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showInkAnnotation="0" defaultThemeVersion="124226"/>
  <mc:AlternateContent xmlns:mc="http://schemas.openxmlformats.org/markup-compatibility/2006">
    <mc:Choice Requires="x15">
      <x15ac:absPath xmlns:x15ac="http://schemas.microsoft.com/office/spreadsheetml/2010/11/ac" url="X:\Ley de Transparencia\Información trimestral a publicar\2022\junio\"/>
    </mc:Choice>
  </mc:AlternateContent>
  <xr:revisionPtr revIDLastSave="0" documentId="13_ncr:1_{5887C8BE-1C80-4DCA-A91C-6464D92B1785}" xr6:coauthVersionLast="47" xr6:coauthVersionMax="47" xr10:uidLastSave="{00000000-0000-0000-0000-000000000000}"/>
  <bookViews>
    <workbookView xWindow="20370" yWindow="-120" windowWidth="29040" windowHeight="15840" tabRatio="922" firstSheet="2" activeTab="3" xr2:uid="{00000000-000D-0000-FFFF-FFFF00000000}"/>
  </bookViews>
  <sheets>
    <sheet name="Escalas_Probabilidad" sheetId="14" state="hidden" r:id="rId1"/>
    <sheet name="Resumen ejecutivo" sheetId="24" state="hidden" r:id="rId2"/>
    <sheet name="INTRODUCCIÓN" sheetId="26" r:id="rId3"/>
    <sheet name="PROYECTOS DE INVERSIÓN" sheetId="28" r:id="rId4"/>
    <sheet name="PROYECTOS DE INVERSIÓN (3)" sheetId="29" state="hidden" r:id="rId5"/>
    <sheet name="PROYECTOS DE INVERSIÓN (2)" sheetId="2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trm1">[1]inversionesreservas!$K$2</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2">INTRODUCCIÓN!$A$1:$A$6</definedName>
    <definedName name="_xlnm.Print_Area" localSheetId="3">'PROYECTOS DE INVERSIÓN'!$A$1:$D$13</definedName>
    <definedName name="_xlnm.Print_Area" localSheetId="5">'PROYECTOS DE INVERSIÓN (2)'!$B$1:$J$25</definedName>
    <definedName name="_xlnm.Print_Area" localSheetId="4">'PROYECTOS DE INVERSIÓN (3)'!$A$1:$G$19</definedName>
    <definedName name="_xlnm.Print_Area" localSheetId="1">'Resumen ejecutivo'!$A$1:$D$26</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8" l="1"/>
  <c r="I25" i="27"/>
  <c r="J25" i="27"/>
  <c r="H25" i="27"/>
  <c r="G24" i="27"/>
  <c r="G25" i="27"/>
  <c r="D21" i="24"/>
  <c r="D19" i="24"/>
  <c r="C19" i="24"/>
  <c r="C18" i="24"/>
  <c r="D18" i="24"/>
  <c r="C21" i="24"/>
  <c r="C17" i="24"/>
  <c r="D17" i="24"/>
  <c r="C16" i="24"/>
  <c r="D16" i="24"/>
  <c r="C6" i="24"/>
  <c r="D26" i="24"/>
  <c r="D14" i="24"/>
  <c r="C14" i="24"/>
  <c r="C12" i="24"/>
  <c r="D25" i="24"/>
  <c r="D12" i="24"/>
  <c r="C15" i="24"/>
  <c r="D15" i="24"/>
  <c r="D24" i="24"/>
  <c r="D23" i="24"/>
  <c r="D20" i="24"/>
  <c r="C13" i="24"/>
  <c r="D13" i="24"/>
  <c r="C23" i="24"/>
  <c r="C24" i="24"/>
  <c r="C20" i="24"/>
  <c r="C25" i="24"/>
  <c r="D22" i="24"/>
  <c r="C22" i="24"/>
  <c r="C26" i="24"/>
  <c r="C7" i="24"/>
  <c r="E45" i="14"/>
  <c r="E46" i="14"/>
  <c r="E47" i="14"/>
  <c r="L11" i="14"/>
  <c r="E11" i="14"/>
  <c r="L12" i="14"/>
  <c r="E12" i="14"/>
  <c r="L13" i="14"/>
  <c r="L17" i="14"/>
  <c r="L18" i="14"/>
  <c r="E18" i="14"/>
  <c r="L19" i="14"/>
  <c r="E19" i="14"/>
  <c r="L23" i="14"/>
  <c r="E23" i="14"/>
  <c r="L24" i="14"/>
  <c r="E24" i="14"/>
  <c r="L25" i="14"/>
  <c r="E25" i="14"/>
  <c r="L29" i="14"/>
  <c r="E29" i="14"/>
  <c r="L30" i="14"/>
  <c r="E30" i="14"/>
  <c r="L31" i="14"/>
  <c r="E31" i="14"/>
  <c r="L35" i="14"/>
  <c r="E35" i="14"/>
  <c r="L36" i="14"/>
  <c r="E36" i="14"/>
  <c r="L37" i="14"/>
  <c r="E37" i="14"/>
  <c r="N55" i="14"/>
  <c r="E55" i="14"/>
  <c r="N56" i="14"/>
  <c r="E56" i="14"/>
  <c r="N57" i="14"/>
  <c r="N58" i="14"/>
  <c r="N59" i="14"/>
  <c r="E57" i="14"/>
  <c r="E17" i="14"/>
</calcChain>
</file>

<file path=xl/sharedStrings.xml><?xml version="1.0" encoding="utf-8"?>
<sst xmlns="http://schemas.openxmlformats.org/spreadsheetml/2006/main" count="345" uniqueCount="181">
  <si>
    <t>Contribuir a la actividad cultural</t>
  </si>
  <si>
    <t>Diseñar y ejecutar la política monetaria y cambiaria</t>
  </si>
  <si>
    <t>Producir y distribuir el efectivo</t>
  </si>
  <si>
    <t>Ser prestamista de última instancia y apoyar la estabilidad financiera</t>
  </si>
  <si>
    <t>Apoyar el funcionamiento adecuado de los sistemas de pago y prestar servicios a las entidades financieras</t>
  </si>
  <si>
    <t>Administrar las reservas internacionales</t>
  </si>
  <si>
    <t>Actuar como agente fiscal, prestar servicios al Gobierno en asuntos afines a la naturaleza y funciones del Banco</t>
  </si>
  <si>
    <t>Contribuir a la generación de conocimiento</t>
  </si>
  <si>
    <t>Promover la formación de capital humano mediante los programas de capacitación y el patrocinio de posgrados</t>
  </si>
  <si>
    <t>Generar conocimiento en áreas afines a la naturaleza y funciones del Banco</t>
  </si>
  <si>
    <t>Gestión corporativa</t>
  </si>
  <si>
    <t>Gestión de riesgos y procesos, y gestión documental</t>
  </si>
  <si>
    <t>Gestión ambiental</t>
  </si>
  <si>
    <t>Alcance</t>
  </si>
  <si>
    <t>Roles y responsabilidades</t>
  </si>
  <si>
    <t>Definición alcance iniciativa</t>
  </si>
  <si>
    <t>Equivalencia numérica</t>
  </si>
  <si>
    <t>Recursos económicos</t>
  </si>
  <si>
    <t>Recursos humanos</t>
  </si>
  <si>
    <t>Recursos tecnológicos</t>
  </si>
  <si>
    <t>Recursos físicos</t>
  </si>
  <si>
    <t>M</t>
  </si>
  <si>
    <t>A</t>
  </si>
  <si>
    <t>B</t>
  </si>
  <si>
    <t>No se conocen</t>
  </si>
  <si>
    <t>Sin tiempo disponible</t>
  </si>
  <si>
    <t>Con tiempo disponible</t>
  </si>
  <si>
    <t>No se cuenta con un equipo de trabajo</t>
  </si>
  <si>
    <t>Se cuenta con un equipo de trabajo</t>
  </si>
  <si>
    <t>Se conocen</t>
  </si>
  <si>
    <t>Puntaje total</t>
  </si>
  <si>
    <t>Puntaje opción</t>
  </si>
  <si>
    <t>Disponibilidad tiempo responsable y/o equipo</t>
  </si>
  <si>
    <t>Disponibilidad equipo de trabajo</t>
  </si>
  <si>
    <t>A mayor puntaje, mejor el estado de los roles y responsabilidades. Ind. probabilidad = 1-puntaje</t>
  </si>
  <si>
    <t>Más de 2 dependencias</t>
  </si>
  <si>
    <t>Más de 2 ó se desconoce el número de dependencias</t>
  </si>
  <si>
    <t>1-2 dependencias</t>
  </si>
  <si>
    <t>1 - 2</t>
  </si>
  <si>
    <t>No hay dependencias</t>
  </si>
  <si>
    <t>Dependencias de otros proyectos</t>
  </si>
  <si>
    <t>A mayor puntaje, mejor el estado de las dependencias.  Ind. probabilidad = 1-puntaje</t>
  </si>
  <si>
    <r>
      <t xml:space="preserve">Número de dependencias de la iniciativa frente a </t>
    </r>
    <r>
      <rPr>
        <u/>
        <sz val="11"/>
        <color theme="1"/>
        <rFont val="ZapfHumnst BT"/>
        <family val="2"/>
      </rPr>
      <t xml:space="preserve">otros proyectos </t>
    </r>
    <r>
      <rPr>
        <sz val="11"/>
        <color theme="1"/>
        <rFont val="ZapfHumnst BT"/>
        <family val="2"/>
      </rPr>
      <t xml:space="preserve">o </t>
    </r>
    <r>
      <rPr>
        <u/>
        <sz val="11"/>
        <color theme="1"/>
        <rFont val="ZapfHumnst BT"/>
        <family val="2"/>
      </rPr>
      <t>entidades externas</t>
    </r>
    <r>
      <rPr>
        <sz val="11"/>
        <color theme="1"/>
        <rFont val="ZapfHumnst BT"/>
        <family val="2"/>
      </rPr>
      <t>. (distintos a las áreas que suminstran los recursos presupuestales, humanos, tecnológicos y de infraestructura)</t>
    </r>
  </si>
  <si>
    <t>Dependencia de otros proyectos</t>
  </si>
  <si>
    <t>No asignados</t>
  </si>
  <si>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</si>
  <si>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t xml:space="preserve">Asignados </t>
  </si>
  <si>
    <t>Los recursos de infraestructura están</t>
  </si>
  <si>
    <t>A mayor puntaje, mejor el estado del recurso físicos.  Ind. probabilidad = 1-puntaje</t>
  </si>
  <si>
    <t>Recursos Infraestructura - Físicos</t>
  </si>
  <si>
    <r>
      <t xml:space="preserve">Se </t>
    </r>
    <r>
      <rPr>
        <b/>
        <i/>
        <sz val="11"/>
        <color theme="3" tint="0.39997558519241921"/>
        <rFont val="ZapfHumnst BT"/>
        <family val="2"/>
      </rPr>
      <t>desonocen todos</t>
    </r>
    <r>
      <rPr>
        <b/>
        <i/>
        <sz val="11"/>
        <color theme="1"/>
        <rFont val="ZapfHumnst BT"/>
        <family val="2"/>
      </rPr>
      <t xml:space="preserve"> </t>
    </r>
    <r>
      <rPr>
        <sz val="11"/>
        <color theme="1"/>
        <rFont val="ZapfHumnst BT"/>
        <family val="2"/>
      </rPr>
      <t>los recursos tecnológicos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</si>
  <si>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</si>
  <si>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</si>
  <si>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tecnológicos están</t>
  </si>
  <si>
    <t>A mayor puntaje, mejor el estado del recurso tecnológico. Ind. probabilidad = 1-puntaje</t>
  </si>
  <si>
    <t>Los recursos humanos están</t>
  </si>
  <si>
    <t>A mayor puntaje, mejor el estado del recurso humano. Ind. probabilidad = 1-puntaje</t>
  </si>
  <si>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económicos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</si>
  <si>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están asignados </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</si>
  <si>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</si>
  <si>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económicos están</t>
  </si>
  <si>
    <t>A mayor puntaje, mejor el estado del recurso económico. Ind. probabilidad = 1-puntaje</t>
  </si>
  <si>
    <t>No delimitado (resultados esperados y un horizonte de tiempo específicos)</t>
  </si>
  <si>
    <t>Sin hitos</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</si>
  <si>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</si>
  <si>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t>Con hitos</t>
  </si>
  <si>
    <t>Delimitado (resultados esperados y un horizonte de tiempo específicos)</t>
  </si>
  <si>
    <t>Definición del alcance de la iniciativa</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</si>
  <si>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y se describen</t>
    </r>
    <r>
      <rPr>
        <b/>
        <i/>
        <sz val="11"/>
        <color theme="3" tint="0.39997558519241921"/>
        <rFont val="ZapfHumnst BT"/>
        <family val="2"/>
      </rPr>
      <t xml:space="preserve"> hitos (actividades) particulares </t>
    </r>
    <r>
      <rPr>
        <sz val="11"/>
        <rFont val="ZapfHumnst BT"/>
        <family val="2"/>
      </rPr>
      <t>para desarrollar la iniciativa.</t>
    </r>
  </si>
  <si>
    <t>A mayor puntaje, mejor el estado del alcance. Ind. probabilidad = 1-puntaje</t>
  </si>
  <si>
    <t>Medida en que la inicitativa se ha definido de una manera acorde a los recursos económicos, humanos, tecnológicos y de infraestructura o físicos, necesarios para lograrla en el tiempo previsto.</t>
  </si>
  <si>
    <t>Variables para valoración de probabilidad iniciativas plan estratégico</t>
  </si>
  <si>
    <t>NA</t>
  </si>
  <si>
    <t>Bajo</t>
  </si>
  <si>
    <t>No aplica</t>
  </si>
  <si>
    <t>Medio</t>
  </si>
  <si>
    <t>Alto</t>
  </si>
  <si>
    <t>Grado en que se cuenta con un equipo y roles y responsabilidades adecuadamente definidos para lograr la iniciativa. Tanto a nivel del área responsable de la iniciativa, como a nivel de las áreas relacionadas.</t>
  </si>
  <si>
    <r>
      <t xml:space="preserve">El alcance </t>
    </r>
    <r>
      <rPr>
        <b/>
        <i/>
        <sz val="11"/>
        <color theme="3" tint="0.39997558519241921"/>
        <rFont val="ZapfHumnst BT"/>
        <family val="2"/>
      </rPr>
      <t>no</t>
    </r>
    <r>
      <rPr>
        <sz val="11"/>
        <color theme="1"/>
        <rFont val="ZapfHumnst BT"/>
        <family val="2"/>
      </rPr>
      <t xml:space="preserve"> </t>
    </r>
    <r>
      <rPr>
        <b/>
        <i/>
        <sz val="11"/>
        <color theme="3" tint="0.39997558519241921"/>
        <rFont val="ZapfHumnst BT"/>
        <family val="2"/>
      </rPr>
      <t>está delimitado, no incluye unos resultados esperados ni un horizonte de tiempo específicos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</si>
  <si>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y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</si>
  <si>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de infraestructura y físicos requeridos para lograr la iniciativa en el tiempo previsto.</t>
    </r>
  </si>
  <si>
    <r>
      <rPr>
        <b/>
        <i/>
        <sz val="11"/>
        <color theme="3" tint="0.39997558519241921"/>
        <rFont val="ZapfHumnst BT"/>
        <family val="2"/>
      </rPr>
      <t xml:space="preserve">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</si>
  <si>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han definido parcialmente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</si>
  <si>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No 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</si>
  <si>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cuenta con una persona asignada como responsable (gerente del proyecto), con el tiempo (dedicación suficiente)  y el equipo de trabajo </t>
    </r>
    <r>
      <rPr>
        <sz val="11"/>
        <rFont val="ZapfHumnst BT"/>
        <family val="2"/>
      </rPr>
      <t>necesario</t>
    </r>
    <r>
      <rPr>
        <sz val="11"/>
        <color theme="1"/>
        <rFont val="ZapfHumnst BT"/>
        <family val="2"/>
      </rPr>
      <t xml:space="preserve"> para lograr la iniciativa.</t>
    </r>
  </si>
  <si>
    <r>
      <rPr>
        <b/>
        <i/>
        <sz val="11"/>
        <color theme="3" tint="0.39997558519241921"/>
        <rFont val="ZapfHumnst BT"/>
        <family val="2"/>
      </rPr>
      <t>No se cuenta con una persona asignada como responsable,</t>
    </r>
    <r>
      <rPr>
        <sz val="11"/>
        <color theme="1"/>
        <rFont val="ZapfHumnst BT"/>
        <family val="2"/>
      </rPr>
      <t xml:space="preserve"> </t>
    </r>
    <r>
      <rPr>
        <b/>
        <i/>
        <sz val="11"/>
        <color theme="3" tint="0.39997558519241921"/>
        <rFont val="ZapfHumnst BT"/>
        <family val="2"/>
      </rPr>
      <t xml:space="preserve">con el tiempo o con el equipo de trabajo </t>
    </r>
    <r>
      <rPr>
        <sz val="11"/>
        <rFont val="ZapfHumnst BT"/>
        <family val="2"/>
      </rPr>
      <t>necesario para lograr la iniciativa.</t>
    </r>
  </si>
  <si>
    <r>
      <rPr>
        <b/>
        <i/>
        <sz val="11"/>
        <color theme="3" tint="0.39997558519241921"/>
        <rFont val="ZapfHumnst BT"/>
        <family val="2"/>
      </rPr>
      <t xml:space="preserve">No se cuenta una persona responsable, ni con el tiempo, ni con equipo de trabajo </t>
    </r>
    <r>
      <rPr>
        <sz val="11"/>
        <rFont val="ZapfHumnst BT"/>
        <family val="2"/>
      </rPr>
      <t>necesario</t>
    </r>
    <r>
      <rPr>
        <sz val="11"/>
        <color theme="1"/>
        <rFont val="ZapfHumnst BT"/>
        <family val="2"/>
      </rPr>
      <t xml:space="preserve"> para lograr la iniciativa.</t>
    </r>
  </si>
  <si>
    <t>% de avance general de la función</t>
  </si>
  <si>
    <t>Cantidad de iniciativas</t>
  </si>
  <si>
    <t>Iniciativas en avance del 0%</t>
  </si>
  <si>
    <t>Asesoras</t>
  </si>
  <si>
    <t>Promedio</t>
  </si>
  <si>
    <t>C</t>
  </si>
  <si>
    <t>D</t>
  </si>
  <si>
    <t>E</t>
  </si>
  <si>
    <t>F</t>
  </si>
  <si>
    <t>G</t>
  </si>
  <si>
    <t>H</t>
  </si>
  <si>
    <t>I</t>
  </si>
  <si>
    <t>J</t>
  </si>
  <si>
    <t>K</t>
  </si>
  <si>
    <t>L, M,N,O</t>
  </si>
  <si>
    <t>P</t>
  </si>
  <si>
    <t>Q</t>
  </si>
  <si>
    <t>Iniciativas cumplidas (100%)</t>
  </si>
  <si>
    <t>3 iniciativas</t>
  </si>
  <si>
    <t>El Banco somos todos 2013-2016</t>
  </si>
  <si>
    <t>Avances y logros 2014</t>
  </si>
  <si>
    <t>F.2.2, L.1.2, L.4.2.</t>
  </si>
  <si>
    <t>A.2.3, A.5.4, E.3.1, E.3.2, F.1.2, F.1.3, G.5,1, G.6.1, G.9.1, O1.2</t>
  </si>
  <si>
    <t>10 iniciativas</t>
  </si>
  <si>
    <t>DPP Abril de 2015</t>
  </si>
  <si>
    <t>Cumplimiento sobre lo planeado en el 2014</t>
  </si>
  <si>
    <t>Avance del plan a 2014</t>
  </si>
  <si>
    <t>Cumplimiento sobre lo planeado en 2014</t>
  </si>
  <si>
    <t>Dirección General de Tecnología</t>
  </si>
  <si>
    <t>Departamento de Infraestructura</t>
  </si>
  <si>
    <t>Imprenta de Billetes</t>
  </si>
  <si>
    <t>Fábrica de Moneda</t>
  </si>
  <si>
    <t>Departamento de Tesorería</t>
  </si>
  <si>
    <r>
      <t xml:space="preserve">A. </t>
    </r>
    <r>
      <rPr>
        <sz val="16"/>
        <color theme="1" tint="0.249977111117893"/>
        <rFont val="Arial"/>
        <family val="2"/>
      </rPr>
      <t>Actualización y modernización de tecnolgías de información del Banco</t>
    </r>
  </si>
  <si>
    <t>Proyecto</t>
  </si>
  <si>
    <t>Funcion BanRep</t>
  </si>
  <si>
    <t>Responsable</t>
  </si>
  <si>
    <r>
      <t xml:space="preserve">B. </t>
    </r>
    <r>
      <rPr>
        <sz val="16"/>
        <color theme="1" tint="0.249977111117893"/>
        <rFont val="Arial"/>
        <family val="2"/>
      </rPr>
      <t>Actualización y modernización de la infraestructura física</t>
    </r>
  </si>
  <si>
    <r>
      <t xml:space="preserve">C. </t>
    </r>
    <r>
      <rPr>
        <sz val="16"/>
        <color theme="1" tint="0.249977111117893"/>
        <rFont val="Arial"/>
        <family val="2"/>
      </rPr>
      <t>Actualización y modernización de las plantas industriales y tesorerías</t>
    </r>
  </si>
  <si>
    <t>Actualización y modernización de las soluciones informáticas (software)</t>
  </si>
  <si>
    <t>Actualización y modernización de la Infraestructura tecnológica (equipos de seguridad e informática)</t>
  </si>
  <si>
    <t>Banco</t>
  </si>
  <si>
    <t>Cultural</t>
  </si>
  <si>
    <t>Tesorería</t>
  </si>
  <si>
    <r>
      <t xml:space="preserve">D. </t>
    </r>
    <r>
      <rPr>
        <sz val="16"/>
        <color theme="1" tint="0.249977111117893"/>
        <rFont val="Arial"/>
        <family val="2"/>
      </rPr>
      <t>Otros</t>
    </r>
  </si>
  <si>
    <t>Otros Proyectos de Inversión</t>
  </si>
  <si>
    <t>Otros</t>
  </si>
  <si>
    <t xml:space="preserve">Total </t>
  </si>
  <si>
    <t>Actualización y modernización de las soluciones informáticas (software, equipos de seguridad e informática)</t>
  </si>
  <si>
    <t>Actualización y modernización de la infraestructura física</t>
  </si>
  <si>
    <t>Actualización y modernización de las plantas industriales y tesorerías</t>
  </si>
  <si>
    <t>Subgerencia Industrial y de Tesorería</t>
  </si>
  <si>
    <t>Marzo</t>
  </si>
  <si>
    <t>Junio</t>
  </si>
  <si>
    <t>Septiembre</t>
  </si>
  <si>
    <t>Diciembre</t>
  </si>
  <si>
    <t xml:space="preserve">                       BANCO DE LA REPÚBLICA
                      Programas y proyectos en ejecución
</t>
  </si>
  <si>
    <t>Area</t>
  </si>
  <si>
    <t>Ejecución
 (millones de pesos)</t>
  </si>
  <si>
    <r>
      <t xml:space="preserve">C. </t>
    </r>
    <r>
      <rPr>
        <sz val="12"/>
        <color theme="1" tint="0.249977111117893"/>
        <rFont val="ZapfHumnst Dm BT"/>
        <family val="2"/>
      </rPr>
      <t>Actualización y modernización de las plantas industriales y tesorerías</t>
    </r>
  </si>
  <si>
    <t xml:space="preserve">I. Introducción </t>
  </si>
  <si>
    <t>II. Programas y proyectos en ejecución</t>
  </si>
  <si>
    <t>TOTAL</t>
  </si>
  <si>
    <t xml:space="preserve">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 
</t>
  </si>
  <si>
    <t>Desarrollo de colecciones de arte y cultura</t>
  </si>
  <si>
    <t>Subgerencia Cultural</t>
  </si>
  <si>
    <r>
      <t xml:space="preserve">B. </t>
    </r>
    <r>
      <rPr>
        <sz val="12"/>
        <color theme="1" tint="0.249977111117893"/>
        <rFont val="ZapfHumnst Dm BT"/>
        <family val="2"/>
      </rPr>
      <t>Actualización y modernización de la infraestructura física  (incluye infraestructura cultural)</t>
    </r>
  </si>
  <si>
    <r>
      <t xml:space="preserve">D. </t>
    </r>
    <r>
      <rPr>
        <sz val="12"/>
        <color theme="1" tint="0.249977111117893"/>
        <rFont val="ZapfHumnst Dm BT"/>
        <family val="2"/>
      </rPr>
      <t>Desarrollo de colecciones de arte y cultura</t>
    </r>
  </si>
  <si>
    <r>
      <t xml:space="preserve">E. </t>
    </r>
    <r>
      <rPr>
        <sz val="12"/>
        <color theme="1" tint="0.249977111117893"/>
        <rFont val="ZapfHumnst Dm BT"/>
        <family val="2"/>
      </rPr>
      <t>Actualización y modernización de otros activos fijos</t>
    </r>
  </si>
  <si>
    <r>
      <t xml:space="preserve">F. </t>
    </r>
    <r>
      <rPr>
        <sz val="12"/>
        <color theme="1" tint="0.249977111117893"/>
        <rFont val="ZapfHumnst Dm BT"/>
        <family val="2"/>
      </rPr>
      <t>Disponibilidad presupuestal flexible</t>
    </r>
  </si>
  <si>
    <t>Disponiblidad presupuestal</t>
  </si>
  <si>
    <t>Rubros de inversión</t>
  </si>
  <si>
    <t>BANCO DE LA REPÚBLICA</t>
  </si>
  <si>
    <t>Programas y proyectos en ejecución</t>
  </si>
  <si>
    <t>http://www.banrep.gov.co/es/marco-legal-planeacion-y-presupuesto</t>
  </si>
  <si>
    <t>Para mayor información acerca del marco legal para la planeación y presupuesto del Banco consulte el siguiente link</t>
  </si>
  <si>
    <t>(Las cifras se presentan en millones de pesos)</t>
  </si>
  <si>
    <r>
      <rPr>
        <b/>
        <sz val="12"/>
        <color theme="1" tint="0.249977111117893"/>
        <rFont val="ZapfHumnst Dm BT"/>
      </rPr>
      <t>A.</t>
    </r>
    <r>
      <rPr>
        <sz val="12"/>
        <color theme="1" tint="0.249977111117893"/>
        <rFont val="ZapfHumnst Dm BT"/>
      </rPr>
      <t xml:space="preserve"> Actualización y modernización de tecnologías de información del Banco</t>
    </r>
  </si>
  <si>
    <t>Ejecución año 2022</t>
  </si>
  <si>
    <t>Acumulado a Marzo</t>
  </si>
  <si>
    <t>Acumulado a Junio</t>
  </si>
  <si>
    <t>Acumulado a Septiembre</t>
  </si>
  <si>
    <t>Acumulado a Diciembre</t>
  </si>
  <si>
    <t>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t>
  </si>
  <si>
    <t>Ejecución 2022</t>
  </si>
  <si>
    <t>Ejecución a junio</t>
  </si>
  <si>
    <t>Ejecución a septiembre</t>
  </si>
  <si>
    <t>Ejecución a diciembre</t>
  </si>
  <si>
    <r>
      <rPr>
        <b/>
        <sz val="12"/>
        <color theme="1" tint="0.249977111117893"/>
        <rFont val="Calibri"/>
        <family val="2"/>
        <scheme val="minor"/>
      </rPr>
      <t>A.</t>
    </r>
    <r>
      <rPr>
        <sz val="12"/>
        <color theme="1" tint="0.249977111117893"/>
        <rFont val="Calibri"/>
        <family val="2"/>
        <scheme val="minor"/>
      </rPr>
      <t xml:space="preserve"> Actualización y modernización de tecnologías de información del Banco</t>
    </r>
  </si>
  <si>
    <r>
      <t xml:space="preserve">B. </t>
    </r>
    <r>
      <rPr>
        <sz val="12"/>
        <color theme="1" tint="0.249977111117893"/>
        <rFont val="Calibri"/>
        <family val="2"/>
        <scheme val="minor"/>
      </rPr>
      <t>Actualización y modernización de la infraestructura física  (incluye infraestructura cultural)</t>
    </r>
  </si>
  <si>
    <r>
      <t xml:space="preserve">C. </t>
    </r>
    <r>
      <rPr>
        <sz val="12"/>
        <color theme="1" tint="0.249977111117893"/>
        <rFont val="Calibri"/>
        <family val="2"/>
        <scheme val="minor"/>
      </rPr>
      <t>Actualización y modernización de las plantas industriales y tesorerías</t>
    </r>
  </si>
  <si>
    <r>
      <t xml:space="preserve">D. </t>
    </r>
    <r>
      <rPr>
        <sz val="12"/>
        <color theme="1" tint="0.249977111117893"/>
        <rFont val="Calibri"/>
        <family val="2"/>
        <scheme val="minor"/>
      </rPr>
      <t>Desarrollo de colecciones de arte y cultura</t>
    </r>
  </si>
  <si>
    <r>
      <t xml:space="preserve">E. </t>
    </r>
    <r>
      <rPr>
        <sz val="12"/>
        <color theme="1" tint="0.249977111117893"/>
        <rFont val="Calibri"/>
        <family val="2"/>
        <scheme val="minor"/>
      </rPr>
      <t>Actualización y modernización de otros activos fijos</t>
    </r>
  </si>
  <si>
    <r>
      <t xml:space="preserve">F. </t>
    </r>
    <r>
      <rPr>
        <sz val="12"/>
        <color theme="1" tint="0.249977111117893"/>
        <rFont val="Calibri"/>
        <family val="2"/>
        <scheme val="minor"/>
      </rPr>
      <t>Disponibilidad presupuestal flexible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</si>
</sst>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_(&quot;$&quot;\ * \(#,##0.00\);_(&quot;$&quot;\ * &quot;-&quot;??_);_(@_)"/>
    <numFmt numFmtId="165" formatCode="_(* #,##0.00_);_(* \(#,##0.00\);_(* &quot;-&quot;??_);_(@_)"/>
    <numFmt numFmtId="166" formatCode="0.0%"/>
    <numFmt numFmtId="167" formatCode="_(&quot;$&quot;\ * #,##0_);_(&quot;$&quot;\ * \(#,##0\);_(&quot;$&quot;\ * &quot;-&quot;??_);_(@_)"/>
    <numFmt numFmtId="168" formatCode="_(* #,##0_);_(* \(#,##0\);_(* &quot;-&quot;??_);_(@_)"/>
    <numFmt numFmtId="169" formatCode="[$COP]\ #,##0.00"/>
    <numFmt numFmtId="170" formatCode="[$COP]\ #,##0"/>
  </numFmts>
  <fonts count="65">
    <font>
      <sz val="11"/>
      <color theme="1"/>
      <name val="Calibri"/>
      <family val="2"/>
      <scheme val="minor"/>
    </font>
    <font>
      <sz val="11"/>
      <color theme="1"/>
      <name val="Arial"/>
      <family val="2"/>
    </font>
    <font>
      <b/>
      <sz val="16"/>
      <color theme="1"/>
      <name val="ZapfHumnst BT"/>
      <family val="2"/>
    </font>
    <font>
      <b/>
      <sz val="11"/>
      <color theme="1"/>
      <name val="ZapfHumnst BT"/>
      <family val="2"/>
    </font>
    <font>
      <sz val="11"/>
      <color theme="1"/>
      <name val="ZapfHumnst BT"/>
      <family val="2"/>
    </font>
    <font>
      <b/>
      <sz val="12"/>
      <color theme="1"/>
      <name val="ZapfHumnst BT"/>
      <family val="2"/>
    </font>
    <font>
      <b/>
      <i/>
      <sz val="11"/>
      <color theme="3" tint="0.39997558519241921"/>
      <name val="ZapfHumnst BT"/>
      <family val="2"/>
    </font>
    <font>
      <sz val="11"/>
      <name val="ZapfHumnst BT"/>
      <family val="2"/>
    </font>
    <font>
      <u/>
      <sz val="11"/>
      <color theme="1"/>
      <name val="ZapfHumnst BT"/>
      <family val="2"/>
    </font>
    <font>
      <b/>
      <i/>
      <sz val="11"/>
      <color theme="1"/>
      <name val="ZapfHumnst BT"/>
      <family val="2"/>
    </font>
    <font>
      <b/>
      <sz val="18"/>
      <color theme="3" tint="-0.249977111117893"/>
      <name val="ZapfHumnst BT"/>
      <family val="2"/>
    </font>
    <font>
      <sz val="16"/>
      <color rgb="FF4B4C4E"/>
      <name val="Arial"/>
      <family val="2"/>
    </font>
    <font>
      <sz val="16"/>
      <color theme="1" tint="0.34998626667073579"/>
      <name val="Arial"/>
      <family val="2"/>
    </font>
    <font>
      <sz val="11"/>
      <color theme="1"/>
      <name val="Calibri"/>
      <family val="2"/>
      <scheme val="minor"/>
    </font>
    <font>
      <sz val="16"/>
      <color theme="1" tint="0.249977111117893"/>
      <name val="Arial"/>
      <family val="2"/>
    </font>
    <font>
      <b/>
      <sz val="16"/>
      <color theme="1" tint="0.249977111117893"/>
      <name val="Arial"/>
      <family val="2"/>
    </font>
    <font>
      <b/>
      <sz val="18"/>
      <color rgb="FF4B4C4E"/>
      <name val="Arial"/>
      <family val="2"/>
    </font>
    <font>
      <b/>
      <sz val="11"/>
      <color theme="1"/>
      <name val="Calibri"/>
      <family val="2"/>
      <scheme val="minor"/>
    </font>
    <font>
      <b/>
      <sz val="8"/>
      <color theme="0"/>
      <name val="Arial"/>
      <family val="2"/>
    </font>
    <font>
      <sz val="9"/>
      <color theme="1"/>
      <name val="Calibri"/>
      <family val="2"/>
      <scheme val="minor"/>
    </font>
    <font>
      <sz val="11"/>
      <name val="Calibri"/>
      <family val="2"/>
      <scheme val="minor"/>
    </font>
    <font>
      <b/>
      <sz val="20"/>
      <name val="Calibri"/>
      <family val="2"/>
      <scheme val="minor"/>
    </font>
    <font>
      <i/>
      <sz val="12"/>
      <color theme="9" tint="-0.249977111117893"/>
      <name val="Calibri"/>
      <family val="2"/>
      <scheme val="minor"/>
    </font>
    <font>
      <sz val="14"/>
      <color theme="1"/>
      <name val="Calibri"/>
      <family val="2"/>
      <scheme val="minor"/>
    </font>
    <font>
      <sz val="14"/>
      <color theme="0"/>
      <name val="Calibri"/>
      <family val="2"/>
      <scheme val="minor"/>
    </font>
    <font>
      <sz val="15"/>
      <color theme="1"/>
      <name val="Calibri"/>
      <family val="2"/>
      <scheme val="minor"/>
    </font>
    <font>
      <b/>
      <sz val="18"/>
      <color theme="1"/>
      <name val="Calibri"/>
      <family val="2"/>
      <scheme val="minor"/>
    </font>
    <font>
      <b/>
      <sz val="18"/>
      <color theme="1"/>
      <name val="Arial"/>
      <family val="2"/>
    </font>
    <font>
      <sz val="14"/>
      <color theme="1"/>
      <name val="ZapfHumnst BT"/>
      <family val="2"/>
    </font>
    <font>
      <sz val="12"/>
      <name val="Helv"/>
    </font>
    <font>
      <b/>
      <sz val="20"/>
      <name val="ZapfHumnst BT"/>
      <family val="2"/>
    </font>
    <font>
      <b/>
      <sz val="16"/>
      <color theme="0"/>
      <name val="ZapfHumnst BT"/>
      <family val="2"/>
    </font>
    <font>
      <sz val="12"/>
      <color theme="1"/>
      <name val="ZapfHumnst Dm BT"/>
      <family val="2"/>
    </font>
    <font>
      <sz val="11"/>
      <color theme="1"/>
      <name val="ZapfHumnst Dm BT"/>
      <family val="2"/>
    </font>
    <font>
      <b/>
      <sz val="12"/>
      <color theme="1" tint="0.249977111117893"/>
      <name val="ZapfHumnst Dm BT"/>
      <family val="2"/>
    </font>
    <font>
      <sz val="12"/>
      <color theme="1" tint="0.249977111117893"/>
      <name val="ZapfHumnst Dm BT"/>
      <family val="2"/>
    </font>
    <font>
      <sz val="12"/>
      <color theme="1" tint="0.34998626667073579"/>
      <name val="ZapfHumnst Dm BT"/>
      <family val="2"/>
    </font>
    <font>
      <b/>
      <sz val="12"/>
      <color rgb="FF4B4C4E"/>
      <name val="ZapfHumnst Dm BT"/>
      <family val="2"/>
    </font>
    <font>
      <b/>
      <sz val="12"/>
      <color theme="1"/>
      <name val="ZapfHumnst Dm BT"/>
      <family val="2"/>
    </font>
    <font>
      <sz val="16"/>
      <color theme="0"/>
      <name val="ZapfHumnst Dm BT"/>
      <family val="2"/>
    </font>
    <font>
      <sz val="14"/>
      <color theme="0"/>
      <name val="ZapfHumnst Dm BT"/>
      <family val="2"/>
    </font>
    <font>
      <sz val="18"/>
      <color theme="0"/>
      <name val="ZapfHumnst Dm BT"/>
      <family val="2"/>
    </font>
    <font>
      <sz val="12"/>
      <name val="ZapfHumnst Dm BT"/>
      <family val="2"/>
    </font>
    <font>
      <b/>
      <sz val="18"/>
      <color theme="0"/>
      <name val="ZapfHumnst Dm BT"/>
      <family val="2"/>
    </font>
    <font>
      <sz val="11"/>
      <color rgb="FFFF0000"/>
      <name val="ZapfHumnst Dm BT"/>
      <family val="2"/>
    </font>
    <font>
      <b/>
      <sz val="12"/>
      <name val="Times New Roman"/>
      <family val="1"/>
    </font>
    <font>
      <b/>
      <sz val="11"/>
      <name val="Times New Roman"/>
      <family val="1"/>
    </font>
    <font>
      <u/>
      <sz val="11"/>
      <color theme="10"/>
      <name val="Calibri"/>
      <family val="2"/>
      <scheme val="minor"/>
    </font>
    <font>
      <sz val="18"/>
      <color theme="1"/>
      <name val="Calibri"/>
      <family val="2"/>
      <scheme val="minor"/>
    </font>
    <font>
      <sz val="18"/>
      <color rgb="FFFF0000"/>
      <name val="Calibri"/>
      <family val="2"/>
      <scheme val="minor"/>
    </font>
    <font>
      <sz val="12"/>
      <color theme="1" tint="0.249977111117893"/>
      <name val="ZapfHumnst Dm BT"/>
    </font>
    <font>
      <b/>
      <sz val="12"/>
      <color theme="1" tint="0.249977111117893"/>
      <name val="ZapfHumnst Dm BT"/>
    </font>
    <font>
      <sz val="16"/>
      <name val="ZapfHumnst Dm BT"/>
      <family val="2"/>
    </font>
    <font>
      <sz val="12"/>
      <color rgb="FF4B4C4E"/>
      <name val="ZapfHumnst Dm BT"/>
    </font>
    <font>
      <u/>
      <sz val="12"/>
      <color theme="10"/>
      <name val="ZapfHumnst Dm BT"/>
    </font>
    <font>
      <b/>
      <sz val="18"/>
      <color theme="0"/>
      <name val="Calibri"/>
      <family val="2"/>
      <scheme val="minor"/>
    </font>
    <font>
      <sz val="18"/>
      <color theme="0"/>
      <name val="Calibri"/>
      <family val="2"/>
      <scheme val="minor"/>
    </font>
    <font>
      <sz val="16"/>
      <name val="Calibri"/>
      <family val="2"/>
      <scheme val="minor"/>
    </font>
    <font>
      <sz val="16"/>
      <color theme="0"/>
      <name val="Calibri"/>
      <family val="2"/>
      <scheme val="minor"/>
    </font>
    <font>
      <sz val="12"/>
      <name val="Calibri"/>
      <family val="2"/>
      <scheme val="minor"/>
    </font>
    <font>
      <sz val="12"/>
      <color theme="1" tint="0.249977111117893"/>
      <name val="Calibri"/>
      <family val="2"/>
      <scheme val="minor"/>
    </font>
    <font>
      <b/>
      <sz val="12"/>
      <color theme="1" tint="0.249977111117893"/>
      <name val="Calibri"/>
      <family val="2"/>
      <scheme val="minor"/>
    </font>
    <font>
      <sz val="12"/>
      <color theme="1" tint="0.34998626667073579"/>
      <name val="Calibri"/>
      <family val="2"/>
      <scheme val="minor"/>
    </font>
    <font>
      <sz val="12"/>
      <color rgb="FF4B4C4E"/>
      <name val="Calibri"/>
      <family val="2"/>
      <scheme val="minor"/>
    </font>
    <font>
      <b/>
      <sz val="12"/>
      <color rgb="FF4B4C4E"/>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9"/>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D17B79"/>
        <bgColor indexed="64"/>
      </patternFill>
    </fill>
    <fill>
      <patternFill patternType="solid">
        <fgColor theme="1"/>
        <bgColor indexed="64"/>
      </patternFill>
    </fill>
    <fill>
      <patternFill patternType="solid">
        <fgColor theme="3" tint="-0.499984740745262"/>
        <bgColor indexed="64"/>
      </patternFill>
    </fill>
    <fill>
      <patternFill patternType="solid">
        <fgColor rgb="FF004677"/>
        <bgColor indexed="64"/>
      </patternFill>
    </fill>
    <fill>
      <patternFill patternType="solid">
        <fgColor rgb="FF559DC5"/>
        <bgColor indexed="64"/>
      </patternFill>
    </fill>
  </fills>
  <borders count="35">
    <border>
      <left/>
      <right/>
      <top/>
      <bottom/>
      <diagonal/>
    </border>
    <border>
      <left style="dotted">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auto="1"/>
      </right>
      <top style="hair">
        <color auto="1"/>
      </top>
      <bottom style="hair">
        <color auto="1"/>
      </bottom>
      <diagonal/>
    </border>
    <border>
      <left style="dotted">
        <color indexed="64"/>
      </left>
      <right/>
      <top style="dotted">
        <color indexed="64"/>
      </top>
      <bottom style="dotted">
        <color theme="0" tint="-0.499984740745262"/>
      </bottom>
      <diagonal/>
    </border>
    <border>
      <left/>
      <right/>
      <top style="dotted">
        <color indexed="64"/>
      </top>
      <bottom style="dotted">
        <color theme="0" tint="-0.499984740745262"/>
      </bottom>
      <diagonal/>
    </border>
    <border>
      <left style="dotted">
        <color indexed="64"/>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indexed="64"/>
      </right>
      <top style="dotted">
        <color theme="0" tint="-0.499984740745262"/>
      </top>
      <bottom style="dotted">
        <color theme="0" tint="-0.499984740745262"/>
      </bottom>
      <diagonal/>
    </border>
    <border>
      <left style="dotted">
        <color indexed="64"/>
      </left>
      <right style="dotted">
        <color theme="0" tint="-0.499984740745262"/>
      </right>
      <top style="dotted">
        <color theme="0" tint="-0.499984740745262"/>
      </top>
      <bottom style="dotted">
        <color indexed="64"/>
      </bottom>
      <diagonal/>
    </border>
    <border>
      <left/>
      <right/>
      <top/>
      <bottom style="dotted">
        <color indexed="64"/>
      </bottom>
      <diagonal/>
    </border>
    <border>
      <left style="dotted">
        <color theme="0" tint="-0.499984740745262"/>
      </left>
      <right style="dotted">
        <color theme="0" tint="-0.499984740745262"/>
      </right>
      <top style="dotted">
        <color theme="0" tint="-0.499984740745262"/>
      </top>
      <bottom style="dotted">
        <color indexed="64"/>
      </bottom>
      <diagonal/>
    </border>
    <border>
      <left style="dotted">
        <color indexed="64"/>
      </left>
      <right style="dotted">
        <color theme="0" tint="-0.499984740745262"/>
      </right>
      <top style="dotted">
        <color theme="0" tint="-0.499984740745262"/>
      </top>
      <bottom/>
      <diagonal/>
    </border>
    <border>
      <left style="dotted">
        <color indexed="64"/>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top style="dotted">
        <color theme="0" tint="-0.499984740745262"/>
      </top>
      <bottom/>
      <diagonal/>
    </border>
    <border>
      <left style="dotted">
        <color theme="0" tint="-0.499984740745262"/>
      </left>
      <right/>
      <top/>
      <bottom style="dotted">
        <color theme="0" tint="-0.499984740745262"/>
      </bottom>
      <diagonal/>
    </border>
    <border>
      <left/>
      <right style="dotted">
        <color indexed="64"/>
      </right>
      <top style="dotted">
        <color indexed="64"/>
      </top>
      <bottom style="dotted">
        <color theme="0" tint="-0.499984740745262"/>
      </bottom>
      <diagonal/>
    </border>
    <border>
      <left style="dotted">
        <color theme="0" tint="-0.499984740745262"/>
      </left>
      <right style="dotted">
        <color indexed="64"/>
      </right>
      <top style="dotted">
        <color theme="0" tint="-0.499984740745262"/>
      </top>
      <bottom/>
      <diagonal/>
    </border>
    <border>
      <left/>
      <right style="dotted">
        <color theme="0" tint="-0.499984740745262"/>
      </right>
      <top style="dotted">
        <color theme="0" tint="-0.499984740745262"/>
      </top>
      <bottom style="dotted">
        <color indexed="64"/>
      </bottom>
      <diagonal/>
    </border>
    <border>
      <left style="thin">
        <color theme="0"/>
      </left>
      <right style="thin">
        <color theme="0"/>
      </right>
      <top style="thin">
        <color theme="0"/>
      </top>
      <bottom style="thin">
        <color theme="0"/>
      </bottom>
      <diagonal/>
    </border>
    <border>
      <left style="dotted">
        <color theme="0" tint="-0.499984740745262"/>
      </left>
      <right style="dotted">
        <color theme="0" tint="-0.499984740745262"/>
      </right>
      <top style="thin">
        <color theme="0"/>
      </top>
      <bottom style="dotted">
        <color theme="0" tint="-0.499984740745262"/>
      </bottom>
      <diagonal/>
    </border>
    <border>
      <left style="hair">
        <color auto="1"/>
      </left>
      <right style="hair">
        <color auto="1"/>
      </right>
      <top/>
      <bottom style="hair">
        <color auto="1"/>
      </bottom>
      <diagonal/>
    </border>
  </borders>
  <cellStyleXfs count="6">
    <xf numFmtId="0" fontId="0" fillId="0" borderId="0"/>
    <xf numFmtId="9" fontId="13" fillId="0" borderId="0" applyFont="0" applyFill="0" applyBorder="0" applyAlignment="0" applyProtection="0"/>
    <xf numFmtId="164" fontId="13" fillId="0" borderId="0" applyFont="0" applyFill="0" applyBorder="0" applyAlignment="0" applyProtection="0"/>
    <xf numFmtId="0" fontId="29" fillId="0" borderId="0"/>
    <xf numFmtId="165" fontId="13" fillId="0" borderId="0" applyFont="0" applyFill="0" applyBorder="0" applyAlignment="0" applyProtection="0"/>
    <xf numFmtId="0" fontId="47" fillId="0" borderId="0" applyNumberFormat="0" applyFill="0" applyBorder="0" applyAlignment="0" applyProtection="0"/>
  </cellStyleXfs>
  <cellXfs count="165">
    <xf numFmtId="0" fontId="0" fillId="0" borderId="0" xfId="0"/>
    <xf numFmtId="0" fontId="1" fillId="0" borderId="0" xfId="0" applyFont="1"/>
    <xf numFmtId="0" fontId="4" fillId="0" borderId="0" xfId="0" applyFont="1" applyAlignment="1">
      <alignment vertical="center" wrapText="1"/>
    </xf>
    <xf numFmtId="0" fontId="4" fillId="0" borderId="9" xfId="0" applyFont="1" applyBorder="1" applyAlignment="1">
      <alignment vertical="center" wrapText="1"/>
    </xf>
    <xf numFmtId="0" fontId="4" fillId="0" borderId="9" xfId="0" applyFont="1" applyBorder="1" applyAlignment="1">
      <alignment horizontal="center" vertical="center" wrapText="1"/>
    </xf>
    <xf numFmtId="0" fontId="4" fillId="8" borderId="9" xfId="0" applyFont="1" applyFill="1" applyBorder="1" applyAlignment="1">
      <alignment horizontal="left" vertical="center" wrapText="1"/>
    </xf>
    <xf numFmtId="0" fontId="4" fillId="8" borderId="4"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0" xfId="0" quotePrefix="1" applyFont="1" applyBorder="1" applyAlignment="1">
      <alignment horizontal="left" vertical="center" wrapText="1"/>
    </xf>
    <xf numFmtId="0" fontId="4" fillId="0" borderId="9" xfId="0" applyFont="1" applyBorder="1" applyAlignment="1">
      <alignment horizontal="left" vertical="center" wrapText="1"/>
    </xf>
    <xf numFmtId="0" fontId="3" fillId="4" borderId="9" xfId="0" applyFont="1" applyFill="1" applyBorder="1" applyAlignment="1">
      <alignment horizontal="center" vertical="center" wrapText="1"/>
    </xf>
    <xf numFmtId="0" fontId="4" fillId="0" borderId="9" xfId="0" quotePrefix="1" applyFont="1" applyBorder="1" applyAlignment="1">
      <alignment horizontal="left" vertical="center" wrapText="1"/>
    </xf>
    <xf numFmtId="0" fontId="3" fillId="0" borderId="9" xfId="0" applyFont="1" applyBorder="1" applyAlignment="1">
      <alignment horizontal="center" vertical="center" wrapText="1"/>
    </xf>
    <xf numFmtId="0" fontId="4" fillId="4" borderId="9" xfId="0" applyFont="1" applyFill="1" applyBorder="1" applyAlignment="1">
      <alignment horizontal="center" vertical="center" wrapText="1"/>
    </xf>
    <xf numFmtId="0" fontId="4" fillId="0" borderId="0" xfId="0" applyFont="1" applyBorder="1" applyAlignment="1">
      <alignment vertical="center" wrapText="1"/>
    </xf>
    <xf numFmtId="0" fontId="3" fillId="0" borderId="0" xfId="0" applyFont="1" applyBorder="1" applyAlignment="1">
      <alignment horizontal="center" vertical="center" wrapText="1"/>
    </xf>
    <xf numFmtId="0" fontId="4" fillId="8" borderId="9" xfId="0" applyFont="1" applyFill="1" applyBorder="1" applyAlignment="1">
      <alignment vertical="center" wrapText="1"/>
    </xf>
    <xf numFmtId="0" fontId="4" fillId="9" borderId="9" xfId="0" applyFont="1" applyFill="1" applyBorder="1" applyAlignment="1">
      <alignment vertical="center" wrapText="1"/>
    </xf>
    <xf numFmtId="0" fontId="3" fillId="4" borderId="6" xfId="0" applyFont="1" applyFill="1" applyBorder="1" applyAlignment="1">
      <alignment horizontal="center" vertical="center" wrapText="1"/>
    </xf>
    <xf numFmtId="0" fontId="4" fillId="0" borderId="6" xfId="0" applyFont="1" applyBorder="1" applyAlignment="1">
      <alignment vertical="center" wrapText="1"/>
    </xf>
    <xf numFmtId="0" fontId="4" fillId="0" borderId="6" xfId="0" applyFont="1" applyBorder="1" applyAlignment="1">
      <alignment horizontal="left" vertical="center" wrapText="1"/>
    </xf>
    <xf numFmtId="0" fontId="3" fillId="4"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0" fillId="0" borderId="0" xfId="0"/>
    <xf numFmtId="9" fontId="12" fillId="0" borderId="2" xfId="0" applyNumberFormat="1" applyFont="1" applyBorder="1" applyAlignment="1">
      <alignment horizontal="center" vertical="center" wrapText="1"/>
    </xf>
    <xf numFmtId="0" fontId="0" fillId="0" borderId="0" xfId="0" applyAlignment="1">
      <alignment horizontal="center"/>
    </xf>
    <xf numFmtId="0" fontId="18" fillId="11" borderId="1" xfId="0" applyFont="1" applyFill="1" applyBorder="1" applyAlignment="1">
      <alignment vertical="center" wrapText="1"/>
    </xf>
    <xf numFmtId="0" fontId="18" fillId="5" borderId="14" xfId="0" applyFont="1" applyFill="1" applyBorder="1" applyAlignment="1">
      <alignment vertical="center" wrapText="1"/>
    </xf>
    <xf numFmtId="0" fontId="18" fillId="6" borderId="14" xfId="0" applyFont="1" applyFill="1" applyBorder="1" applyAlignment="1">
      <alignment vertical="center" wrapText="1"/>
    </xf>
    <xf numFmtId="0" fontId="18" fillId="10" borderId="14" xfId="0" applyFont="1" applyFill="1" applyBorder="1" applyAlignment="1">
      <alignment vertical="center" wrapText="1"/>
    </xf>
    <xf numFmtId="0" fontId="18" fillId="7" borderId="14" xfId="0" applyFont="1" applyFill="1" applyBorder="1" applyAlignment="1">
      <alignment vertical="center" wrapText="1"/>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14" xfId="0" applyFont="1" applyFill="1" applyBorder="1" applyAlignment="1">
      <alignment horizontal="center" vertical="center" wrapText="1"/>
    </xf>
    <xf numFmtId="0" fontId="21" fillId="0" borderId="0" xfId="0" applyFont="1"/>
    <xf numFmtId="0" fontId="22" fillId="0" borderId="0" xfId="0" applyFont="1"/>
    <xf numFmtId="0" fontId="0" fillId="0" borderId="13" xfId="0" applyBorder="1" applyAlignment="1">
      <alignment horizontal="center"/>
    </xf>
    <xf numFmtId="0" fontId="0" fillId="0" borderId="13" xfId="0" applyBorder="1" applyAlignment="1">
      <alignment horizontal="center" vertical="center"/>
    </xf>
    <xf numFmtId="0" fontId="0" fillId="0" borderId="13" xfId="0" applyBorder="1" applyAlignment="1">
      <alignment vertical="center"/>
    </xf>
    <xf numFmtId="0" fontId="20" fillId="0" borderId="13" xfId="0" applyFont="1" applyBorder="1" applyAlignment="1">
      <alignment vertical="center"/>
    </xf>
    <xf numFmtId="0" fontId="17" fillId="0" borderId="13" xfId="0" applyFont="1" applyBorder="1" applyAlignment="1">
      <alignment horizontal="center" wrapText="1"/>
    </xf>
    <xf numFmtId="0" fontId="0" fillId="0" borderId="0" xfId="0"/>
    <xf numFmtId="0" fontId="0" fillId="0" borderId="0" xfId="0" applyAlignment="1">
      <alignment horizontal="center"/>
    </xf>
    <xf numFmtId="0" fontId="0" fillId="0" borderId="13" xfId="0" applyFill="1" applyBorder="1" applyAlignment="1">
      <alignment horizontal="center" vertical="center" wrapText="1"/>
    </xf>
    <xf numFmtId="0" fontId="20" fillId="0" borderId="13" xfId="0" applyFont="1" applyFill="1" applyBorder="1" applyAlignment="1">
      <alignment horizontal="center" vertical="center" wrapText="1"/>
    </xf>
    <xf numFmtId="9" fontId="23" fillId="0" borderId="15" xfId="1" applyFont="1" applyFill="1" applyBorder="1" applyAlignment="1">
      <alignment horizontal="center" vertical="center"/>
    </xf>
    <xf numFmtId="9" fontId="23" fillId="0" borderId="13" xfId="1" applyFont="1" applyFill="1" applyBorder="1" applyAlignment="1">
      <alignment horizontal="center" vertical="center"/>
    </xf>
    <xf numFmtId="166" fontId="0" fillId="0" borderId="13" xfId="0" applyNumberFormat="1" applyBorder="1" applyAlignment="1">
      <alignment horizontal="center"/>
    </xf>
    <xf numFmtId="166" fontId="24" fillId="11" borderId="0" xfId="0" applyNumberFormat="1" applyFont="1" applyFill="1" applyAlignment="1">
      <alignment horizontal="center"/>
    </xf>
    <xf numFmtId="0" fontId="23" fillId="0" borderId="0" xfId="0" applyFont="1" applyAlignment="1">
      <alignment wrapText="1"/>
    </xf>
    <xf numFmtId="0" fontId="0" fillId="0" borderId="0" xfId="0" applyAlignment="1">
      <alignment wrapText="1"/>
    </xf>
    <xf numFmtId="0" fontId="12" fillId="0" borderId="2" xfId="0" applyFont="1" applyBorder="1" applyAlignment="1">
      <alignment horizontal="center" vertical="center" wrapText="1"/>
    </xf>
    <xf numFmtId="167" fontId="11" fillId="0" borderId="2" xfId="2" applyNumberFormat="1" applyFont="1" applyBorder="1" applyAlignment="1">
      <alignment horizontal="center" vertical="center" wrapText="1"/>
    </xf>
    <xf numFmtId="0" fontId="25" fillId="0" borderId="0" xfId="0" applyFont="1" applyAlignment="1"/>
    <xf numFmtId="0" fontId="26" fillId="0" borderId="0" xfId="0" applyFont="1"/>
    <xf numFmtId="0" fontId="28" fillId="0" borderId="0" xfId="0" applyFont="1"/>
    <xf numFmtId="0" fontId="28" fillId="0" borderId="0" xfId="0" applyFont="1" applyAlignment="1">
      <alignment horizontal="left"/>
    </xf>
    <xf numFmtId="0" fontId="30" fillId="0" borderId="0" xfId="3" applyFont="1" applyFill="1" applyAlignment="1" applyProtection="1">
      <alignment wrapText="1"/>
    </xf>
    <xf numFmtId="0" fontId="31" fillId="12" borderId="5" xfId="0" applyFont="1" applyFill="1" applyBorder="1" applyAlignment="1">
      <alignment horizontal="center" vertical="center" wrapText="1"/>
    </xf>
    <xf numFmtId="9" fontId="12" fillId="0" borderId="18" xfId="0" applyNumberFormat="1" applyFont="1" applyBorder="1" applyAlignment="1">
      <alignment horizontal="left" vertical="center" wrapText="1"/>
    </xf>
    <xf numFmtId="0" fontId="1" fillId="0" borderId="0" xfId="0" applyFont="1" applyBorder="1"/>
    <xf numFmtId="167" fontId="11" fillId="0" borderId="19" xfId="2" applyNumberFormat="1" applyFont="1" applyBorder="1" applyAlignment="1">
      <alignment horizontal="center" vertical="center" wrapText="1"/>
    </xf>
    <xf numFmtId="167" fontId="16" fillId="3" borderId="20" xfId="2" applyNumberFormat="1" applyFont="1" applyFill="1" applyBorder="1" applyAlignment="1">
      <alignment horizontal="left" vertical="center" wrapText="1"/>
    </xf>
    <xf numFmtId="0" fontId="26" fillId="3" borderId="21" xfId="0" applyFont="1" applyFill="1" applyBorder="1"/>
    <xf numFmtId="167" fontId="16" fillId="3" borderId="22" xfId="2" applyNumberFormat="1" applyFont="1" applyFill="1" applyBorder="1" applyAlignment="1">
      <alignment horizontal="center" vertical="center" wrapText="1"/>
    </xf>
    <xf numFmtId="0" fontId="27" fillId="3" borderId="21" xfId="0" applyFont="1" applyFill="1" applyBorder="1"/>
    <xf numFmtId="9" fontId="12" fillId="0" borderId="23"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0" fontId="12" fillId="0" borderId="27" xfId="0" applyFont="1" applyBorder="1" applyAlignment="1">
      <alignment horizontal="center" vertical="center" wrapText="1"/>
    </xf>
    <xf numFmtId="167" fontId="11" fillId="0" borderId="25" xfId="2" applyNumberFormat="1" applyFont="1" applyBorder="1" applyAlignment="1">
      <alignment horizontal="center" vertical="center" wrapText="1"/>
    </xf>
    <xf numFmtId="167" fontId="11" fillId="0" borderId="30" xfId="2" applyNumberFormat="1" applyFont="1" applyBorder="1" applyAlignment="1">
      <alignment horizontal="center" vertical="center" wrapText="1"/>
    </xf>
    <xf numFmtId="0" fontId="32" fillId="0" borderId="0" xfId="0" applyFont="1" applyAlignment="1">
      <alignment wrapText="1"/>
    </xf>
    <xf numFmtId="0" fontId="32" fillId="0" borderId="0" xfId="0" applyFont="1" applyAlignment="1">
      <alignment horizontal="center"/>
    </xf>
    <xf numFmtId="0" fontId="32" fillId="0" borderId="0" xfId="0" applyFont="1"/>
    <xf numFmtId="0" fontId="33" fillId="0" borderId="0" xfId="0" applyFont="1"/>
    <xf numFmtId="0" fontId="32" fillId="0" borderId="0" xfId="0" applyFont="1" applyAlignment="1">
      <alignment horizontal="justify"/>
    </xf>
    <xf numFmtId="9" fontId="36" fillId="0" borderId="23" xfId="0" applyNumberFormat="1" applyFont="1" applyBorder="1" applyAlignment="1">
      <alignment horizontal="left" vertical="center" wrapText="1"/>
    </xf>
    <xf numFmtId="0" fontId="36" fillId="0" borderId="25" xfId="0" applyFont="1" applyBorder="1" applyAlignment="1">
      <alignment horizontal="center" vertical="center" wrapText="1"/>
    </xf>
    <xf numFmtId="0" fontId="36" fillId="0" borderId="27" xfId="0" applyFont="1" applyBorder="1" applyAlignment="1">
      <alignment horizontal="center" vertical="center" wrapText="1"/>
    </xf>
    <xf numFmtId="0" fontId="38" fillId="0" borderId="0" xfId="0" applyFont="1"/>
    <xf numFmtId="37" fontId="45" fillId="0" borderId="0" xfId="0" applyNumberFormat="1" applyFont="1" applyFill="1" applyBorder="1" applyAlignment="1">
      <alignment horizontal="right" vertical="center" wrapText="1"/>
    </xf>
    <xf numFmtId="37" fontId="46" fillId="0" borderId="0" xfId="0" applyNumberFormat="1" applyFont="1" applyFill="1" applyBorder="1" applyAlignment="1">
      <alignment horizontal="right" vertical="center"/>
    </xf>
    <xf numFmtId="0" fontId="40" fillId="13" borderId="32" xfId="0" applyFont="1" applyFill="1" applyBorder="1" applyAlignment="1">
      <alignment horizontal="center" vertical="center" wrapText="1"/>
    </xf>
    <xf numFmtId="0" fontId="34" fillId="3" borderId="16" xfId="0" applyFont="1" applyFill="1" applyBorder="1" applyAlignment="1">
      <alignment vertical="center" wrapText="1"/>
    </xf>
    <xf numFmtId="0" fontId="41" fillId="13" borderId="0" xfId="3" applyFont="1" applyFill="1" applyAlignment="1" applyProtection="1">
      <alignment vertical="center" wrapText="1"/>
    </xf>
    <xf numFmtId="0" fontId="39" fillId="14" borderId="0" xfId="3" applyFont="1" applyFill="1" applyAlignment="1" applyProtection="1">
      <alignment vertical="center" wrapText="1"/>
    </xf>
    <xf numFmtId="0" fontId="42" fillId="0" borderId="0" xfId="0" applyFont="1" applyAlignment="1">
      <alignment vertical="top" wrapText="1"/>
    </xf>
    <xf numFmtId="0" fontId="43" fillId="13" borderId="0" xfId="3" applyFont="1" applyFill="1" applyAlignment="1" applyProtection="1">
      <alignment vertical="center"/>
    </xf>
    <xf numFmtId="0" fontId="41" fillId="13" borderId="0" xfId="3" applyFont="1" applyFill="1" applyAlignment="1" applyProtection="1">
      <alignment vertical="center"/>
    </xf>
    <xf numFmtId="0" fontId="47" fillId="0" borderId="0" xfId="5" applyAlignment="1"/>
    <xf numFmtId="0" fontId="48" fillId="0" borderId="0" xfId="0" applyFont="1"/>
    <xf numFmtId="168" fontId="48" fillId="0" borderId="0" xfId="4" applyNumberFormat="1" applyFont="1" applyAlignment="1">
      <alignment horizontal="center"/>
    </xf>
    <xf numFmtId="168" fontId="49" fillId="0" borderId="0" xfId="4" applyNumberFormat="1" applyFont="1"/>
    <xf numFmtId="9" fontId="48" fillId="0" borderId="0" xfId="1" applyFont="1"/>
    <xf numFmtId="0" fontId="42" fillId="0" borderId="0" xfId="0" applyFont="1" applyAlignment="1">
      <alignment vertical="center" wrapText="1"/>
    </xf>
    <xf numFmtId="0" fontId="50" fillId="3" borderId="16" xfId="0" applyFont="1" applyFill="1" applyBorder="1" applyAlignment="1">
      <alignment vertical="center" wrapText="1"/>
    </xf>
    <xf numFmtId="167" fontId="37" fillId="3" borderId="31" xfId="2" applyNumberFormat="1" applyFont="1" applyFill="1" applyBorder="1" applyAlignment="1">
      <alignment vertical="center" wrapText="1"/>
    </xf>
    <xf numFmtId="0" fontId="52" fillId="14" borderId="0" xfId="3" applyFont="1" applyFill="1" applyAlignment="1" applyProtection="1">
      <alignment vertical="center" wrapText="1"/>
    </xf>
    <xf numFmtId="0" fontId="52" fillId="14" borderId="0" xfId="3" applyFont="1" applyFill="1" applyAlignment="1" applyProtection="1">
      <alignment vertical="center"/>
    </xf>
    <xf numFmtId="169" fontId="53" fillId="0" borderId="13" xfId="2" applyNumberFormat="1" applyFont="1" applyBorder="1" applyAlignment="1">
      <alignment horizontal="center" vertical="center" wrapText="1"/>
    </xf>
    <xf numFmtId="169" fontId="53" fillId="3" borderId="13" xfId="2" applyNumberFormat="1" applyFont="1" applyFill="1" applyBorder="1" applyAlignment="1">
      <alignment horizontal="center" vertical="center" wrapText="1"/>
    </xf>
    <xf numFmtId="170" fontId="53" fillId="0" borderId="13" xfId="2" applyNumberFormat="1" applyFont="1" applyBorder="1" applyAlignment="1">
      <alignment horizontal="center" vertical="center" wrapText="1"/>
    </xf>
    <xf numFmtId="170" fontId="53" fillId="3" borderId="13" xfId="2" applyNumberFormat="1" applyFont="1" applyFill="1" applyBorder="1" applyAlignment="1">
      <alignment horizontal="center" vertical="center" wrapText="1"/>
    </xf>
    <xf numFmtId="0" fontId="54" fillId="0" borderId="0" xfId="5" applyFont="1" applyAlignment="1"/>
    <xf numFmtId="0" fontId="55" fillId="13" borderId="0" xfId="3" applyFont="1" applyFill="1" applyAlignment="1" applyProtection="1">
      <alignment vertical="center"/>
    </xf>
    <xf numFmtId="0" fontId="56" fillId="13" borderId="0" xfId="3" applyFont="1" applyFill="1" applyAlignment="1" applyProtection="1">
      <alignment vertical="center" wrapText="1"/>
    </xf>
    <xf numFmtId="0" fontId="56" fillId="13" borderId="0" xfId="3" applyFont="1" applyFill="1" applyAlignment="1" applyProtection="1">
      <alignment vertical="center"/>
    </xf>
    <xf numFmtId="0" fontId="57" fillId="14" borderId="0" xfId="3" applyFont="1" applyFill="1" applyAlignment="1" applyProtection="1">
      <alignment vertical="center"/>
    </xf>
    <xf numFmtId="0" fontId="58" fillId="14" borderId="0" xfId="3" applyFont="1" applyFill="1" applyAlignment="1" applyProtection="1">
      <alignment vertical="center" wrapText="1"/>
    </xf>
    <xf numFmtId="0" fontId="59" fillId="0" borderId="0" xfId="0" applyFont="1" applyAlignment="1">
      <alignment vertical="center" wrapText="1"/>
    </xf>
    <xf numFmtId="0" fontId="24" fillId="13" borderId="32" xfId="0" applyFont="1" applyFill="1" applyBorder="1" applyAlignment="1">
      <alignment horizontal="center" vertical="center" wrapText="1"/>
    </xf>
    <xf numFmtId="0" fontId="60" fillId="3" borderId="16" xfId="0" applyFont="1" applyFill="1" applyBorder="1" applyAlignment="1">
      <alignment vertical="center" wrapText="1"/>
    </xf>
    <xf numFmtId="9" fontId="62" fillId="0" borderId="23" xfId="0" applyNumberFormat="1" applyFont="1" applyBorder="1" applyAlignment="1">
      <alignment horizontal="left" vertical="center" wrapText="1"/>
    </xf>
    <xf numFmtId="0" fontId="61" fillId="3" borderId="16" xfId="0" applyFont="1" applyFill="1" applyBorder="1" applyAlignment="1">
      <alignment vertical="center" wrapText="1"/>
    </xf>
    <xf numFmtId="0" fontId="62" fillId="0" borderId="27" xfId="0" applyFont="1" applyBorder="1" applyAlignment="1">
      <alignment horizontal="center" vertical="center" wrapText="1"/>
    </xf>
    <xf numFmtId="167" fontId="64" fillId="3" borderId="31" xfId="2" applyNumberFormat="1" applyFont="1" applyFill="1" applyBorder="1" applyAlignment="1">
      <alignment vertical="center" wrapText="1"/>
    </xf>
    <xf numFmtId="1" fontId="63" fillId="0" borderId="13" xfId="2" applyNumberFormat="1" applyFont="1" applyBorder="1" applyAlignment="1">
      <alignment horizontal="right" vertical="center" wrapText="1"/>
    </xf>
    <xf numFmtId="1" fontId="64" fillId="3" borderId="13" xfId="2" applyNumberFormat="1" applyFont="1" applyFill="1" applyBorder="1" applyAlignment="1">
      <alignment horizontal="right" vertical="center" wrapText="1"/>
    </xf>
    <xf numFmtId="0" fontId="10" fillId="8" borderId="0" xfId="0" applyFont="1" applyFill="1" applyBorder="1" applyAlignment="1">
      <alignment horizontal="center" vertical="center" wrapText="1"/>
    </xf>
    <xf numFmtId="0" fontId="4" fillId="8" borderId="7"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5" fillId="4" borderId="5"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 xfId="0" applyFont="1" applyFill="1" applyBorder="1" applyAlignment="1">
      <alignment horizontal="left" vertical="center" wrapText="1"/>
    </xf>
    <xf numFmtId="0" fontId="4" fillId="0" borderId="9"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8" borderId="5" xfId="0" applyFont="1" applyFill="1" applyBorder="1" applyAlignment="1">
      <alignment horizontal="left" vertical="center" wrapText="1"/>
    </xf>
    <xf numFmtId="0" fontId="4" fillId="8" borderId="6" xfId="0" applyFont="1" applyFill="1" applyBorder="1" applyAlignment="1">
      <alignment horizontal="left"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8" borderId="11" xfId="0" applyFont="1" applyFill="1" applyBorder="1" applyAlignment="1">
      <alignment horizontal="left" vertical="center" wrapText="1"/>
    </xf>
    <xf numFmtId="0" fontId="4" fillId="4" borderId="1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4" fillId="0" borderId="0" xfId="0" applyFont="1" applyAlignment="1">
      <alignment horizontal="left" vertical="center" wrapText="1"/>
    </xf>
    <xf numFmtId="9" fontId="12" fillId="0" borderId="23" xfId="0" applyNumberFormat="1" applyFont="1" applyBorder="1" applyAlignment="1">
      <alignment horizontal="center" vertical="center" wrapText="1"/>
    </xf>
    <xf numFmtId="9" fontId="12" fillId="0" borderId="24"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9" fontId="12" fillId="0" borderId="26"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30" fillId="0" borderId="0" xfId="3" applyFont="1" applyFill="1" applyAlignment="1" applyProtection="1">
      <alignment horizontal="left" wrapText="1"/>
    </xf>
    <xf numFmtId="0" fontId="31" fillId="12" borderId="0" xfId="0" applyFont="1" applyFill="1" applyBorder="1" applyAlignment="1">
      <alignment horizontal="center" vertical="center" wrapText="1"/>
    </xf>
    <xf numFmtId="0" fontId="31" fillId="12" borderId="21" xfId="0" applyFont="1" applyFill="1" applyBorder="1" applyAlignment="1">
      <alignment horizontal="center" vertical="center" wrapText="1"/>
    </xf>
    <xf numFmtId="0" fontId="31" fillId="12" borderId="4" xfId="0" applyFont="1" applyFill="1" applyBorder="1" applyAlignment="1">
      <alignment horizontal="center" vertical="center" wrapText="1"/>
    </xf>
    <xf numFmtId="0" fontId="31" fillId="12" borderId="12" xfId="0" applyFont="1" applyFill="1" applyBorder="1" applyAlignment="1">
      <alignment horizontal="center" vertical="center" wrapText="1"/>
    </xf>
    <xf numFmtId="0" fontId="31" fillId="12" borderId="3" xfId="0" applyFont="1" applyFill="1" applyBorder="1" applyAlignment="1">
      <alignment horizontal="center" vertical="center" wrapText="1"/>
    </xf>
    <xf numFmtId="0" fontId="15" fillId="3" borderId="16"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3" borderId="29" xfId="0" applyFont="1" applyFill="1" applyBorder="1" applyAlignment="1">
      <alignment horizontal="left" vertical="center" wrapText="1"/>
    </xf>
    <xf numFmtId="9" fontId="12" fillId="0" borderId="23" xfId="0" applyNumberFormat="1" applyFont="1" applyBorder="1" applyAlignment="1">
      <alignment horizontal="left" vertical="center" wrapText="1"/>
    </xf>
    <xf numFmtId="9" fontId="12" fillId="0" borderId="24" xfId="0" applyNumberFormat="1" applyFont="1" applyBorder="1" applyAlignment="1">
      <alignment horizontal="left"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1" fontId="63" fillId="0" borderId="15" xfId="2" applyNumberFormat="1" applyFont="1" applyBorder="1" applyAlignment="1">
      <alignment horizontal="right" vertical="center" wrapText="1"/>
    </xf>
    <xf numFmtId="3" fontId="63" fillId="0" borderId="33" xfId="2" applyNumberFormat="1" applyFont="1" applyBorder="1" applyAlignment="1">
      <alignment horizontal="right" vertical="center" wrapText="1"/>
    </xf>
    <xf numFmtId="3" fontId="63" fillId="0" borderId="2" xfId="2" applyNumberFormat="1" applyFont="1" applyBorder="1" applyAlignment="1">
      <alignment horizontal="right" vertical="center" wrapText="1"/>
    </xf>
    <xf numFmtId="3" fontId="64" fillId="3" borderId="34" xfId="2" applyNumberFormat="1" applyFont="1" applyFill="1" applyBorder="1" applyAlignment="1">
      <alignment horizontal="right" vertical="center" wrapText="1"/>
    </xf>
  </cellXfs>
  <cellStyles count="6">
    <cellStyle name="Hipervínculo" xfId="5" builtinId="8"/>
    <cellStyle name="Millares 2" xfId="4" xr:uid="{00000000-0005-0000-0000-000000000000}"/>
    <cellStyle name="Moneda" xfId="2" builtinId="4"/>
    <cellStyle name="Normal" xfId="0" builtinId="0"/>
    <cellStyle name="Normal_SITUACIÓN FINANCIERA BANCO REPUBLICA" xfId="3" xr:uid="{00000000-0005-0000-0000-000003000000}"/>
    <cellStyle name="Porcentaje" xfId="1" builtinId="5"/>
  </cellStyles>
  <dxfs count="0"/>
  <tableStyles count="0" defaultTableStyle="TableStyleMedium2" defaultPivotStyle="PivotStyleLight16"/>
  <colors>
    <mruColors>
      <color rgb="FF559DC5"/>
      <color rgb="FF0079C1"/>
      <color rgb="FF004677"/>
      <color rgb="FF0097AC"/>
      <color rgb="FF99FF66"/>
      <color rgb="FF00FF00"/>
      <color rgb="FF0000FF"/>
      <color rgb="FF00FFFF"/>
      <color rgb="FF8D72AA"/>
      <color rgb="FFD17B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styles" Target="style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theme" Target="theme/theme1.xml"/><Relationship Id="rId8"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236220</xdr:colOff>
      <xdr:row>0</xdr:row>
      <xdr:rowOff>121920</xdr:rowOff>
    </xdr:from>
    <xdr:to>
      <xdr:col>3</xdr:col>
      <xdr:colOff>1150620</xdr:colOff>
      <xdr:row>3</xdr:row>
      <xdr:rowOff>205740</xdr:rowOff>
    </xdr:to>
    <xdr:pic>
      <xdr:nvPicPr>
        <xdr:cNvPr id="2" name="1 Imagen" descr="3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grayscl/>
        </a:blip>
        <a:srcRect/>
        <a:stretch>
          <a:fillRect/>
        </a:stretch>
      </xdr:blipFill>
      <xdr:spPr bwMode="auto">
        <a:xfrm>
          <a:off x="5547360" y="121920"/>
          <a:ext cx="914400" cy="8458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312963</xdr:colOff>
      <xdr:row>0</xdr:row>
      <xdr:rowOff>163286</xdr:rowOff>
    </xdr:from>
    <xdr:to>
      <xdr:col>1</xdr:col>
      <xdr:colOff>1319893</xdr:colOff>
      <xdr:row>3</xdr:row>
      <xdr:rowOff>231323</xdr:rowOff>
    </xdr:to>
    <xdr:pic>
      <xdr:nvPicPr>
        <xdr:cNvPr id="2" name="3 Imagen" descr="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12988" y="163286"/>
          <a:ext cx="1006930" cy="101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banrep.gov.co/es/marco-legal-planeacion-y-presupuest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banrep.gov.co/es/marco-legal-planeacion-y-presupuest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59"/>
  <sheetViews>
    <sheetView topLeftCell="A19" zoomScale="120" zoomScaleNormal="120" workbookViewId="0">
      <selection activeCell="D23" sqref="D23:D25"/>
    </sheetView>
  </sheetViews>
  <sheetFormatPr baseColWidth="10" defaultColWidth="11.42578125" defaultRowHeight="14.25"/>
  <cols>
    <col min="1" max="2" width="11.42578125" style="2"/>
    <col min="3" max="3" width="10" style="2" customWidth="1"/>
    <col min="4" max="4" width="60.140625" style="2" customWidth="1"/>
    <col min="5" max="5" width="12.85546875" style="2" hidden="1" customWidth="1"/>
    <col min="6" max="6" width="22.140625" style="2" customWidth="1"/>
    <col min="7" max="7" width="27" style="2" customWidth="1"/>
    <col min="8" max="8" width="24.28515625" style="2" customWidth="1"/>
    <col min="9" max="9" width="8" style="2" customWidth="1"/>
    <col min="10" max="10" width="23.28515625" style="2" customWidth="1"/>
    <col min="11" max="11" width="8.140625" style="2" customWidth="1"/>
    <col min="12" max="12" width="21.7109375" style="2" customWidth="1"/>
    <col min="13" max="13" width="8" style="2" customWidth="1"/>
    <col min="14" max="16384" width="11.42578125" style="2"/>
  </cols>
  <sheetData>
    <row r="2" spans="2:12" ht="29.25" customHeight="1">
      <c r="C2" s="119" t="s">
        <v>71</v>
      </c>
      <c r="D2" s="119"/>
      <c r="E2" s="119"/>
      <c r="F2" s="119"/>
      <c r="G2" s="119"/>
      <c r="H2" s="119"/>
      <c r="I2" s="119"/>
      <c r="J2" s="119"/>
      <c r="K2" s="119"/>
      <c r="L2" s="119"/>
    </row>
    <row r="6" spans="2:12" ht="21" customHeight="1">
      <c r="B6" s="128" t="s">
        <v>13</v>
      </c>
      <c r="C6" s="128"/>
      <c r="D6" s="128"/>
      <c r="E6" s="128"/>
    </row>
    <row r="8" spans="2:12" ht="47.25" customHeight="1">
      <c r="B8" s="125" t="s">
        <v>70</v>
      </c>
      <c r="C8" s="125"/>
      <c r="D8" s="125"/>
      <c r="E8" s="125"/>
      <c r="F8" s="7"/>
    </row>
    <row r="9" spans="2:12">
      <c r="C9" s="7"/>
      <c r="D9" s="7"/>
      <c r="E9" s="7"/>
      <c r="F9" s="7"/>
    </row>
    <row r="10" spans="2:12" ht="30" customHeight="1">
      <c r="B10" s="129" t="s">
        <v>15</v>
      </c>
      <c r="C10" s="129"/>
      <c r="D10" s="129"/>
      <c r="E10" s="10" t="s">
        <v>16</v>
      </c>
      <c r="F10" s="7"/>
      <c r="G10" s="126" t="s">
        <v>69</v>
      </c>
      <c r="H10" s="127"/>
      <c r="I10" s="12" t="s">
        <v>31</v>
      </c>
      <c r="J10" s="13" t="s">
        <v>60</v>
      </c>
      <c r="K10" s="12" t="s">
        <v>31</v>
      </c>
      <c r="L10" s="12" t="s">
        <v>30</v>
      </c>
    </row>
    <row r="11" spans="2:12" ht="57">
      <c r="B11" s="10" t="s">
        <v>73</v>
      </c>
      <c r="C11" s="10" t="s">
        <v>23</v>
      </c>
      <c r="D11" s="17" t="s">
        <v>68</v>
      </c>
      <c r="E11" s="4">
        <f>L11</f>
        <v>1</v>
      </c>
      <c r="F11" s="14"/>
      <c r="G11" s="122" t="s">
        <v>67</v>
      </c>
      <c r="H11" s="120" t="s">
        <v>66</v>
      </c>
      <c r="I11" s="125">
        <v>1</v>
      </c>
      <c r="J11" s="5" t="s">
        <v>65</v>
      </c>
      <c r="K11" s="4">
        <v>1</v>
      </c>
      <c r="L11" s="3">
        <f>I11*K11</f>
        <v>1</v>
      </c>
    </row>
    <row r="12" spans="2:12" ht="57">
      <c r="B12" s="10" t="s">
        <v>75</v>
      </c>
      <c r="C12" s="10" t="s">
        <v>21</v>
      </c>
      <c r="D12" s="17" t="s">
        <v>64</v>
      </c>
      <c r="E12" s="4">
        <f>L12</f>
        <v>0.5</v>
      </c>
      <c r="F12" s="14"/>
      <c r="G12" s="123"/>
      <c r="H12" s="121"/>
      <c r="I12" s="125"/>
      <c r="J12" s="5" t="s">
        <v>63</v>
      </c>
      <c r="K12" s="4">
        <v>0.5</v>
      </c>
      <c r="L12" s="3">
        <f>I11*K12</f>
        <v>0.5</v>
      </c>
    </row>
    <row r="13" spans="2:12" ht="57" customHeight="1">
      <c r="B13" s="10" t="s">
        <v>76</v>
      </c>
      <c r="C13" s="10" t="s">
        <v>22</v>
      </c>
      <c r="D13" s="17" t="s">
        <v>78</v>
      </c>
      <c r="E13" s="4">
        <v>0</v>
      </c>
      <c r="F13" s="14"/>
      <c r="G13" s="124"/>
      <c r="H13" s="6" t="s">
        <v>62</v>
      </c>
      <c r="I13" s="4">
        <v>0</v>
      </c>
      <c r="J13" s="5"/>
      <c r="K13" s="4">
        <v>0</v>
      </c>
      <c r="L13" s="3">
        <f>I13*K13</f>
        <v>0</v>
      </c>
    </row>
    <row r="14" spans="2:12" customFormat="1" ht="15">
      <c r="B14" s="10" t="s">
        <v>74</v>
      </c>
      <c r="C14" s="10" t="s">
        <v>72</v>
      </c>
      <c r="D14" s="17" t="s">
        <v>74</v>
      </c>
    </row>
    <row r="15" spans="2:12">
      <c r="C15" s="7"/>
      <c r="D15" s="7"/>
      <c r="E15" s="7"/>
      <c r="F15" s="7"/>
    </row>
    <row r="16" spans="2:12" ht="30" customHeight="1">
      <c r="B16" s="129" t="s">
        <v>17</v>
      </c>
      <c r="C16" s="129"/>
      <c r="D16" s="129"/>
      <c r="E16" s="10" t="s">
        <v>16</v>
      </c>
      <c r="F16" s="7"/>
      <c r="G16" s="126" t="s">
        <v>61</v>
      </c>
      <c r="H16" s="127"/>
      <c r="I16" s="12" t="s">
        <v>31</v>
      </c>
      <c r="J16" s="13" t="s">
        <v>60</v>
      </c>
      <c r="K16" s="12" t="s">
        <v>31</v>
      </c>
      <c r="L16" s="12" t="s">
        <v>30</v>
      </c>
    </row>
    <row r="17" spans="2:12" ht="42.75">
      <c r="B17" s="18" t="s">
        <v>73</v>
      </c>
      <c r="C17" s="18" t="s">
        <v>23</v>
      </c>
      <c r="D17" s="19" t="s">
        <v>59</v>
      </c>
      <c r="E17" s="4">
        <f>L17</f>
        <v>1</v>
      </c>
      <c r="F17" s="14"/>
      <c r="G17" s="122" t="s">
        <v>17</v>
      </c>
      <c r="H17" s="120" t="s">
        <v>29</v>
      </c>
      <c r="I17" s="125">
        <v>1</v>
      </c>
      <c r="J17" s="5" t="s">
        <v>46</v>
      </c>
      <c r="K17" s="4">
        <v>1</v>
      </c>
      <c r="L17" s="3">
        <f>I17*K17</f>
        <v>1</v>
      </c>
    </row>
    <row r="18" spans="2:12" ht="42.75">
      <c r="B18" s="10" t="s">
        <v>75</v>
      </c>
      <c r="C18" s="10" t="s">
        <v>21</v>
      </c>
      <c r="D18" s="3" t="s">
        <v>58</v>
      </c>
      <c r="E18" s="4">
        <f>L18</f>
        <v>0.5</v>
      </c>
      <c r="F18" s="14"/>
      <c r="G18" s="123"/>
      <c r="H18" s="121"/>
      <c r="I18" s="125"/>
      <c r="J18" s="5" t="s">
        <v>44</v>
      </c>
      <c r="K18" s="4">
        <v>0.5</v>
      </c>
      <c r="L18" s="3">
        <f>I17*K18</f>
        <v>0.5</v>
      </c>
    </row>
    <row r="19" spans="2:12" ht="28.5">
      <c r="B19" s="10" t="s">
        <v>76</v>
      </c>
      <c r="C19" s="10" t="s">
        <v>22</v>
      </c>
      <c r="D19" s="3" t="s">
        <v>57</v>
      </c>
      <c r="E19" s="4">
        <f>L19</f>
        <v>0</v>
      </c>
      <c r="F19" s="14"/>
      <c r="G19" s="124"/>
      <c r="H19" s="6" t="s">
        <v>24</v>
      </c>
      <c r="I19" s="4">
        <v>0</v>
      </c>
      <c r="J19" s="5"/>
      <c r="K19" s="4">
        <v>0</v>
      </c>
      <c r="L19" s="3">
        <f>I19*K19</f>
        <v>0</v>
      </c>
    </row>
    <row r="20" spans="2:12" customFormat="1" ht="15">
      <c r="B20" s="10" t="s">
        <v>74</v>
      </c>
      <c r="C20" s="10" t="s">
        <v>72</v>
      </c>
      <c r="D20" s="17" t="s">
        <v>74</v>
      </c>
    </row>
    <row r="22" spans="2:12" ht="30" customHeight="1">
      <c r="B22" s="129" t="s">
        <v>18</v>
      </c>
      <c r="C22" s="129"/>
      <c r="D22" s="129"/>
      <c r="E22" s="10" t="s">
        <v>16</v>
      </c>
      <c r="F22" s="7"/>
      <c r="G22" s="126" t="s">
        <v>56</v>
      </c>
      <c r="H22" s="127"/>
      <c r="I22" s="12" t="s">
        <v>31</v>
      </c>
      <c r="J22" s="13" t="s">
        <v>55</v>
      </c>
      <c r="K22" s="12" t="s">
        <v>31</v>
      </c>
      <c r="L22" s="12" t="s">
        <v>30</v>
      </c>
    </row>
    <row r="23" spans="2:12" ht="41.25" customHeight="1">
      <c r="B23" s="18" t="s">
        <v>73</v>
      </c>
      <c r="C23" s="18" t="s">
        <v>23</v>
      </c>
      <c r="D23" s="20" t="s">
        <v>84</v>
      </c>
      <c r="E23" s="4">
        <f>L23</f>
        <v>1</v>
      </c>
      <c r="F23" s="14"/>
      <c r="G23" s="122" t="s">
        <v>18</v>
      </c>
      <c r="H23" s="120" t="s">
        <v>29</v>
      </c>
      <c r="I23" s="125">
        <v>1</v>
      </c>
      <c r="J23" s="5" t="s">
        <v>46</v>
      </c>
      <c r="K23" s="4">
        <v>1</v>
      </c>
      <c r="L23" s="3">
        <f>I23*K23</f>
        <v>1</v>
      </c>
    </row>
    <row r="24" spans="2:12" ht="42.75">
      <c r="B24" s="10" t="s">
        <v>75</v>
      </c>
      <c r="C24" s="10" t="s">
        <v>21</v>
      </c>
      <c r="D24" s="11" t="s">
        <v>85</v>
      </c>
      <c r="E24" s="4">
        <f>L24</f>
        <v>0.5</v>
      </c>
      <c r="F24" s="14"/>
      <c r="G24" s="123"/>
      <c r="H24" s="121"/>
      <c r="I24" s="125"/>
      <c r="J24" s="5" t="s">
        <v>44</v>
      </c>
      <c r="K24" s="4">
        <v>0.5</v>
      </c>
      <c r="L24" s="3">
        <f>I23*K24</f>
        <v>0.5</v>
      </c>
    </row>
    <row r="25" spans="2:12" ht="28.5">
      <c r="B25" s="10" t="s">
        <v>76</v>
      </c>
      <c r="C25" s="10" t="s">
        <v>22</v>
      </c>
      <c r="D25" s="9" t="s">
        <v>86</v>
      </c>
      <c r="E25" s="4">
        <f>L25</f>
        <v>0</v>
      </c>
      <c r="F25" s="14"/>
      <c r="G25" s="124"/>
      <c r="H25" s="6" t="s">
        <v>24</v>
      </c>
      <c r="I25" s="4">
        <v>0</v>
      </c>
      <c r="J25" s="5"/>
      <c r="K25" s="4">
        <v>0</v>
      </c>
      <c r="L25" s="3">
        <f>I25*K25</f>
        <v>0</v>
      </c>
    </row>
    <row r="26" spans="2:12" customFormat="1" ht="15">
      <c r="B26" s="10" t="s">
        <v>74</v>
      </c>
      <c r="C26" s="10" t="s">
        <v>72</v>
      </c>
      <c r="D26" s="17" t="s">
        <v>74</v>
      </c>
    </row>
    <row r="28" spans="2:12" ht="30" customHeight="1">
      <c r="B28" s="129" t="s">
        <v>19</v>
      </c>
      <c r="C28" s="129"/>
      <c r="D28" s="129"/>
      <c r="E28" s="10" t="s">
        <v>16</v>
      </c>
      <c r="F28" s="7"/>
      <c r="G28" s="126" t="s">
        <v>54</v>
      </c>
      <c r="H28" s="127"/>
      <c r="I28" s="12" t="s">
        <v>31</v>
      </c>
      <c r="J28" s="13" t="s">
        <v>53</v>
      </c>
      <c r="K28" s="12" t="s">
        <v>31</v>
      </c>
      <c r="L28" s="12" t="s">
        <v>30</v>
      </c>
    </row>
    <row r="29" spans="2:12" ht="42.75">
      <c r="B29" s="18" t="s">
        <v>73</v>
      </c>
      <c r="C29" s="18" t="s">
        <v>23</v>
      </c>
      <c r="D29" s="19" t="s">
        <v>52</v>
      </c>
      <c r="E29" s="4">
        <f>L29</f>
        <v>1</v>
      </c>
      <c r="F29" s="14"/>
      <c r="G29" s="122" t="s">
        <v>19</v>
      </c>
      <c r="H29" s="120" t="s">
        <v>29</v>
      </c>
      <c r="I29" s="125">
        <v>1</v>
      </c>
      <c r="J29" s="5" t="s">
        <v>46</v>
      </c>
      <c r="K29" s="4">
        <v>1</v>
      </c>
      <c r="L29" s="3">
        <f>I29*K29</f>
        <v>1</v>
      </c>
    </row>
    <row r="30" spans="2:12" ht="42.75">
      <c r="B30" s="10" t="s">
        <v>75</v>
      </c>
      <c r="C30" s="10" t="s">
        <v>21</v>
      </c>
      <c r="D30" s="3" t="s">
        <v>51</v>
      </c>
      <c r="E30" s="4">
        <f>L30</f>
        <v>0.5</v>
      </c>
      <c r="F30" s="14"/>
      <c r="G30" s="123"/>
      <c r="H30" s="121"/>
      <c r="I30" s="125"/>
      <c r="J30" s="5" t="s">
        <v>44</v>
      </c>
      <c r="K30" s="4">
        <v>0.5</v>
      </c>
      <c r="L30" s="3">
        <f>I29*K30</f>
        <v>0.5</v>
      </c>
    </row>
    <row r="31" spans="2:12" ht="28.5">
      <c r="B31" s="10" t="s">
        <v>76</v>
      </c>
      <c r="C31" s="10" t="s">
        <v>22</v>
      </c>
      <c r="D31" s="3" t="s">
        <v>50</v>
      </c>
      <c r="E31" s="4">
        <f>L31</f>
        <v>0</v>
      </c>
      <c r="F31" s="14"/>
      <c r="G31" s="124"/>
      <c r="H31" s="6" t="s">
        <v>24</v>
      </c>
      <c r="I31" s="4">
        <v>0</v>
      </c>
      <c r="J31" s="5"/>
      <c r="K31" s="4">
        <v>0</v>
      </c>
      <c r="L31" s="3">
        <f>I31*K31</f>
        <v>0</v>
      </c>
    </row>
    <row r="32" spans="2:12" customFormat="1" ht="15">
      <c r="B32" s="10" t="s">
        <v>74</v>
      </c>
      <c r="C32" s="10" t="s">
        <v>72</v>
      </c>
      <c r="D32" s="17" t="s">
        <v>74</v>
      </c>
    </row>
    <row r="34" spans="2:12" ht="30" customHeight="1">
      <c r="B34" s="129" t="s">
        <v>49</v>
      </c>
      <c r="C34" s="129"/>
      <c r="D34" s="129"/>
      <c r="E34" s="10" t="s">
        <v>16</v>
      </c>
      <c r="F34" s="7"/>
      <c r="G34" s="126" t="s">
        <v>48</v>
      </c>
      <c r="H34" s="127"/>
      <c r="I34" s="12" t="s">
        <v>31</v>
      </c>
      <c r="J34" s="13" t="s">
        <v>47</v>
      </c>
      <c r="K34" s="12" t="s">
        <v>31</v>
      </c>
      <c r="L34" s="12" t="s">
        <v>30</v>
      </c>
    </row>
    <row r="35" spans="2:12" ht="42.75">
      <c r="B35" s="18" t="s">
        <v>73</v>
      </c>
      <c r="C35" s="18" t="s">
        <v>23</v>
      </c>
      <c r="D35" s="19" t="s">
        <v>79</v>
      </c>
      <c r="E35" s="4">
        <f>L35</f>
        <v>1</v>
      </c>
      <c r="F35" s="14"/>
      <c r="G35" s="122" t="s">
        <v>20</v>
      </c>
      <c r="H35" s="120" t="s">
        <v>29</v>
      </c>
      <c r="I35" s="125">
        <v>1</v>
      </c>
      <c r="J35" s="5" t="s">
        <v>46</v>
      </c>
      <c r="K35" s="4">
        <v>1</v>
      </c>
      <c r="L35" s="3">
        <f>I35*K35</f>
        <v>1</v>
      </c>
    </row>
    <row r="36" spans="2:12" ht="42.75" customHeight="1">
      <c r="B36" s="10" t="s">
        <v>75</v>
      </c>
      <c r="C36" s="10" t="s">
        <v>21</v>
      </c>
      <c r="D36" s="3" t="s">
        <v>45</v>
      </c>
      <c r="E36" s="4">
        <f>L36</f>
        <v>0.5</v>
      </c>
      <c r="F36" s="14"/>
      <c r="G36" s="123"/>
      <c r="H36" s="121"/>
      <c r="I36" s="125"/>
      <c r="J36" s="5" t="s">
        <v>44</v>
      </c>
      <c r="K36" s="4">
        <v>0.5</v>
      </c>
      <c r="L36" s="3">
        <f>I35*K36</f>
        <v>0.5</v>
      </c>
    </row>
    <row r="37" spans="2:12" ht="31.5" customHeight="1">
      <c r="B37" s="10" t="s">
        <v>76</v>
      </c>
      <c r="C37" s="10" t="s">
        <v>22</v>
      </c>
      <c r="D37" s="3" t="s">
        <v>80</v>
      </c>
      <c r="E37" s="4">
        <f>L37</f>
        <v>0</v>
      </c>
      <c r="F37" s="14"/>
      <c r="G37" s="124"/>
      <c r="H37" s="6" t="s">
        <v>24</v>
      </c>
      <c r="I37" s="4">
        <v>0</v>
      </c>
      <c r="J37" s="5"/>
      <c r="K37" s="4">
        <v>0</v>
      </c>
      <c r="L37" s="3">
        <f>I37*K37</f>
        <v>0</v>
      </c>
    </row>
    <row r="38" spans="2:12" customFormat="1" ht="15">
      <c r="B38" s="10" t="s">
        <v>74</v>
      </c>
      <c r="C38" s="10" t="s">
        <v>72</v>
      </c>
      <c r="D38" s="17" t="s">
        <v>74</v>
      </c>
    </row>
    <row r="42" spans="2:12" ht="21" customHeight="1">
      <c r="B42" s="128" t="s">
        <v>43</v>
      </c>
      <c r="C42" s="128"/>
      <c r="D42" s="128"/>
      <c r="E42" s="128"/>
    </row>
    <row r="44" spans="2:12" ht="48.75" customHeight="1">
      <c r="B44" s="140" t="s">
        <v>42</v>
      </c>
      <c r="C44" s="140"/>
      <c r="D44" s="140"/>
      <c r="E44" s="10" t="s">
        <v>16</v>
      </c>
      <c r="G44" s="126" t="s">
        <v>41</v>
      </c>
      <c r="H44" s="127"/>
      <c r="I44" s="12" t="s">
        <v>30</v>
      </c>
    </row>
    <row r="45" spans="2:12" ht="30" customHeight="1">
      <c r="B45" s="18" t="s">
        <v>73</v>
      </c>
      <c r="C45" s="18" t="s">
        <v>23</v>
      </c>
      <c r="D45" s="20">
        <v>0</v>
      </c>
      <c r="E45" s="4">
        <f>I45</f>
        <v>1</v>
      </c>
      <c r="G45" s="130" t="s">
        <v>40</v>
      </c>
      <c r="H45" s="16" t="s">
        <v>39</v>
      </c>
      <c r="I45" s="4">
        <v>1</v>
      </c>
    </row>
    <row r="46" spans="2:12" ht="30" customHeight="1">
      <c r="B46" s="10" t="s">
        <v>75</v>
      </c>
      <c r="C46" s="10" t="s">
        <v>21</v>
      </c>
      <c r="D46" s="11" t="s">
        <v>38</v>
      </c>
      <c r="E46" s="4">
        <f>I46</f>
        <v>0.5</v>
      </c>
      <c r="G46" s="130"/>
      <c r="H46" s="5" t="s">
        <v>37</v>
      </c>
      <c r="I46" s="4">
        <v>0.5</v>
      </c>
    </row>
    <row r="47" spans="2:12" ht="30" customHeight="1">
      <c r="B47" s="10" t="s">
        <v>76</v>
      </c>
      <c r="C47" s="10" t="s">
        <v>22</v>
      </c>
      <c r="D47" s="9" t="s">
        <v>36</v>
      </c>
      <c r="E47" s="4">
        <f>I47</f>
        <v>0</v>
      </c>
      <c r="G47" s="130"/>
      <c r="H47" s="5" t="s">
        <v>35</v>
      </c>
      <c r="I47" s="4">
        <v>0</v>
      </c>
    </row>
    <row r="48" spans="2:12" customFormat="1" ht="15">
      <c r="B48" s="10" t="s">
        <v>74</v>
      </c>
      <c r="C48" s="10" t="s">
        <v>72</v>
      </c>
      <c r="D48" s="17" t="s">
        <v>74</v>
      </c>
    </row>
    <row r="49" spans="2:14" ht="15" customHeight="1">
      <c r="C49" s="15"/>
      <c r="D49" s="7"/>
      <c r="L49" s="14"/>
    </row>
    <row r="52" spans="2:14" ht="21" customHeight="1">
      <c r="B52" s="137" t="s">
        <v>14</v>
      </c>
      <c r="C52" s="138"/>
      <c r="D52" s="138"/>
      <c r="E52" s="139"/>
    </row>
    <row r="54" spans="2:14" ht="48" customHeight="1">
      <c r="B54" s="126" t="s">
        <v>77</v>
      </c>
      <c r="C54" s="136"/>
      <c r="D54" s="127"/>
      <c r="E54" s="21" t="s">
        <v>16</v>
      </c>
      <c r="F54" s="7"/>
      <c r="G54" s="126" t="s">
        <v>34</v>
      </c>
      <c r="H54" s="127"/>
      <c r="I54" s="12" t="s">
        <v>31</v>
      </c>
      <c r="J54" s="13" t="s">
        <v>33</v>
      </c>
      <c r="K54" s="12" t="s">
        <v>31</v>
      </c>
      <c r="L54" s="13" t="s">
        <v>32</v>
      </c>
      <c r="M54" s="12" t="s">
        <v>31</v>
      </c>
      <c r="N54" s="12" t="s">
        <v>30</v>
      </c>
    </row>
    <row r="55" spans="2:14" ht="36.75" customHeight="1">
      <c r="B55" s="18" t="s">
        <v>73</v>
      </c>
      <c r="C55" s="18" t="s">
        <v>23</v>
      </c>
      <c r="D55" s="20" t="s">
        <v>81</v>
      </c>
      <c r="E55" s="22">
        <f>N55</f>
        <v>1</v>
      </c>
      <c r="F55" s="7"/>
      <c r="G55" s="122" t="s">
        <v>14</v>
      </c>
      <c r="H55" s="120" t="s">
        <v>29</v>
      </c>
      <c r="I55" s="125">
        <v>1</v>
      </c>
      <c r="J55" s="131" t="s">
        <v>28</v>
      </c>
      <c r="K55" s="133">
        <v>1</v>
      </c>
      <c r="L55" s="5" t="s">
        <v>26</v>
      </c>
      <c r="M55" s="4">
        <v>1</v>
      </c>
      <c r="N55" s="3">
        <f>I55*K55*M55</f>
        <v>1</v>
      </c>
    </row>
    <row r="56" spans="2:14" ht="45.75" customHeight="1">
      <c r="B56" s="21" t="s">
        <v>75</v>
      </c>
      <c r="C56" s="21" t="s">
        <v>21</v>
      </c>
      <c r="D56" s="20" t="s">
        <v>82</v>
      </c>
      <c r="E56" s="22">
        <f>N56</f>
        <v>0.5</v>
      </c>
      <c r="F56" s="7"/>
      <c r="G56" s="123"/>
      <c r="H56" s="135"/>
      <c r="I56" s="125"/>
      <c r="J56" s="132"/>
      <c r="K56" s="134"/>
      <c r="L56" s="5" t="s">
        <v>25</v>
      </c>
      <c r="M56" s="4">
        <v>0.5</v>
      </c>
      <c r="N56" s="3">
        <f>I55*K55*M56</f>
        <v>0.5</v>
      </c>
    </row>
    <row r="57" spans="2:14" ht="36.75" customHeight="1">
      <c r="B57" s="21" t="s">
        <v>76</v>
      </c>
      <c r="C57" s="21" t="s">
        <v>22</v>
      </c>
      <c r="D57" s="20" t="s">
        <v>83</v>
      </c>
      <c r="E57" s="22">
        <f>N59</f>
        <v>0</v>
      </c>
      <c r="F57" s="7"/>
      <c r="G57" s="123"/>
      <c r="H57" s="135"/>
      <c r="I57" s="125"/>
      <c r="J57" s="131" t="s">
        <v>27</v>
      </c>
      <c r="K57" s="133">
        <v>0.5</v>
      </c>
      <c r="L57" s="5" t="s">
        <v>26</v>
      </c>
      <c r="M57" s="4">
        <v>1</v>
      </c>
      <c r="N57" s="3">
        <f>I55*K57*M57</f>
        <v>0.5</v>
      </c>
    </row>
    <row r="58" spans="2:14" ht="15">
      <c r="B58" s="21" t="s">
        <v>74</v>
      </c>
      <c r="C58" s="21" t="s">
        <v>72</v>
      </c>
      <c r="D58" s="17" t="s">
        <v>74</v>
      </c>
      <c r="E58" s="7"/>
      <c r="F58" s="8"/>
      <c r="G58" s="123"/>
      <c r="H58" s="121"/>
      <c r="I58" s="125"/>
      <c r="J58" s="132"/>
      <c r="K58" s="134"/>
      <c r="L58" s="5" t="s">
        <v>25</v>
      </c>
      <c r="M58" s="4">
        <v>0.5</v>
      </c>
      <c r="N58" s="3">
        <f>I55*K57*M58</f>
        <v>0.25</v>
      </c>
    </row>
    <row r="59" spans="2:14">
      <c r="F59" s="7"/>
      <c r="G59" s="124"/>
      <c r="H59" s="6" t="s">
        <v>24</v>
      </c>
      <c r="I59" s="4">
        <v>0</v>
      </c>
      <c r="J59" s="5"/>
      <c r="K59" s="4">
        <v>0</v>
      </c>
      <c r="L59" s="5"/>
      <c r="M59" s="4">
        <v>0</v>
      </c>
      <c r="N59" s="3">
        <f>I59*K59*M59</f>
        <v>0</v>
      </c>
    </row>
  </sheetData>
  <mergeCells count="42">
    <mergeCell ref="B54:D54"/>
    <mergeCell ref="B52:E52"/>
    <mergeCell ref="B44:D44"/>
    <mergeCell ref="B42:E42"/>
    <mergeCell ref="B28:D28"/>
    <mergeCell ref="B34:D34"/>
    <mergeCell ref="I35:I36"/>
    <mergeCell ref="I23:I24"/>
    <mergeCell ref="G11:G13"/>
    <mergeCell ref="H11:H12"/>
    <mergeCell ref="I11:I12"/>
    <mergeCell ref="I29:I30"/>
    <mergeCell ref="G16:H16"/>
    <mergeCell ref="G22:H22"/>
    <mergeCell ref="J57:J58"/>
    <mergeCell ref="J55:J56"/>
    <mergeCell ref="K57:K58"/>
    <mergeCell ref="K55:K56"/>
    <mergeCell ref="G54:H54"/>
    <mergeCell ref="G55:G59"/>
    <mergeCell ref="H55:H58"/>
    <mergeCell ref="I55:I58"/>
    <mergeCell ref="G44:H44"/>
    <mergeCell ref="G45:G47"/>
    <mergeCell ref="G28:H28"/>
    <mergeCell ref="G29:G31"/>
    <mergeCell ref="H29:H30"/>
    <mergeCell ref="G34:H34"/>
    <mergeCell ref="G35:G37"/>
    <mergeCell ref="H35:H36"/>
    <mergeCell ref="C2:L2"/>
    <mergeCell ref="H17:H18"/>
    <mergeCell ref="G17:G19"/>
    <mergeCell ref="I17:I18"/>
    <mergeCell ref="G23:G25"/>
    <mergeCell ref="H23:H24"/>
    <mergeCell ref="G10:H10"/>
    <mergeCell ref="B8:E8"/>
    <mergeCell ref="B6:E6"/>
    <mergeCell ref="B10:D10"/>
    <mergeCell ref="B22:D22"/>
    <mergeCell ref="B16:D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6"/>
  <sheetViews>
    <sheetView showGridLines="0" topLeftCell="A19" zoomScale="200" zoomScaleNormal="200" zoomScaleSheetLayoutView="98" workbookViewId="0">
      <selection activeCell="B16" sqref="B16"/>
    </sheetView>
  </sheetViews>
  <sheetFormatPr baseColWidth="10" defaultRowHeight="15"/>
  <cols>
    <col min="1" max="1" width="6.85546875" style="31" customWidth="1"/>
    <col min="2" max="2" width="50.7109375" customWidth="1"/>
    <col min="3" max="3" width="19.85546875" style="25" customWidth="1"/>
    <col min="4" max="4" width="20.7109375" style="25" customWidth="1"/>
  </cols>
  <sheetData>
    <row r="1" spans="1:12" ht="30" customHeight="1">
      <c r="B1" s="35" t="s">
        <v>107</v>
      </c>
    </row>
    <row r="2" spans="1:12" ht="15.75">
      <c r="B2" s="36" t="s">
        <v>106</v>
      </c>
    </row>
    <row r="3" spans="1:12" s="23" customFormat="1">
      <c r="A3" s="31"/>
      <c r="B3" s="23" t="s">
        <v>111</v>
      </c>
      <c r="C3" s="25"/>
      <c r="D3" s="25"/>
    </row>
    <row r="4" spans="1:12" s="23" customFormat="1" ht="28.9" customHeight="1">
      <c r="A4" s="31"/>
      <c r="C4" s="25"/>
      <c r="D4" s="25"/>
    </row>
    <row r="5" spans="1:12">
      <c r="B5" s="39" t="s">
        <v>88</v>
      </c>
      <c r="C5" s="37">
        <v>218</v>
      </c>
    </row>
    <row r="6" spans="1:12">
      <c r="B6" s="39" t="s">
        <v>113</v>
      </c>
      <c r="C6" s="48" t="e">
        <f>+AVERAGE(#REF!,#REF!,#REF!,#REF!,#REF!,#REF!,#REF!,#REF!,#REF!,#REF!,#REF!,#REF!,#REF!,#REF!)</f>
        <v>#REF!</v>
      </c>
    </row>
    <row r="7" spans="1:12">
      <c r="B7" s="39" t="s">
        <v>112</v>
      </c>
      <c r="C7" s="48" t="e">
        <f>+C26</f>
        <v>#REF!</v>
      </c>
    </row>
    <row r="8" spans="1:12" ht="44.45" customHeight="1">
      <c r="B8" s="40" t="s">
        <v>89</v>
      </c>
      <c r="C8" s="38" t="s">
        <v>105</v>
      </c>
      <c r="D8" s="44" t="s">
        <v>108</v>
      </c>
    </row>
    <row r="9" spans="1:12" ht="80.25" customHeight="1">
      <c r="B9" s="40" t="s">
        <v>104</v>
      </c>
      <c r="C9" s="38" t="s">
        <v>110</v>
      </c>
      <c r="D9" s="45" t="s">
        <v>109</v>
      </c>
    </row>
    <row r="11" spans="1:12" ht="30">
      <c r="C11" s="41" t="s">
        <v>114</v>
      </c>
      <c r="D11" s="41" t="s">
        <v>87</v>
      </c>
      <c r="E11" s="23"/>
      <c r="F11" s="23"/>
      <c r="G11" s="23"/>
      <c r="H11" s="23"/>
      <c r="I11" s="23"/>
      <c r="J11" s="23"/>
    </row>
    <row r="12" spans="1:12" ht="25.15" customHeight="1">
      <c r="A12" s="33" t="s">
        <v>22</v>
      </c>
      <c r="B12" s="27" t="s">
        <v>1</v>
      </c>
      <c r="C12" s="46" t="e">
        <f>+#REF!</f>
        <v>#REF!</v>
      </c>
      <c r="D12" s="47" t="e">
        <f>+#REF!</f>
        <v>#REF!</v>
      </c>
      <c r="E12" s="23"/>
      <c r="F12" s="23"/>
      <c r="G12" s="23"/>
      <c r="H12" s="23"/>
      <c r="I12" s="23"/>
      <c r="J12" s="23"/>
    </row>
    <row r="13" spans="1:12" ht="25.15" customHeight="1">
      <c r="A13" s="33" t="s">
        <v>23</v>
      </c>
      <c r="B13" s="27" t="s">
        <v>2</v>
      </c>
      <c r="C13" s="46" t="e">
        <f>+#REF!</f>
        <v>#REF!</v>
      </c>
      <c r="D13" s="47" t="e">
        <f>+#REF!</f>
        <v>#REF!</v>
      </c>
      <c r="E13" s="23"/>
      <c r="F13" s="23"/>
      <c r="G13" s="23"/>
      <c r="H13" s="23"/>
      <c r="I13" s="23"/>
      <c r="J13" s="23"/>
    </row>
    <row r="14" spans="1:12" ht="25.15" customHeight="1">
      <c r="A14" s="33" t="s">
        <v>92</v>
      </c>
      <c r="B14" s="27" t="s">
        <v>3</v>
      </c>
      <c r="C14" s="46" t="e">
        <f>+#REF!</f>
        <v>#REF!</v>
      </c>
      <c r="D14" s="47" t="e">
        <f>+#REF!</f>
        <v>#REF!</v>
      </c>
      <c r="E14" s="23"/>
      <c r="F14" s="23"/>
      <c r="G14" s="23"/>
      <c r="H14" s="23"/>
      <c r="I14" s="23"/>
      <c r="J14" s="23"/>
      <c r="K14" s="23"/>
      <c r="L14" s="23"/>
    </row>
    <row r="15" spans="1:12" ht="30" customHeight="1">
      <c r="A15" s="34" t="s">
        <v>93</v>
      </c>
      <c r="B15" s="27" t="s">
        <v>4</v>
      </c>
      <c r="C15" s="46" t="e">
        <f>+#REF!</f>
        <v>#REF!</v>
      </c>
      <c r="D15" s="47" t="e">
        <f>+#REF!</f>
        <v>#REF!</v>
      </c>
      <c r="E15" s="23"/>
      <c r="F15" s="23"/>
      <c r="G15" s="23"/>
      <c r="H15" s="23"/>
      <c r="I15" s="23"/>
      <c r="J15" s="23"/>
      <c r="K15" s="23"/>
      <c r="L15" s="23"/>
    </row>
    <row r="16" spans="1:12" ht="25.15" customHeight="1">
      <c r="A16" s="34" t="s">
        <v>94</v>
      </c>
      <c r="B16" s="27" t="s">
        <v>5</v>
      </c>
      <c r="C16" s="46" t="e">
        <f>+#REF!</f>
        <v>#REF!</v>
      </c>
      <c r="D16" s="47" t="e">
        <f>+#REF!</f>
        <v>#REF!</v>
      </c>
      <c r="E16" s="23"/>
      <c r="F16" s="23"/>
      <c r="G16" s="23"/>
      <c r="H16" s="23"/>
      <c r="I16" s="23"/>
      <c r="J16" s="23"/>
      <c r="K16" s="23"/>
      <c r="L16" s="23"/>
    </row>
    <row r="17" spans="1:12" ht="25.15" customHeight="1">
      <c r="A17" s="34" t="s">
        <v>95</v>
      </c>
      <c r="B17" s="27" t="s">
        <v>6</v>
      </c>
      <c r="C17" s="46" t="e">
        <f>+#REF!</f>
        <v>#REF!</v>
      </c>
      <c r="D17" s="47" t="e">
        <f>+#REF!</f>
        <v>#REF!</v>
      </c>
      <c r="E17" s="23"/>
      <c r="F17" s="23"/>
      <c r="G17" s="23"/>
      <c r="H17" s="23"/>
      <c r="I17" s="23"/>
      <c r="J17" s="23"/>
      <c r="K17" s="23"/>
      <c r="L17" s="23"/>
    </row>
    <row r="18" spans="1:12" ht="25.15" customHeight="1">
      <c r="A18" s="34" t="s">
        <v>96</v>
      </c>
      <c r="B18" s="28" t="s">
        <v>7</v>
      </c>
      <c r="C18" s="46" t="e">
        <f>+#REF!</f>
        <v>#REF!</v>
      </c>
      <c r="D18" s="47" t="e">
        <f>+#REF!</f>
        <v>#REF!</v>
      </c>
      <c r="E18" s="23"/>
      <c r="F18" s="23"/>
      <c r="G18" s="23"/>
      <c r="H18" s="23"/>
      <c r="I18" s="23"/>
      <c r="J18" s="23"/>
      <c r="K18" s="23"/>
      <c r="L18" s="23"/>
    </row>
    <row r="19" spans="1:12" ht="34.15" customHeight="1">
      <c r="A19" s="34" t="s">
        <v>97</v>
      </c>
      <c r="B19" s="28" t="s">
        <v>8</v>
      </c>
      <c r="C19" s="46" t="e">
        <f>+#REF!</f>
        <v>#REF!</v>
      </c>
      <c r="D19" s="47" t="e">
        <f>+#REF!</f>
        <v>#REF!</v>
      </c>
      <c r="E19" s="23"/>
      <c r="F19" s="23"/>
      <c r="G19" s="23"/>
      <c r="H19" s="23"/>
      <c r="I19" s="23"/>
      <c r="J19" s="23"/>
      <c r="K19" s="23"/>
      <c r="L19" s="23"/>
    </row>
    <row r="20" spans="1:12" ht="25.15" customHeight="1">
      <c r="A20" s="34" t="s">
        <v>98</v>
      </c>
      <c r="B20" s="28" t="s">
        <v>9</v>
      </c>
      <c r="C20" s="46" t="e">
        <f>+#REF!</f>
        <v>#REF!</v>
      </c>
      <c r="D20" s="47" t="e">
        <f>+#REF!</f>
        <v>#REF!</v>
      </c>
      <c r="E20" s="23"/>
      <c r="F20" s="23"/>
      <c r="G20" s="23"/>
      <c r="H20" s="23"/>
      <c r="I20" s="23"/>
      <c r="J20" s="23"/>
      <c r="K20" s="23"/>
      <c r="L20" s="23"/>
    </row>
    <row r="21" spans="1:12" ht="25.15" customHeight="1">
      <c r="A21" s="34" t="s">
        <v>99</v>
      </c>
      <c r="B21" s="29" t="s">
        <v>0</v>
      </c>
      <c r="C21" s="46" t="e">
        <f>+#REF!</f>
        <v>#REF!</v>
      </c>
      <c r="D21" s="47" t="e">
        <f>+#REF!</f>
        <v>#REF!</v>
      </c>
      <c r="E21" s="23"/>
      <c r="F21" s="23"/>
      <c r="G21" s="23"/>
      <c r="H21" s="23"/>
      <c r="I21" s="23"/>
      <c r="J21" s="23"/>
      <c r="K21" s="23"/>
    </row>
    <row r="22" spans="1:12" ht="25.15" customHeight="1">
      <c r="A22" s="34" t="s">
        <v>100</v>
      </c>
      <c r="B22" s="30" t="s">
        <v>10</v>
      </c>
      <c r="C22" s="46" t="e">
        <f>+#REF!</f>
        <v>#REF!</v>
      </c>
      <c r="D22" s="47" t="e">
        <f>+#REF!</f>
        <v>#REF!</v>
      </c>
      <c r="E22" s="23"/>
      <c r="F22" s="23"/>
      <c r="G22" s="23"/>
      <c r="H22" s="23"/>
      <c r="I22" s="23"/>
      <c r="J22" s="23"/>
      <c r="K22" s="23"/>
    </row>
    <row r="23" spans="1:12" ht="25.15" customHeight="1">
      <c r="A23" s="34" t="s">
        <v>101</v>
      </c>
      <c r="B23" s="30" t="s">
        <v>90</v>
      </c>
      <c r="C23" s="46" t="e">
        <f>+#REF!</f>
        <v>#REF!</v>
      </c>
      <c r="D23" s="47" t="e">
        <f>+#REF!</f>
        <v>#REF!</v>
      </c>
      <c r="E23" s="23"/>
      <c r="F23" s="23"/>
      <c r="G23" s="23"/>
      <c r="H23" s="23"/>
      <c r="I23" s="23"/>
      <c r="J23" s="23"/>
      <c r="K23" s="23"/>
    </row>
    <row r="24" spans="1:12" ht="25.15" customHeight="1">
      <c r="A24" s="34" t="s">
        <v>102</v>
      </c>
      <c r="B24" s="30" t="s">
        <v>11</v>
      </c>
      <c r="C24" s="46" t="e">
        <f>+#REF!</f>
        <v>#REF!</v>
      </c>
      <c r="D24" s="47" t="e">
        <f>+#REF!</f>
        <v>#REF!</v>
      </c>
      <c r="E24" s="23"/>
      <c r="F24" s="23"/>
      <c r="G24" s="23"/>
      <c r="H24" s="23"/>
      <c r="I24" s="23"/>
      <c r="J24" s="23"/>
      <c r="K24" s="23"/>
    </row>
    <row r="25" spans="1:12" ht="25.15" customHeight="1">
      <c r="A25" s="34" t="s">
        <v>103</v>
      </c>
      <c r="B25" s="30" t="s">
        <v>12</v>
      </c>
      <c r="C25" s="46" t="e">
        <f>+#REF!</f>
        <v>#REF!</v>
      </c>
      <c r="D25" s="47" t="e">
        <f>+#REF!</f>
        <v>#REF!</v>
      </c>
      <c r="E25" s="23"/>
      <c r="F25" s="23"/>
      <c r="G25" s="23"/>
      <c r="H25" s="23"/>
      <c r="I25" s="23"/>
      <c r="J25" s="23"/>
      <c r="K25" s="23"/>
    </row>
    <row r="26" spans="1:12" ht="18.75">
      <c r="A26" s="32"/>
      <c r="B26" s="26" t="s">
        <v>91</v>
      </c>
      <c r="C26" s="49" t="e">
        <f>+AVERAGE(C12:C25)</f>
        <v>#REF!</v>
      </c>
      <c r="D26" s="49" t="e">
        <f>+C6</f>
        <v>#REF!</v>
      </c>
    </row>
  </sheetData>
  <pageMargins left="0.70866141732283472" right="0.70866141732283472" top="0.74803149606299213" bottom="0.74803149606299213" header="0.31496062992125984" footer="0.31496062992125984"/>
  <pageSetup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D7"/>
  <sheetViews>
    <sheetView showGridLines="0" zoomScale="70" zoomScaleNormal="70" workbookViewId="0">
      <selection activeCell="A16" sqref="A16"/>
    </sheetView>
  </sheetViews>
  <sheetFormatPr baseColWidth="10" defaultColWidth="11.5703125" defaultRowHeight="15"/>
  <cols>
    <col min="1" max="1" width="153.42578125" style="74" customWidth="1"/>
    <col min="2" max="16384" width="11.5703125" style="74"/>
  </cols>
  <sheetData>
    <row r="1" spans="1:4" ht="23.25">
      <c r="A1" s="88" t="s">
        <v>159</v>
      </c>
    </row>
    <row r="2" spans="1:4" ht="23.25">
      <c r="A2" s="89" t="s">
        <v>160</v>
      </c>
    </row>
    <row r="3" spans="1:4" ht="25.5" customHeight="1">
      <c r="A3" s="98" t="s">
        <v>147</v>
      </c>
    </row>
    <row r="4" spans="1:4" ht="120.75" customHeight="1">
      <c r="A4" s="87" t="s">
        <v>170</v>
      </c>
      <c r="D4" s="75"/>
    </row>
    <row r="5" spans="1:4" s="76" customFormat="1">
      <c r="A5" s="72" t="s">
        <v>162</v>
      </c>
    </row>
    <row r="6" spans="1:4" s="76" customFormat="1">
      <c r="A6" s="104" t="s">
        <v>161</v>
      </c>
    </row>
    <row r="7" spans="1:4" ht="17.25" customHeight="1"/>
  </sheetData>
  <hyperlinks>
    <hyperlink ref="A6" r:id="rId1" xr:uid="{9C39BA5A-2D27-4331-B7B4-48D60CC1D5D4}"/>
  </hyperlinks>
  <pageMargins left="0.25" right="0.25" top="0.75" bottom="0.75" header="0.3" footer="0.3"/>
  <pageSetup scale="87"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8112-6B52-4339-B935-F5BDE7E176AF}">
  <sheetPr>
    <tabColor theme="1"/>
    <pageSetUpPr fitToPage="1"/>
  </sheetPr>
  <dimension ref="A1:J18"/>
  <sheetViews>
    <sheetView showGridLines="0" tabSelected="1" zoomScale="70" zoomScaleNormal="70" workbookViewId="0">
      <selection activeCell="C27" sqref="C27"/>
    </sheetView>
  </sheetViews>
  <sheetFormatPr baseColWidth="10" defaultColWidth="11.5703125" defaultRowHeight="15"/>
  <cols>
    <col min="1" max="1" width="70.7109375" style="74" customWidth="1"/>
    <col min="2" max="2" width="47.7109375" style="72" customWidth="1"/>
    <col min="3" max="3" width="29.7109375" style="73" customWidth="1"/>
    <col min="4" max="4" width="18.28515625" style="74" customWidth="1"/>
    <col min="5" max="7" width="18.28515625" style="74" hidden="1" customWidth="1"/>
    <col min="8" max="8" width="11.5703125" style="74" hidden="1" customWidth="1"/>
    <col min="9" max="16384" width="11.5703125" style="74"/>
  </cols>
  <sheetData>
    <row r="1" spans="1:10" ht="23.25">
      <c r="A1" s="105" t="s">
        <v>159</v>
      </c>
      <c r="B1" s="106"/>
      <c r="C1" s="106"/>
      <c r="D1" s="106"/>
      <c r="E1" s="106"/>
      <c r="F1" s="106"/>
      <c r="G1" s="106"/>
    </row>
    <row r="2" spans="1:10" ht="23.25">
      <c r="A2" s="107" t="s">
        <v>160</v>
      </c>
      <c r="B2" s="106"/>
      <c r="C2" s="106"/>
      <c r="D2" s="106"/>
      <c r="E2" s="106"/>
      <c r="F2" s="106"/>
      <c r="G2" s="106"/>
    </row>
    <row r="3" spans="1:10" ht="23.25">
      <c r="A3" s="107" t="s">
        <v>171</v>
      </c>
      <c r="B3" s="106"/>
      <c r="C3" s="106"/>
      <c r="D3" s="106"/>
      <c r="E3" s="106"/>
      <c r="F3" s="106"/>
      <c r="G3" s="106"/>
    </row>
    <row r="4" spans="1:10" ht="21" customHeight="1">
      <c r="A4" s="108" t="s">
        <v>148</v>
      </c>
      <c r="B4" s="109"/>
      <c r="C4" s="109"/>
      <c r="D4" s="109"/>
      <c r="E4" s="109"/>
      <c r="F4" s="109"/>
      <c r="G4" s="109"/>
    </row>
    <row r="5" spans="1:10" s="91" customFormat="1" ht="23.25">
      <c r="A5" s="110" t="s">
        <v>163</v>
      </c>
      <c r="F5" s="92"/>
      <c r="G5" s="93"/>
      <c r="H5" s="94"/>
    </row>
    <row r="6" spans="1:10" ht="48" customHeight="1">
      <c r="A6" s="111" t="s">
        <v>158</v>
      </c>
      <c r="B6" s="111" t="s">
        <v>121</v>
      </c>
      <c r="C6" s="111" t="s">
        <v>123</v>
      </c>
      <c r="D6" s="111" t="s">
        <v>172</v>
      </c>
      <c r="E6" s="111" t="s">
        <v>172</v>
      </c>
      <c r="F6" s="111" t="s">
        <v>173</v>
      </c>
      <c r="G6" s="111" t="s">
        <v>174</v>
      </c>
    </row>
    <row r="7" spans="1:10" ht="47.25">
      <c r="A7" s="112" t="s">
        <v>175</v>
      </c>
      <c r="B7" s="113" t="s">
        <v>135</v>
      </c>
      <c r="C7" s="115" t="s">
        <v>115</v>
      </c>
      <c r="D7" s="162">
        <v>17083.414414160001</v>
      </c>
      <c r="E7" s="161">
        <v>0</v>
      </c>
      <c r="F7" s="117">
        <v>0</v>
      </c>
      <c r="G7" s="117">
        <v>0</v>
      </c>
      <c r="J7" s="81"/>
    </row>
    <row r="8" spans="1:10" ht="31.5">
      <c r="A8" s="114" t="s">
        <v>176</v>
      </c>
      <c r="B8" s="113" t="s">
        <v>136</v>
      </c>
      <c r="C8" s="115" t="s">
        <v>116</v>
      </c>
      <c r="D8" s="163">
        <v>5078.7085621400001</v>
      </c>
      <c r="E8" s="161">
        <v>0</v>
      </c>
      <c r="F8" s="117">
        <v>0</v>
      </c>
      <c r="G8" s="117">
        <v>0</v>
      </c>
      <c r="J8" s="82"/>
    </row>
    <row r="9" spans="1:10" ht="31.5">
      <c r="A9" s="114" t="s">
        <v>177</v>
      </c>
      <c r="B9" s="113" t="s">
        <v>137</v>
      </c>
      <c r="C9" s="115" t="s">
        <v>138</v>
      </c>
      <c r="D9" s="163">
        <v>6463.9358541700003</v>
      </c>
      <c r="E9" s="161">
        <v>0</v>
      </c>
      <c r="F9" s="117">
        <v>0</v>
      </c>
      <c r="G9" s="117">
        <v>0</v>
      </c>
    </row>
    <row r="10" spans="1:10" ht="19.149999999999999" customHeight="1">
      <c r="A10" s="114" t="s">
        <v>178</v>
      </c>
      <c r="B10" s="113" t="s">
        <v>151</v>
      </c>
      <c r="C10" s="115" t="s">
        <v>152</v>
      </c>
      <c r="D10" s="163">
        <v>3088.6443105100002</v>
      </c>
      <c r="E10" s="161">
        <v>0</v>
      </c>
      <c r="F10" s="117">
        <v>0</v>
      </c>
      <c r="G10" s="117">
        <v>0</v>
      </c>
    </row>
    <row r="11" spans="1:10" ht="19.899999999999999" customHeight="1">
      <c r="A11" s="114" t="s">
        <v>179</v>
      </c>
      <c r="B11" s="113" t="s">
        <v>132</v>
      </c>
      <c r="C11" s="115" t="s">
        <v>133</v>
      </c>
      <c r="D11" s="163">
        <v>240.94601495000001</v>
      </c>
      <c r="E11" s="161">
        <v>0</v>
      </c>
      <c r="F11" s="117">
        <v>0</v>
      </c>
      <c r="G11" s="117">
        <v>0</v>
      </c>
    </row>
    <row r="12" spans="1:10" ht="19.899999999999999" customHeight="1">
      <c r="A12" s="114" t="s">
        <v>180</v>
      </c>
      <c r="B12" s="113" t="s">
        <v>157</v>
      </c>
      <c r="C12" s="115" t="s">
        <v>133</v>
      </c>
      <c r="D12" s="163">
        <v>0</v>
      </c>
      <c r="E12" s="161">
        <v>0</v>
      </c>
      <c r="F12" s="117">
        <v>0</v>
      </c>
      <c r="G12" s="117">
        <v>0</v>
      </c>
    </row>
    <row r="13" spans="1:10" s="80" customFormat="1" ht="15.75">
      <c r="A13" s="114" t="s">
        <v>149</v>
      </c>
      <c r="B13" s="116"/>
      <c r="C13" s="116"/>
      <c r="D13" s="164">
        <f>SUM(D7:D12)</f>
        <v>31955.649155930001</v>
      </c>
      <c r="E13" s="118">
        <v>0</v>
      </c>
      <c r="F13" s="118">
        <v>0</v>
      </c>
      <c r="G13" s="118">
        <v>0</v>
      </c>
    </row>
    <row r="15" spans="1:10" ht="17.25" customHeight="1">
      <c r="B15" s="141"/>
      <c r="C15" s="141"/>
      <c r="D15" s="141"/>
      <c r="E15" s="141"/>
      <c r="F15" s="141"/>
      <c r="G15" s="141"/>
    </row>
    <row r="16" spans="1:10" ht="17.25" customHeight="1"/>
    <row r="17" ht="17.25" customHeight="1"/>
    <row r="18" ht="17.25" customHeight="1"/>
  </sheetData>
  <mergeCells count="1">
    <mergeCell ref="B15:G15"/>
  </mergeCells>
  <pageMargins left="0.25" right="0.25"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0F8C-69B1-462C-A028-5ADDD0F98557}">
  <sheetPr>
    <tabColor theme="1"/>
    <pageSetUpPr fitToPage="1"/>
  </sheetPr>
  <dimension ref="A1:J22"/>
  <sheetViews>
    <sheetView showGridLines="0" zoomScale="70" zoomScaleNormal="70" workbookViewId="0">
      <selection activeCell="A5" sqref="A5"/>
    </sheetView>
  </sheetViews>
  <sheetFormatPr baseColWidth="10" defaultColWidth="11.5703125" defaultRowHeight="15"/>
  <cols>
    <col min="1" max="1" width="70.7109375" style="74" customWidth="1"/>
    <col min="2" max="2" width="47.7109375" style="72" customWidth="1"/>
    <col min="3" max="3" width="29.7109375" style="73" customWidth="1"/>
    <col min="4" max="7" width="18.28515625" style="74" customWidth="1"/>
    <col min="8" max="16384" width="11.5703125" style="74"/>
  </cols>
  <sheetData>
    <row r="1" spans="1:10" ht="23.25">
      <c r="A1" s="88" t="s">
        <v>159</v>
      </c>
      <c r="B1" s="85"/>
      <c r="C1" s="85"/>
      <c r="D1" s="85"/>
      <c r="E1" s="85"/>
      <c r="F1" s="85"/>
      <c r="G1" s="85"/>
    </row>
    <row r="2" spans="1:10" ht="23.25">
      <c r="A2" s="89" t="s">
        <v>160</v>
      </c>
      <c r="B2" s="85"/>
      <c r="C2" s="85"/>
      <c r="D2" s="85"/>
      <c r="E2" s="85"/>
      <c r="F2" s="85"/>
      <c r="G2" s="85"/>
    </row>
    <row r="3" spans="1:10" ht="23.25">
      <c r="A3" s="89" t="s">
        <v>165</v>
      </c>
      <c r="B3" s="85"/>
      <c r="C3" s="85"/>
      <c r="D3" s="85"/>
      <c r="E3" s="85"/>
      <c r="F3" s="85"/>
      <c r="G3" s="85"/>
    </row>
    <row r="4" spans="1:10" ht="25.5" customHeight="1">
      <c r="A4" s="98" t="s">
        <v>147</v>
      </c>
      <c r="B4" s="86"/>
      <c r="C4" s="86"/>
      <c r="D4" s="86"/>
      <c r="E4" s="86"/>
      <c r="F4" s="86"/>
      <c r="G4" s="86"/>
    </row>
    <row r="5" spans="1:10" ht="166.5" customHeight="1">
      <c r="A5" s="87" t="s">
        <v>150</v>
      </c>
      <c r="B5" s="87"/>
      <c r="C5" s="87"/>
      <c r="D5" s="87"/>
      <c r="E5" s="87"/>
      <c r="F5" s="87"/>
      <c r="G5" s="87"/>
      <c r="J5" s="75"/>
    </row>
    <row r="6" spans="1:10" s="76" customFormat="1" ht="30">
      <c r="A6" s="72" t="s">
        <v>162</v>
      </c>
      <c r="B6" s="72"/>
      <c r="C6" s="72"/>
      <c r="D6" s="72"/>
      <c r="E6" s="72"/>
      <c r="F6" s="72"/>
      <c r="G6" s="72"/>
    </row>
    <row r="7" spans="1:10" s="76" customFormat="1" ht="15.75">
      <c r="A7" s="90" t="s">
        <v>161</v>
      </c>
      <c r="B7" s="72"/>
      <c r="C7" s="72"/>
      <c r="D7" s="72"/>
      <c r="E7" s="72"/>
      <c r="F7" s="72"/>
      <c r="G7" s="72"/>
    </row>
    <row r="8" spans="1:10" ht="21" customHeight="1">
      <c r="A8" s="99" t="s">
        <v>148</v>
      </c>
      <c r="B8" s="86"/>
      <c r="C8" s="86"/>
      <c r="D8" s="86"/>
      <c r="E8" s="86"/>
      <c r="F8" s="86"/>
      <c r="G8" s="86"/>
    </row>
    <row r="9" spans="1:10" s="91" customFormat="1" ht="23.25">
      <c r="A9" s="95" t="s">
        <v>163</v>
      </c>
      <c r="F9" s="92"/>
      <c r="G9" s="93"/>
      <c r="H9" s="94"/>
    </row>
    <row r="10" spans="1:10" ht="48" customHeight="1">
      <c r="A10" s="83" t="s">
        <v>158</v>
      </c>
      <c r="B10" s="83" t="s">
        <v>121</v>
      </c>
      <c r="C10" s="83" t="s">
        <v>123</v>
      </c>
      <c r="D10" s="83" t="s">
        <v>166</v>
      </c>
      <c r="E10" s="83" t="s">
        <v>167</v>
      </c>
      <c r="F10" s="83" t="s">
        <v>168</v>
      </c>
      <c r="G10" s="83" t="s">
        <v>169</v>
      </c>
    </row>
    <row r="11" spans="1:10" ht="45">
      <c r="A11" s="96" t="s">
        <v>164</v>
      </c>
      <c r="B11" s="77" t="s">
        <v>135</v>
      </c>
      <c r="C11" s="78" t="s">
        <v>115</v>
      </c>
      <c r="D11" s="102">
        <v>8930.3994759500001</v>
      </c>
      <c r="E11" s="100">
        <v>0</v>
      </c>
      <c r="F11" s="100">
        <v>0</v>
      </c>
      <c r="G11" s="100">
        <v>0</v>
      </c>
      <c r="J11" s="81"/>
    </row>
    <row r="12" spans="1:10" ht="30.75">
      <c r="A12" s="84" t="s">
        <v>153</v>
      </c>
      <c r="B12" s="77" t="s">
        <v>136</v>
      </c>
      <c r="C12" s="78" t="s">
        <v>116</v>
      </c>
      <c r="D12" s="102">
        <v>2351.2389789199997</v>
      </c>
      <c r="E12" s="100">
        <v>0</v>
      </c>
      <c r="F12" s="100">
        <v>0</v>
      </c>
      <c r="G12" s="100">
        <v>0</v>
      </c>
      <c r="J12" s="82"/>
    </row>
    <row r="13" spans="1:10" ht="30.75">
      <c r="A13" s="84" t="s">
        <v>146</v>
      </c>
      <c r="B13" s="77" t="s">
        <v>137</v>
      </c>
      <c r="C13" s="79" t="s">
        <v>138</v>
      </c>
      <c r="D13" s="102">
        <v>2467.8115222299998</v>
      </c>
      <c r="E13" s="100">
        <v>0</v>
      </c>
      <c r="F13" s="100">
        <v>0</v>
      </c>
      <c r="G13" s="100">
        <v>0</v>
      </c>
    </row>
    <row r="14" spans="1:10" ht="19.149999999999999" customHeight="1">
      <c r="A14" s="84" t="s">
        <v>154</v>
      </c>
      <c r="B14" s="77" t="s">
        <v>151</v>
      </c>
      <c r="C14" s="79" t="s">
        <v>152</v>
      </c>
      <c r="D14" s="102">
        <v>1879.1459246700001</v>
      </c>
      <c r="E14" s="100">
        <v>0</v>
      </c>
      <c r="F14" s="100">
        <v>0</v>
      </c>
      <c r="G14" s="100">
        <v>0</v>
      </c>
    </row>
    <row r="15" spans="1:10" ht="19.899999999999999" customHeight="1">
      <c r="A15" s="84" t="s">
        <v>155</v>
      </c>
      <c r="B15" s="77" t="s">
        <v>132</v>
      </c>
      <c r="C15" s="79" t="s">
        <v>133</v>
      </c>
      <c r="D15" s="102">
        <v>17.856230889999999</v>
      </c>
      <c r="E15" s="100">
        <v>0</v>
      </c>
      <c r="F15" s="100">
        <v>0</v>
      </c>
      <c r="G15" s="100">
        <v>0</v>
      </c>
    </row>
    <row r="16" spans="1:10" ht="19.899999999999999" customHeight="1">
      <c r="A16" s="84" t="s">
        <v>156</v>
      </c>
      <c r="B16" s="77" t="s">
        <v>157</v>
      </c>
      <c r="C16" s="79" t="s">
        <v>133</v>
      </c>
      <c r="D16" s="102">
        <v>0</v>
      </c>
      <c r="E16" s="100">
        <v>0</v>
      </c>
      <c r="F16" s="100">
        <v>0</v>
      </c>
      <c r="G16" s="100">
        <v>0</v>
      </c>
    </row>
    <row r="17" spans="1:7" s="80" customFormat="1" ht="15.75">
      <c r="A17" s="84" t="s">
        <v>149</v>
      </c>
      <c r="B17" s="97"/>
      <c r="C17" s="97"/>
      <c r="D17" s="103">
        <v>15646.452132659999</v>
      </c>
      <c r="E17" s="101">
        <v>0</v>
      </c>
      <c r="F17" s="101">
        <v>0</v>
      </c>
      <c r="G17" s="101">
        <v>0</v>
      </c>
    </row>
    <row r="19" spans="1:7" ht="17.25" customHeight="1">
      <c r="B19" s="141"/>
      <c r="C19" s="141"/>
      <c r="D19" s="141"/>
      <c r="E19" s="141"/>
      <c r="F19" s="141"/>
      <c r="G19" s="141"/>
    </row>
    <row r="20" spans="1:7" ht="17.25" customHeight="1"/>
    <row r="21" spans="1:7" ht="17.25" customHeight="1"/>
    <row r="22" spans="1:7" ht="17.25" customHeight="1"/>
  </sheetData>
  <mergeCells count="1">
    <mergeCell ref="B19:G19"/>
  </mergeCells>
  <hyperlinks>
    <hyperlink ref="A7" r:id="rId1" xr:uid="{617C9839-B388-4F5A-9C8C-3BA135587698}"/>
  </hyperlinks>
  <pageMargins left="0.25" right="0.25" top="0.75" bottom="0.75" header="0.3" footer="0.3"/>
  <pageSetup scale="4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B3:L31"/>
  <sheetViews>
    <sheetView showGridLines="0" zoomScale="70" zoomScaleNormal="70" workbookViewId="0">
      <selection activeCell="F11" sqref="F11"/>
    </sheetView>
  </sheetViews>
  <sheetFormatPr baseColWidth="10" defaultColWidth="11.5703125" defaultRowHeight="15"/>
  <cols>
    <col min="1" max="1" width="3" style="42" customWidth="1"/>
    <col min="2" max="2" width="50.5703125" style="51" customWidth="1"/>
    <col min="3" max="3" width="30.7109375" style="42" customWidth="1"/>
    <col min="4" max="4" width="30.7109375" style="43" customWidth="1"/>
    <col min="5" max="5" width="0" style="42" hidden="1" customWidth="1"/>
    <col min="6" max="8" width="18.85546875" style="42" bestFit="1" customWidth="1"/>
    <col min="9" max="9" width="20.85546875" style="42" customWidth="1"/>
    <col min="10" max="10" width="15.85546875" style="42" bestFit="1" customWidth="1"/>
    <col min="11" max="16384" width="11.5703125" style="42"/>
  </cols>
  <sheetData>
    <row r="3" spans="2:12" ht="44.25" customHeight="1">
      <c r="B3" s="148" t="s">
        <v>143</v>
      </c>
      <c r="C3" s="148"/>
      <c r="D3" s="148"/>
      <c r="E3" s="148"/>
      <c r="F3" s="148"/>
      <c r="G3" s="148"/>
      <c r="H3" s="148"/>
      <c r="I3" s="148"/>
      <c r="J3" s="148"/>
      <c r="K3" s="58"/>
      <c r="L3" s="58"/>
    </row>
    <row r="4" spans="2:12" ht="34.5" customHeight="1">
      <c r="B4" s="148"/>
      <c r="C4" s="148"/>
      <c r="D4" s="148"/>
      <c r="E4" s="148"/>
      <c r="F4" s="148"/>
      <c r="G4" s="148"/>
      <c r="H4" s="148"/>
      <c r="I4" s="148"/>
      <c r="J4" s="148"/>
      <c r="K4" s="58"/>
      <c r="L4" s="58"/>
    </row>
    <row r="5" spans="2:12" ht="41.25" customHeight="1">
      <c r="B5" s="149" t="s">
        <v>121</v>
      </c>
      <c r="C5" s="149" t="s">
        <v>122</v>
      </c>
      <c r="D5" s="149" t="s">
        <v>123</v>
      </c>
      <c r="E5" s="149" t="s">
        <v>123</v>
      </c>
      <c r="F5" s="149" t="s">
        <v>144</v>
      </c>
      <c r="G5" s="151" t="s">
        <v>145</v>
      </c>
      <c r="H5" s="152"/>
      <c r="I5" s="152"/>
      <c r="J5" s="153"/>
    </row>
    <row r="6" spans="2:12" s="1" customFormat="1" ht="20.25">
      <c r="B6" s="150"/>
      <c r="C6" s="150"/>
      <c r="D6" s="150"/>
      <c r="E6" s="150"/>
      <c r="F6" s="150"/>
      <c r="G6" s="59" t="s">
        <v>139</v>
      </c>
      <c r="H6" s="59" t="s">
        <v>140</v>
      </c>
      <c r="I6" s="59" t="s">
        <v>141</v>
      </c>
      <c r="J6" s="59" t="s">
        <v>142</v>
      </c>
    </row>
    <row r="7" spans="2:12" s="1" customFormat="1" ht="38.450000000000003" customHeight="1">
      <c r="B7" s="154" t="s">
        <v>120</v>
      </c>
      <c r="C7" s="155"/>
      <c r="D7" s="155"/>
      <c r="E7" s="155"/>
      <c r="F7" s="155"/>
      <c r="G7" s="155"/>
      <c r="H7" s="155"/>
      <c r="I7" s="155"/>
      <c r="J7" s="156"/>
    </row>
    <row r="8" spans="2:12" s="1" customFormat="1" ht="60.75" hidden="1">
      <c r="B8" s="60" t="s">
        <v>126</v>
      </c>
      <c r="C8" s="24" t="s">
        <v>10</v>
      </c>
      <c r="D8" s="52" t="s">
        <v>115</v>
      </c>
      <c r="E8" s="61"/>
      <c r="F8" s="61"/>
      <c r="G8" s="53">
        <v>39623.526000000005</v>
      </c>
      <c r="H8" s="53">
        <v>39623.526000000005</v>
      </c>
      <c r="I8" s="53">
        <v>39623.526000000005</v>
      </c>
      <c r="J8" s="62">
        <v>39623.526000000005</v>
      </c>
    </row>
    <row r="9" spans="2:12" s="1" customFormat="1" ht="60.75" hidden="1">
      <c r="B9" s="60" t="s">
        <v>127</v>
      </c>
      <c r="C9" s="24" t="s">
        <v>10</v>
      </c>
      <c r="D9" s="52" t="s">
        <v>115</v>
      </c>
      <c r="E9" s="61"/>
      <c r="F9" s="61"/>
      <c r="G9" s="53">
        <v>27536.373999999996</v>
      </c>
      <c r="H9" s="53">
        <v>27536.373999999996</v>
      </c>
      <c r="I9" s="53">
        <v>27536.373999999996</v>
      </c>
      <c r="J9" s="62">
        <v>27536.373999999996</v>
      </c>
    </row>
    <row r="10" spans="2:12" s="1" customFormat="1" ht="35.25" customHeight="1">
      <c r="B10" s="142" t="s">
        <v>135</v>
      </c>
      <c r="C10" s="144" t="s">
        <v>10</v>
      </c>
      <c r="D10" s="146" t="s">
        <v>115</v>
      </c>
      <c r="E10" s="61"/>
      <c r="F10" s="53" t="s">
        <v>128</v>
      </c>
      <c r="G10" s="53">
        <v>6535</v>
      </c>
      <c r="H10" s="53"/>
      <c r="I10" s="53"/>
      <c r="J10" s="62"/>
    </row>
    <row r="11" spans="2:12" s="1" customFormat="1" ht="35.25" customHeight="1">
      <c r="B11" s="143"/>
      <c r="C11" s="145"/>
      <c r="D11" s="147"/>
      <c r="E11" s="61"/>
      <c r="F11" s="53" t="s">
        <v>129</v>
      </c>
      <c r="G11" s="53">
        <v>166</v>
      </c>
      <c r="H11" s="53"/>
      <c r="I11" s="53"/>
      <c r="J11" s="62"/>
    </row>
    <row r="12" spans="2:12" s="1" customFormat="1" ht="38.450000000000003" customHeight="1">
      <c r="B12" s="154" t="s">
        <v>124</v>
      </c>
      <c r="C12" s="155"/>
      <c r="D12" s="155"/>
      <c r="E12" s="155"/>
      <c r="F12" s="155"/>
      <c r="G12" s="155"/>
      <c r="H12" s="155"/>
      <c r="I12" s="155"/>
      <c r="J12" s="156"/>
    </row>
    <row r="13" spans="2:12" s="1" customFormat="1" ht="40.5" hidden="1">
      <c r="B13" s="60" t="s">
        <v>128</v>
      </c>
      <c r="C13" s="24" t="s">
        <v>10</v>
      </c>
      <c r="D13" s="52" t="s">
        <v>116</v>
      </c>
      <c r="E13" s="61"/>
      <c r="F13" s="61"/>
      <c r="G13" s="53">
        <v>28102</v>
      </c>
      <c r="H13" s="53">
        <v>28102</v>
      </c>
      <c r="I13" s="53">
        <v>28102</v>
      </c>
      <c r="J13" s="62">
        <v>28102</v>
      </c>
    </row>
    <row r="14" spans="2:12" s="1" customFormat="1" ht="40.5" hidden="1">
      <c r="B14" s="60" t="s">
        <v>129</v>
      </c>
      <c r="C14" s="24" t="s">
        <v>10</v>
      </c>
      <c r="D14" s="52" t="s">
        <v>116</v>
      </c>
      <c r="E14" s="61"/>
      <c r="F14" s="61"/>
      <c r="G14" s="53">
        <v>22893</v>
      </c>
      <c r="H14" s="53">
        <v>22893</v>
      </c>
      <c r="I14" s="53">
        <v>22893</v>
      </c>
      <c r="J14" s="62">
        <v>22893</v>
      </c>
    </row>
    <row r="15" spans="2:12" s="1" customFormat="1" ht="20.25">
      <c r="B15" s="142" t="s">
        <v>136</v>
      </c>
      <c r="C15" s="144" t="s">
        <v>10</v>
      </c>
      <c r="D15" s="146" t="s">
        <v>116</v>
      </c>
      <c r="E15" s="61"/>
      <c r="F15" s="53" t="s">
        <v>128</v>
      </c>
      <c r="G15" s="53">
        <v>681</v>
      </c>
      <c r="H15" s="53"/>
      <c r="I15" s="53"/>
      <c r="J15" s="62"/>
    </row>
    <row r="16" spans="2:12" s="1" customFormat="1" ht="28.5" customHeight="1">
      <c r="B16" s="143"/>
      <c r="C16" s="145"/>
      <c r="D16" s="147"/>
      <c r="E16" s="61"/>
      <c r="F16" s="53" t="s">
        <v>129</v>
      </c>
      <c r="G16" s="53">
        <v>3632</v>
      </c>
      <c r="H16" s="53"/>
      <c r="I16" s="53"/>
      <c r="J16" s="62"/>
    </row>
    <row r="17" spans="2:10" s="1" customFormat="1" ht="38.450000000000003" customHeight="1">
      <c r="B17" s="154" t="s">
        <v>125</v>
      </c>
      <c r="C17" s="155"/>
      <c r="D17" s="155"/>
      <c r="E17" s="155"/>
      <c r="F17" s="155"/>
      <c r="G17" s="155"/>
      <c r="H17" s="155"/>
      <c r="I17" s="155"/>
      <c r="J17" s="156"/>
    </row>
    <row r="18" spans="2:10" s="1" customFormat="1" ht="40.5" hidden="1">
      <c r="B18" s="60" t="s">
        <v>117</v>
      </c>
      <c r="C18" s="24" t="s">
        <v>2</v>
      </c>
      <c r="D18" s="52" t="s">
        <v>117</v>
      </c>
      <c r="E18" s="61"/>
      <c r="F18" s="61"/>
      <c r="G18" s="53">
        <v>12232.166999999999</v>
      </c>
      <c r="H18" s="53">
        <v>12232.166999999999</v>
      </c>
      <c r="I18" s="53">
        <v>12232.166999999999</v>
      </c>
      <c r="J18" s="62">
        <v>12232.166999999999</v>
      </c>
    </row>
    <row r="19" spans="2:10" s="1" customFormat="1" ht="40.5" hidden="1">
      <c r="B19" s="60" t="s">
        <v>118</v>
      </c>
      <c r="C19" s="24" t="s">
        <v>2</v>
      </c>
      <c r="D19" s="52" t="s">
        <v>118</v>
      </c>
      <c r="E19" s="61"/>
      <c r="F19" s="61"/>
      <c r="G19" s="53">
        <v>6210.42</v>
      </c>
      <c r="H19" s="53">
        <v>6210.42</v>
      </c>
      <c r="I19" s="53">
        <v>6210.42</v>
      </c>
      <c r="J19" s="62">
        <v>6210.42</v>
      </c>
    </row>
    <row r="20" spans="2:10" s="1" customFormat="1" ht="40.5" hidden="1">
      <c r="B20" s="60" t="s">
        <v>130</v>
      </c>
      <c r="C20" s="24" t="s">
        <v>2</v>
      </c>
      <c r="D20" s="52" t="s">
        <v>119</v>
      </c>
      <c r="E20" s="61"/>
      <c r="F20" s="61"/>
      <c r="G20" s="53">
        <v>8142.5970000000043</v>
      </c>
      <c r="H20" s="53">
        <v>8142.5970000000043</v>
      </c>
      <c r="I20" s="53">
        <v>8142.5970000000043</v>
      </c>
      <c r="J20" s="62">
        <v>8142.5970000000043</v>
      </c>
    </row>
    <row r="21" spans="2:10" s="1" customFormat="1" ht="41.25" customHeight="1">
      <c r="B21" s="67" t="s">
        <v>137</v>
      </c>
      <c r="C21" s="68" t="s">
        <v>2</v>
      </c>
      <c r="D21" s="69" t="s">
        <v>138</v>
      </c>
      <c r="E21" s="61"/>
      <c r="F21" s="53" t="s">
        <v>128</v>
      </c>
      <c r="G21" s="53">
        <v>404</v>
      </c>
      <c r="H21" s="53"/>
      <c r="I21" s="53"/>
      <c r="J21" s="62"/>
    </row>
    <row r="22" spans="2:10" s="1" customFormat="1" ht="38.450000000000003" customHeight="1">
      <c r="B22" s="154" t="s">
        <v>131</v>
      </c>
      <c r="C22" s="155"/>
      <c r="D22" s="155"/>
      <c r="E22" s="155"/>
      <c r="F22" s="155"/>
      <c r="G22" s="155"/>
      <c r="H22" s="155"/>
      <c r="I22" s="155"/>
      <c r="J22" s="156"/>
    </row>
    <row r="23" spans="2:10" s="1" customFormat="1" ht="20.25">
      <c r="B23" s="157" t="s">
        <v>132</v>
      </c>
      <c r="C23" s="144" t="s">
        <v>10</v>
      </c>
      <c r="D23" s="159" t="s">
        <v>133</v>
      </c>
      <c r="E23" s="61"/>
      <c r="F23" s="53" t="s">
        <v>128</v>
      </c>
      <c r="G23" s="53">
        <v>21</v>
      </c>
      <c r="H23" s="53"/>
      <c r="I23" s="53"/>
      <c r="J23" s="62"/>
    </row>
    <row r="24" spans="2:10" s="1" customFormat="1" ht="20.25">
      <c r="B24" s="158"/>
      <c r="C24" s="145"/>
      <c r="D24" s="160"/>
      <c r="E24" s="61"/>
      <c r="F24" s="53" t="s">
        <v>129</v>
      </c>
      <c r="G24" s="70">
        <f>11+1680</f>
        <v>1691</v>
      </c>
      <c r="H24" s="70"/>
      <c r="I24" s="70"/>
      <c r="J24" s="71"/>
    </row>
    <row r="25" spans="2:10" s="55" customFormat="1" ht="48" customHeight="1">
      <c r="B25" s="63" t="s">
        <v>134</v>
      </c>
      <c r="C25" s="64"/>
      <c r="D25" s="65"/>
      <c r="E25" s="66"/>
      <c r="F25" s="66"/>
      <c r="G25" s="65">
        <f>+G11+G10+G15+G16+G21+G23+G24-1</f>
        <v>13129</v>
      </c>
      <c r="H25" s="65">
        <f>+H11+H10+H15+H16+H21+H23+H24</f>
        <v>0</v>
      </c>
      <c r="I25" s="65">
        <f t="shared" ref="I25:J25" si="0">+I11+I10+I15+I16+I21+I23+I24</f>
        <v>0</v>
      </c>
      <c r="J25" s="65">
        <f t="shared" si="0"/>
        <v>0</v>
      </c>
    </row>
    <row r="26" spans="2:10" ht="18.75">
      <c r="B26" s="50"/>
    </row>
    <row r="27" spans="2:10" ht="19.5">
      <c r="B27" s="54"/>
    </row>
    <row r="28" spans="2:10">
      <c r="B28" s="42"/>
      <c r="C28" s="51"/>
      <c r="D28" s="42"/>
    </row>
    <row r="29" spans="2:10" ht="18">
      <c r="B29" s="56"/>
      <c r="C29" s="57"/>
      <c r="D29" s="57"/>
      <c r="E29" s="57"/>
      <c r="F29" s="57"/>
      <c r="G29" s="56"/>
    </row>
    <row r="30" spans="2:10" ht="18">
      <c r="B30" s="56"/>
      <c r="D30" s="42"/>
    </row>
    <row r="31" spans="2:10" ht="18">
      <c r="B31" s="56"/>
      <c r="D31" s="42"/>
    </row>
  </sheetData>
  <mergeCells count="20">
    <mergeCell ref="B17:J17"/>
    <mergeCell ref="B22:J22"/>
    <mergeCell ref="B23:B24"/>
    <mergeCell ref="C23:C24"/>
    <mergeCell ref="D23:D24"/>
    <mergeCell ref="B15:B16"/>
    <mergeCell ref="C15:C16"/>
    <mergeCell ref="D15:D16"/>
    <mergeCell ref="B3:J4"/>
    <mergeCell ref="B5:B6"/>
    <mergeCell ref="C5:C6"/>
    <mergeCell ref="D5:D6"/>
    <mergeCell ref="E5:E6"/>
    <mergeCell ref="F5:F6"/>
    <mergeCell ref="G5:J5"/>
    <mergeCell ref="B7:J7"/>
    <mergeCell ref="B10:B11"/>
    <mergeCell ref="C10:C11"/>
    <mergeCell ref="D10:D11"/>
    <mergeCell ref="B12:J12"/>
  </mergeCells>
  <pageMargins left="0.25" right="0.25"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Escalas_Probabilidad</vt:lpstr>
      <vt:lpstr>Resumen ejecutivo</vt:lpstr>
      <vt:lpstr>INTRODUCCIÓN</vt:lpstr>
      <vt:lpstr>PROYECTOS DE INVERSIÓN</vt:lpstr>
      <vt:lpstr>PROYECTOS DE INVERSIÓN (3)</vt:lpstr>
      <vt:lpstr>PROYECTOS DE INVERSIÓN (2)</vt:lpstr>
      <vt:lpstr>INTRODUCCIÓN!Área_de_impresión</vt:lpstr>
      <vt:lpstr>'PROYECTOS DE INVERSIÓN'!Área_de_impresión</vt:lpstr>
      <vt:lpstr>'PROYECTOS DE INVERSIÓN (2)'!Área_de_impresión</vt:lpstr>
      <vt:lpstr>'PROYECTOS DE INVERSIÓN (3)'!Área_de_impresión</vt:lpstr>
      <vt:lpstr>'Resumen ejecutivo'!Área_de_impresión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Oviedo Amézquita Catalina</cp:lastModifiedBy>
  <cp:lastPrinted>2022-05-04T14:29:10Z</cp:lastPrinted>
  <dcterms:created xsi:type="dcterms:W3CDTF">2012-10-26T15:12:51Z</dcterms:created>
  <dcterms:modified xsi:type="dcterms:W3CDTF">2022-08-12T20:39:15Z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419ea3e-756e-4bda-bc20-41ab3d563339_Enabled">
    <vt:lpwstr>true</vt:lpwstr>
  </property>
  <property fmtid="{D5CDD505-2E9C-101B-9397-08002B2CF9AE}" pid="3" name="MSIP_Label_c419ea3e-756e-4bda-bc20-41ab3d563339_SetDate">
    <vt:lpwstr>2021-07-28T16:59:47Z</vt:lpwstr>
  </property>
  <property fmtid="{D5CDD505-2E9C-101B-9397-08002B2CF9AE}" pid="4" name="MSIP_Label_c419ea3e-756e-4bda-bc20-41ab3d563339_Method">
    <vt:lpwstr>Standard</vt:lpwstr>
  </property>
  <property fmtid="{D5CDD505-2E9C-101B-9397-08002B2CF9AE}" pid="5" name="MSIP_Label_c419ea3e-756e-4bda-bc20-41ab3d563339_Name">
    <vt:lpwstr>c419ea3e-756e-4bda-bc20-41ab3d563339</vt:lpwstr>
  </property>
  <property fmtid="{D5CDD505-2E9C-101B-9397-08002B2CF9AE}" pid="6" name="MSIP_Label_c419ea3e-756e-4bda-bc20-41ab3d563339_SiteId">
    <vt:lpwstr>2ff255e1-ae00-44bc-9787-fa8f8061bf68</vt:lpwstr>
  </property>
  <property fmtid="{D5CDD505-2E9C-101B-9397-08002B2CF9AE}" pid="7" name="MSIP_Label_c419ea3e-756e-4bda-bc20-41ab3d563339_ActionId">
    <vt:lpwstr>6320f2d1-f2ad-496a-8939-fafec0d61f8c</vt:lpwstr>
  </property>
  <property fmtid="{D5CDD505-2E9C-101B-9397-08002B2CF9AE}" pid="8" name="MSIP_Label_c419ea3e-756e-4bda-bc20-41ab3d563339_ContentBits">
    <vt:lpwstr>0</vt:lpwstr>
  </property>
</Properties>
</file>