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0860" windowHeight="5445" tabRatio="599" activeTab="0"/>
  </bookViews>
  <sheets>
    <sheet name="cuadroint" sheetId="1" r:id="rId1"/>
    <sheet name="4 años (2)" sheetId="2" r:id="rId2"/>
    <sheet name="6 años (2)" sheetId="3" r:id="rId3"/>
    <sheet name="8 años (3)" sheetId="4" r:id="rId4"/>
    <sheet name="10 años (2)" sheetId="5" r:id="rId5"/>
    <sheet name="10 años (3)" sheetId="6" r:id="rId6"/>
    <sheet name="2 años" sheetId="7" r:id="rId7"/>
    <sheet name="4 años" sheetId="8" r:id="rId8"/>
    <sheet name="6 años" sheetId="9" r:id="rId9"/>
    <sheet name="8 años" sheetId="10" r:id="rId10"/>
    <sheet name="8 años (2)" sheetId="11" r:id="rId11"/>
    <sheet name="10 años" sheetId="12" r:id="rId12"/>
  </sheets>
  <definedNames/>
  <calcPr fullCalcOnLoad="1"/>
</workbook>
</file>

<file path=xl/sharedStrings.xml><?xml version="1.0" encoding="utf-8"?>
<sst xmlns="http://schemas.openxmlformats.org/spreadsheetml/2006/main" count="1146" uniqueCount="24">
  <si>
    <t>DEMANDA</t>
  </si>
  <si>
    <t>ADJUDICADO</t>
  </si>
  <si>
    <t>Tasa Mínima</t>
  </si>
  <si>
    <t>Tasa Máxima</t>
  </si>
  <si>
    <t>Tasa de Corte</t>
  </si>
  <si>
    <t>Cupo</t>
  </si>
  <si>
    <t>DTF</t>
  </si>
  <si>
    <t>Plazo</t>
  </si>
  <si>
    <t>2 Años</t>
  </si>
  <si>
    <t>4 Años</t>
  </si>
  <si>
    <t>6 Años</t>
  </si>
  <si>
    <t>8 Años</t>
  </si>
  <si>
    <t>10 Años</t>
  </si>
  <si>
    <t>Fecha Subasta</t>
  </si>
  <si>
    <t>Diferencia</t>
  </si>
  <si>
    <t>Títulos Emitidos el 11 de agosto de 1999</t>
  </si>
  <si>
    <t>Demanda</t>
  </si>
  <si>
    <t>Adjudicado</t>
  </si>
  <si>
    <t>-</t>
  </si>
  <si>
    <t>Títulos Emitidos el 28 de abril de 2000</t>
  </si>
  <si>
    <t>Cifras en Miles de Millones de Pesos. - Valores Nominales.</t>
  </si>
  <si>
    <t>Fecha de Emisión del Papel</t>
  </si>
  <si>
    <t>Títulos Emitidos el 28 de septiembre de 2000</t>
  </si>
  <si>
    <t>DESIERTA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</si>
</sst>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%"/>
    <numFmt numFmtId="180" formatCode="dd\-mm\-yy"/>
    <numFmt numFmtId="181" formatCode="d\-mmm\-yy"/>
    <numFmt numFmtId="182" formatCode="mmm\-yyyy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8.25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7"/>
      <name val="Arial"/>
      <family val="0"/>
    </font>
    <font>
      <b/>
      <sz val="12"/>
      <name val="Tahoma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5" fontId="1" fillId="0" borderId="1" xfId="19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5" fontId="0" fillId="0" borderId="7" xfId="0" applyNumberFormat="1" applyBorder="1" applyAlignment="1">
      <alignment horizontal="left"/>
    </xf>
    <xf numFmtId="15" fontId="0" fillId="0" borderId="8" xfId="0" applyNumberFormat="1" applyBorder="1" applyAlignment="1">
      <alignment horizontal="left"/>
    </xf>
    <xf numFmtId="173" fontId="0" fillId="0" borderId="4" xfId="0" applyNumberFormat="1" applyBorder="1" applyAlignment="1">
      <alignment horizontal="center"/>
    </xf>
    <xf numFmtId="10" fontId="0" fillId="0" borderId="4" xfId="19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0" fontId="0" fillId="0" borderId="5" xfId="19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5" xfId="19" applyNumberFormat="1" applyFont="1" applyBorder="1" applyAlignment="1">
      <alignment horizontal="center"/>
    </xf>
    <xf numFmtId="10" fontId="0" fillId="0" borderId="10" xfId="19" applyNumberFormat="1" applyFon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0" fontId="0" fillId="0" borderId="6" xfId="19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Border="1" applyAlignment="1">
      <alignment/>
    </xf>
    <xf numFmtId="15" fontId="10" fillId="0" borderId="1" xfId="19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10" fontId="0" fillId="0" borderId="5" xfId="19" applyNumberFormat="1" applyBorder="1" applyAlignment="1">
      <alignment horizontal="center"/>
    </xf>
    <xf numFmtId="10" fontId="0" fillId="0" borderId="4" xfId="19" applyNumberFormat="1" applyBorder="1" applyAlignment="1">
      <alignment horizontal="center"/>
    </xf>
    <xf numFmtId="10" fontId="0" fillId="0" borderId="10" xfId="19" applyNumberFormat="1" applyFont="1" applyBorder="1" applyAlignment="1">
      <alignment horizontal="center"/>
    </xf>
    <xf numFmtId="15" fontId="0" fillId="0" borderId="3" xfId="0" applyNumberFormat="1" applyBorder="1" applyAlignment="1">
      <alignment horizontal="left"/>
    </xf>
    <xf numFmtId="15" fontId="0" fillId="0" borderId="0" xfId="0" applyNumberFormat="1" applyAlignment="1">
      <alignment/>
    </xf>
    <xf numFmtId="10" fontId="0" fillId="0" borderId="6" xfId="19" applyNumberFormat="1" applyBorder="1" applyAlignment="1">
      <alignment horizontal="center"/>
    </xf>
    <xf numFmtId="15" fontId="2" fillId="0" borderId="8" xfId="0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10" fontId="0" fillId="0" borderId="6" xfId="19" applyNumberFormat="1" applyFont="1" applyBorder="1" applyAlignment="1">
      <alignment horizontal="center"/>
    </xf>
    <xf numFmtId="10" fontId="0" fillId="0" borderId="5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Spread TES vs Spread Fogafin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175"/>
          <c:w val="0.968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'4 años (2)'!$J$2</c:f>
              <c:strCache>
                <c:ptCount val="1"/>
                <c:pt idx="0">
                  <c:v>Diferencia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 años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 años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 años (2)'!#REF!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años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5"/>
          <c:y val="0.9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Spread TES vs Spread Fogafin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05"/>
          <c:w val="0.97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'2 años'!$J$2</c:f>
              <c:strCache>
                <c:ptCount val="1"/>
                <c:pt idx="0">
                  <c:v>Diferencia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 años'!$A$3:$A$27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'2 años'!$J$3:$J$27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años'!#REF!</c:f>
              <c:strCache>
                <c:ptCount val="1"/>
                <c:pt idx="0">
                  <c:v>Spread TES vs DTF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años'!#REF!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6068865"/>
        <c:axId val="57748874"/>
      </c:lineChart>
      <c:date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8874"/>
        <c:crosses val="autoZero"/>
        <c:auto val="0"/>
        <c:noMultiLvlLbl val="0"/>
      </c:dateAx>
      <c:valAx>
        <c:axId val="57748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68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2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Spread TES vs Spread Fogafin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175"/>
          <c:w val="0.968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'4 años'!$J$2</c:f>
              <c:strCache>
                <c:ptCount val="1"/>
                <c:pt idx="0">
                  <c:v>Diferencia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 años'!$A$3:$A$14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'4 años'!$J$3:$J$14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 años'!#REF!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años'!#REF!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77819"/>
        <c:axId val="47147188"/>
      </c:lineChart>
      <c:date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 val="autoZero"/>
        <c:auto val="0"/>
        <c:noMultiLvlLbl val="0"/>
      </c:dateAx>
      <c:valAx>
        <c:axId val="47147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9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33</xdr:row>
      <xdr:rowOff>9525</xdr:rowOff>
    </xdr:from>
    <xdr:to>
      <xdr:col>18</xdr:col>
      <xdr:colOff>581025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8858250" y="5543550"/>
        <a:ext cx="6076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46</xdr:row>
      <xdr:rowOff>9525</xdr:rowOff>
    </xdr:from>
    <xdr:to>
      <xdr:col>19</xdr:col>
      <xdr:colOff>361950</xdr:colOff>
      <xdr:row>66</xdr:row>
      <xdr:rowOff>142875</xdr:rowOff>
    </xdr:to>
    <xdr:graphicFrame>
      <xdr:nvGraphicFramePr>
        <xdr:cNvPr id="1" name="Chart 3"/>
        <xdr:cNvGraphicFramePr/>
      </xdr:nvGraphicFramePr>
      <xdr:xfrm>
        <a:off x="8915400" y="7648575"/>
        <a:ext cx="6438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55</xdr:row>
      <xdr:rowOff>9525</xdr:rowOff>
    </xdr:from>
    <xdr:to>
      <xdr:col>18</xdr:col>
      <xdr:colOff>581025</xdr:colOff>
      <xdr:row>75</xdr:row>
      <xdr:rowOff>76200</xdr:rowOff>
    </xdr:to>
    <xdr:graphicFrame>
      <xdr:nvGraphicFramePr>
        <xdr:cNvPr id="1" name="Chart 3"/>
        <xdr:cNvGraphicFramePr/>
      </xdr:nvGraphicFramePr>
      <xdr:xfrm>
        <a:off x="8858250" y="9105900"/>
        <a:ext cx="6076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61">
      <selection activeCell="A172" sqref="A172"/>
    </sheetView>
  </sheetViews>
  <sheetFormatPr defaultColWidth="11.421875" defaultRowHeight="12.75"/>
  <cols>
    <col min="1" max="1" width="15.7109375" style="0" customWidth="1"/>
    <col min="3" max="3" width="12.57421875" style="0" customWidth="1"/>
    <col min="4" max="4" width="15.421875" style="0" customWidth="1"/>
    <col min="5" max="5" width="13.7109375" style="0" customWidth="1"/>
    <col min="6" max="6" width="13.57421875" style="0" customWidth="1"/>
    <col min="7" max="7" width="15.140625" style="0" customWidth="1"/>
    <col min="8" max="8" width="9.140625" style="0" customWidth="1"/>
    <col min="9" max="9" width="8.28125" style="0" customWidth="1"/>
    <col min="10" max="10" width="11.421875" style="0" hidden="1" customWidth="1"/>
  </cols>
  <sheetData>
    <row r="1" ht="15">
      <c r="A1" s="11"/>
    </row>
    <row r="2" ht="15">
      <c r="A2" s="11"/>
    </row>
    <row r="3" ht="13.5" thickBot="1">
      <c r="A3" s="25" t="s">
        <v>15</v>
      </c>
    </row>
    <row r="4" spans="1:10" ht="15.75" thickBot="1">
      <c r="A4" s="26" t="s">
        <v>13</v>
      </c>
      <c r="B4" s="27" t="s">
        <v>7</v>
      </c>
      <c r="C4" s="28" t="s">
        <v>16</v>
      </c>
      <c r="D4" s="28" t="s">
        <v>17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38" t="s">
        <v>14</v>
      </c>
    </row>
    <row r="5" spans="1:10" ht="12.75">
      <c r="A5" s="13">
        <v>36599</v>
      </c>
      <c r="B5" s="8" t="s">
        <v>8</v>
      </c>
      <c r="C5" s="17">
        <v>68.722558103</v>
      </c>
      <c r="D5" s="17">
        <v>27.261153563</v>
      </c>
      <c r="E5" s="20">
        <v>0.1124</v>
      </c>
      <c r="F5" s="20">
        <v>0.1545</v>
      </c>
      <c r="G5" s="20">
        <v>0.1192</v>
      </c>
      <c r="H5" s="17">
        <v>27.2616</v>
      </c>
      <c r="I5" s="18">
        <v>0.10779999999999999</v>
      </c>
      <c r="J5" s="19">
        <f>+G5-I5</f>
        <v>0.011400000000000007</v>
      </c>
    </row>
    <row r="6" spans="1:10" ht="12.75">
      <c r="A6" s="13">
        <v>36620</v>
      </c>
      <c r="B6" s="8" t="s">
        <v>8</v>
      </c>
      <c r="C6" s="17">
        <v>66.12246649034</v>
      </c>
      <c r="D6" s="17">
        <v>27.261664249989998</v>
      </c>
      <c r="E6" s="20">
        <v>0.1241</v>
      </c>
      <c r="F6" s="20">
        <v>0.1396</v>
      </c>
      <c r="G6" s="20">
        <v>0.1303</v>
      </c>
      <c r="H6" s="17">
        <v>27.2616</v>
      </c>
      <c r="I6" s="18">
        <v>0.11289999999999999</v>
      </c>
      <c r="J6" s="19">
        <f aca="true" t="shared" si="0" ref="J6:J69">+G6-I6</f>
        <v>0.017400000000000013</v>
      </c>
    </row>
    <row r="7" spans="1:10" ht="12.75">
      <c r="A7" s="13">
        <v>36634</v>
      </c>
      <c r="B7" s="8" t="s">
        <v>8</v>
      </c>
      <c r="C7" s="17">
        <v>60.696166489999996</v>
      </c>
      <c r="D7" s="17">
        <v>5</v>
      </c>
      <c r="E7" s="20">
        <v>0.1272</v>
      </c>
      <c r="F7" s="20">
        <v>0.1419</v>
      </c>
      <c r="G7" s="20">
        <v>0.1272</v>
      </c>
      <c r="H7" s="17">
        <v>27.2616</v>
      </c>
      <c r="I7" s="18">
        <v>0.1128</v>
      </c>
      <c r="J7" s="19">
        <f t="shared" si="0"/>
        <v>0.01440000000000001</v>
      </c>
    </row>
    <row r="8" spans="1:10" ht="12.75">
      <c r="A8" s="13">
        <v>36648</v>
      </c>
      <c r="B8" s="8" t="s">
        <v>8</v>
      </c>
      <c r="C8" s="17">
        <v>29.5</v>
      </c>
      <c r="D8" s="17">
        <v>14</v>
      </c>
      <c r="E8" s="20">
        <v>0.1315</v>
      </c>
      <c r="F8" s="20">
        <v>0.142</v>
      </c>
      <c r="G8" s="20">
        <v>0.1325</v>
      </c>
      <c r="H8" s="17">
        <v>27.2616</v>
      </c>
      <c r="I8" s="18">
        <v>0.1153</v>
      </c>
      <c r="J8" s="19">
        <f t="shared" si="0"/>
        <v>0.017200000000000007</v>
      </c>
    </row>
    <row r="9" spans="1:10" ht="12.75">
      <c r="A9" s="13">
        <v>36662</v>
      </c>
      <c r="B9" s="8" t="s">
        <v>8</v>
      </c>
      <c r="C9" s="17">
        <v>5</v>
      </c>
      <c r="D9" s="17" t="s">
        <v>18</v>
      </c>
      <c r="E9" s="20">
        <v>0.1435</v>
      </c>
      <c r="F9" s="20">
        <v>0.1435</v>
      </c>
      <c r="G9" s="20" t="s">
        <v>23</v>
      </c>
      <c r="H9" s="17">
        <v>22.3512</v>
      </c>
      <c r="I9" s="18">
        <v>0.1167</v>
      </c>
      <c r="J9" s="19"/>
    </row>
    <row r="10" spans="1:10" ht="12.75">
      <c r="A10" s="13">
        <v>36683</v>
      </c>
      <c r="B10" s="8" t="s">
        <v>8</v>
      </c>
      <c r="C10" s="17">
        <v>5</v>
      </c>
      <c r="D10" s="17" t="s">
        <v>18</v>
      </c>
      <c r="E10" s="20">
        <v>0.1443</v>
      </c>
      <c r="F10" s="20">
        <v>0.1533</v>
      </c>
      <c r="G10" s="20" t="s">
        <v>23</v>
      </c>
      <c r="H10" s="17">
        <v>27.93906</v>
      </c>
      <c r="I10" s="18">
        <v>0.11810000000000001</v>
      </c>
      <c r="J10" s="19"/>
    </row>
    <row r="11" spans="1:10" ht="12.75">
      <c r="A11" s="13">
        <v>36697</v>
      </c>
      <c r="B11" s="8" t="s">
        <v>8</v>
      </c>
      <c r="C11" s="17">
        <v>64.793906167</v>
      </c>
      <c r="D11" s="17">
        <v>27</v>
      </c>
      <c r="E11" s="20">
        <v>0.14</v>
      </c>
      <c r="F11" s="20">
        <v>0.1551</v>
      </c>
      <c r="G11" s="20">
        <v>0.1418</v>
      </c>
      <c r="H11" s="17">
        <v>27.93906</v>
      </c>
      <c r="I11" s="18">
        <v>0.1198</v>
      </c>
      <c r="J11" s="19">
        <f t="shared" si="0"/>
        <v>0.022000000000000006</v>
      </c>
    </row>
    <row r="12" spans="1:10" ht="12.75">
      <c r="A12" s="13">
        <v>36711</v>
      </c>
      <c r="B12" s="8" t="s">
        <v>8</v>
      </c>
      <c r="C12" s="17">
        <v>57</v>
      </c>
      <c r="D12" s="17">
        <v>19</v>
      </c>
      <c r="E12" s="20">
        <v>0.1429</v>
      </c>
      <c r="F12" s="20">
        <v>0.1554</v>
      </c>
      <c r="G12" s="20">
        <v>0.1429</v>
      </c>
      <c r="H12" s="17">
        <v>27.93906</v>
      </c>
      <c r="I12" s="18">
        <v>0.1202</v>
      </c>
      <c r="J12" s="19">
        <f t="shared" si="0"/>
        <v>0.022699999999999998</v>
      </c>
    </row>
    <row r="13" spans="1:10" ht="12.75">
      <c r="A13" s="13">
        <v>36725</v>
      </c>
      <c r="B13" s="8" t="s">
        <v>8</v>
      </c>
      <c r="C13" s="17">
        <f>56.5+14</f>
        <v>70.5</v>
      </c>
      <c r="D13" s="17">
        <f>27.93906489238+14</f>
        <v>41.93906489238</v>
      </c>
      <c r="E13" s="20">
        <v>0.14</v>
      </c>
      <c r="F13" s="20">
        <v>0.1551</v>
      </c>
      <c r="G13" s="20">
        <v>0.1426</v>
      </c>
      <c r="H13" s="17">
        <v>27.93906</v>
      </c>
      <c r="I13" s="18">
        <v>0.1198</v>
      </c>
      <c r="J13" s="19">
        <f t="shared" si="0"/>
        <v>0.0228</v>
      </c>
    </row>
    <row r="14" spans="1:10" ht="12.75">
      <c r="A14" s="13">
        <v>36739</v>
      </c>
      <c r="B14" s="8" t="s">
        <v>8</v>
      </c>
      <c r="C14" s="17">
        <v>140.8</v>
      </c>
      <c r="D14" s="17">
        <f>27.934+30.3</f>
        <v>58.234</v>
      </c>
      <c r="E14" s="20">
        <v>0.1422</v>
      </c>
      <c r="F14" s="20">
        <v>0.1464</v>
      </c>
      <c r="G14" s="20">
        <v>0.144</v>
      </c>
      <c r="H14" s="17">
        <v>27.93906</v>
      </c>
      <c r="I14" s="18">
        <v>0.12300000000000001</v>
      </c>
      <c r="J14" s="19">
        <f t="shared" si="0"/>
        <v>0.020999999999999977</v>
      </c>
    </row>
    <row r="15" spans="1:10" ht="12.75">
      <c r="A15" s="13">
        <v>36753</v>
      </c>
      <c r="B15" s="8" t="s">
        <v>8</v>
      </c>
      <c r="C15" s="17">
        <v>75</v>
      </c>
      <c r="D15" s="17">
        <f>28.72144224716+5</f>
        <v>33.72144224716</v>
      </c>
      <c r="E15" s="20">
        <v>0.1398</v>
      </c>
      <c r="F15" s="20">
        <v>0.1459</v>
      </c>
      <c r="G15" s="20">
        <v>0.141</v>
      </c>
      <c r="H15" s="17">
        <v>28.7214</v>
      </c>
      <c r="I15" s="18">
        <v>0.1231</v>
      </c>
      <c r="J15" s="19">
        <f t="shared" si="0"/>
        <v>0.017899999999999985</v>
      </c>
    </row>
    <row r="16" spans="1:10" ht="12.75">
      <c r="A16" s="13">
        <v>36774</v>
      </c>
      <c r="B16" s="8" t="s">
        <v>8</v>
      </c>
      <c r="C16" s="17">
        <v>45</v>
      </c>
      <c r="D16" s="17">
        <v>18</v>
      </c>
      <c r="E16" s="20">
        <v>0.1446</v>
      </c>
      <c r="F16" s="20">
        <v>0.1493</v>
      </c>
      <c r="G16" s="20">
        <v>0.1463</v>
      </c>
      <c r="H16" s="17">
        <v>28.7214</v>
      </c>
      <c r="I16" s="18">
        <v>0.1264</v>
      </c>
      <c r="J16" s="19">
        <f t="shared" si="0"/>
        <v>0.0199</v>
      </c>
    </row>
    <row r="17" spans="1:10" ht="12.75">
      <c r="A17" s="13">
        <v>36788</v>
      </c>
      <c r="B17" s="8" t="s">
        <v>8</v>
      </c>
      <c r="C17" s="17">
        <v>70</v>
      </c>
      <c r="D17" s="17" t="s">
        <v>18</v>
      </c>
      <c r="E17" s="20">
        <v>0.149</v>
      </c>
      <c r="F17" s="20">
        <v>0.1531</v>
      </c>
      <c r="G17" s="20" t="s">
        <v>23</v>
      </c>
      <c r="H17" s="17">
        <v>28.7214</v>
      </c>
      <c r="I17" s="18">
        <v>0.1301</v>
      </c>
      <c r="J17" s="19"/>
    </row>
    <row r="18" spans="1:10" ht="12.75">
      <c r="A18" s="13">
        <v>36802</v>
      </c>
      <c r="B18" s="8" t="s">
        <v>8</v>
      </c>
      <c r="C18" s="17">
        <v>56</v>
      </c>
      <c r="D18" s="17">
        <v>28.7</v>
      </c>
      <c r="E18" s="20">
        <v>0.1464</v>
      </c>
      <c r="F18" s="20">
        <v>0.1487</v>
      </c>
      <c r="G18" s="20">
        <v>0.1479</v>
      </c>
      <c r="H18" s="17">
        <v>28.7214</v>
      </c>
      <c r="I18" s="18">
        <v>0.12869999999999998</v>
      </c>
      <c r="J18" s="19">
        <f t="shared" si="0"/>
        <v>0.019200000000000023</v>
      </c>
    </row>
    <row r="19" spans="1:10" ht="12.75">
      <c r="A19" s="13">
        <v>36816</v>
      </c>
      <c r="B19" s="8" t="s">
        <v>8</v>
      </c>
      <c r="C19" s="17">
        <v>37</v>
      </c>
      <c r="D19" s="17">
        <v>27</v>
      </c>
      <c r="E19" s="20">
        <v>0.1459</v>
      </c>
      <c r="F19" s="20">
        <v>0.1472</v>
      </c>
      <c r="G19" s="20">
        <v>0.1466</v>
      </c>
      <c r="H19" s="17">
        <v>28.7214</v>
      </c>
      <c r="I19" s="18">
        <v>0.1285</v>
      </c>
      <c r="J19" s="19">
        <f t="shared" si="0"/>
        <v>0.018100000000000005</v>
      </c>
    </row>
    <row r="20" spans="1:10" ht="12.75">
      <c r="A20" s="13">
        <v>36830</v>
      </c>
      <c r="B20" s="8" t="s">
        <v>8</v>
      </c>
      <c r="C20" s="17">
        <v>88.3</v>
      </c>
      <c r="D20" s="17">
        <f>28.721442+8.3</f>
        <v>37.021442</v>
      </c>
      <c r="E20" s="20">
        <v>0.1465</v>
      </c>
      <c r="F20" s="20">
        <v>0.16</v>
      </c>
      <c r="G20" s="20">
        <v>0.1477</v>
      </c>
      <c r="H20" s="17">
        <v>28.7214</v>
      </c>
      <c r="I20" s="18">
        <v>0.1295</v>
      </c>
      <c r="J20" s="19">
        <f t="shared" si="0"/>
        <v>0.018199999999999994</v>
      </c>
    </row>
    <row r="21" spans="1:10" ht="12.75">
      <c r="A21" s="13">
        <v>36844</v>
      </c>
      <c r="B21" s="8" t="s">
        <v>8</v>
      </c>
      <c r="C21" s="17">
        <v>42.07</v>
      </c>
      <c r="D21" s="17">
        <v>14.07</v>
      </c>
      <c r="E21" s="20">
        <v>0.148</v>
      </c>
      <c r="F21" s="20">
        <v>0.1494</v>
      </c>
      <c r="G21" s="20">
        <v>0.148</v>
      </c>
      <c r="H21" s="17">
        <v>28.7214</v>
      </c>
      <c r="I21" s="18">
        <v>0.13</v>
      </c>
      <c r="J21" s="19">
        <f t="shared" si="0"/>
        <v>0.017999999999999988</v>
      </c>
    </row>
    <row r="22" spans="1:10" ht="12.75">
      <c r="A22" s="13">
        <v>36851</v>
      </c>
      <c r="B22" s="8" t="s">
        <v>9</v>
      </c>
      <c r="C22" s="17">
        <v>190</v>
      </c>
      <c r="D22" s="17">
        <v>39.971000000000004</v>
      </c>
      <c r="E22" s="20">
        <v>0.156</v>
      </c>
      <c r="F22" s="20">
        <v>0.1657</v>
      </c>
      <c r="G22" s="20">
        <v>0.1566</v>
      </c>
      <c r="H22" s="17">
        <v>39.9997</v>
      </c>
      <c r="I22" s="18">
        <v>0.13</v>
      </c>
      <c r="J22" s="19">
        <f t="shared" si="0"/>
        <v>0.026599999999999985</v>
      </c>
    </row>
    <row r="23" spans="1:10" ht="12.75">
      <c r="A23" s="13">
        <v>36865</v>
      </c>
      <c r="B23" s="8" t="s">
        <v>8</v>
      </c>
      <c r="C23" s="17">
        <v>34</v>
      </c>
      <c r="D23" s="17">
        <v>24</v>
      </c>
      <c r="E23" s="20">
        <v>0.1486</v>
      </c>
      <c r="F23" s="20">
        <v>0.1498</v>
      </c>
      <c r="G23" s="20">
        <v>0.1486</v>
      </c>
      <c r="H23" s="17">
        <v>28.7214</v>
      </c>
      <c r="I23" s="18">
        <v>0.131</v>
      </c>
      <c r="J23" s="19">
        <f t="shared" si="0"/>
        <v>0.017600000000000005</v>
      </c>
    </row>
    <row r="24" spans="1:10" ht="12.75">
      <c r="A24" s="13">
        <v>36872</v>
      </c>
      <c r="B24" s="8" t="s">
        <v>9</v>
      </c>
      <c r="C24" s="17">
        <v>65</v>
      </c>
      <c r="D24" s="17">
        <v>60</v>
      </c>
      <c r="E24" s="20">
        <v>0.158</v>
      </c>
      <c r="F24" s="20">
        <v>0.1601</v>
      </c>
      <c r="G24" s="20">
        <v>0.1589</v>
      </c>
      <c r="H24" s="17">
        <v>59.999</v>
      </c>
      <c r="I24" s="18">
        <v>0.1323</v>
      </c>
      <c r="J24" s="19">
        <f t="shared" si="0"/>
        <v>0.026600000000000013</v>
      </c>
    </row>
    <row r="25" spans="1:10" ht="12.75">
      <c r="A25" s="13">
        <v>36879</v>
      </c>
      <c r="B25" s="8" t="s">
        <v>8</v>
      </c>
      <c r="C25" s="17">
        <v>5</v>
      </c>
      <c r="D25" s="17" t="s">
        <v>18</v>
      </c>
      <c r="E25" s="20">
        <v>0.1502</v>
      </c>
      <c r="F25" s="20">
        <v>0.1502</v>
      </c>
      <c r="G25" s="20" t="s">
        <v>23</v>
      </c>
      <c r="H25" s="17">
        <v>28.7214</v>
      </c>
      <c r="I25" s="18">
        <v>0.1325</v>
      </c>
      <c r="J25" s="19"/>
    </row>
    <row r="26" spans="1:10" ht="12.75">
      <c r="A26" s="13">
        <v>36900</v>
      </c>
      <c r="B26" s="8" t="s">
        <v>9</v>
      </c>
      <c r="C26" s="17">
        <v>16</v>
      </c>
      <c r="D26" s="17">
        <v>16</v>
      </c>
      <c r="E26" s="20">
        <v>0.1597</v>
      </c>
      <c r="F26" s="20">
        <v>0.1597</v>
      </c>
      <c r="G26" s="20">
        <v>0.1597</v>
      </c>
      <c r="H26" s="17">
        <v>39.999</v>
      </c>
      <c r="I26" s="18">
        <v>0.1354</v>
      </c>
      <c r="J26" s="19">
        <f t="shared" si="0"/>
        <v>0.024300000000000016</v>
      </c>
    </row>
    <row r="27" spans="1:10" ht="12.75">
      <c r="A27" s="13">
        <v>36914</v>
      </c>
      <c r="B27" s="8" t="s">
        <v>9</v>
      </c>
      <c r="C27" s="17">
        <v>32</v>
      </c>
      <c r="D27" s="17" t="s">
        <v>18</v>
      </c>
      <c r="E27" s="20">
        <v>0.1612</v>
      </c>
      <c r="F27" s="20">
        <v>0.1636</v>
      </c>
      <c r="G27" s="20" t="s">
        <v>23</v>
      </c>
      <c r="H27" s="17">
        <v>39.999</v>
      </c>
      <c r="I27" s="18">
        <v>0.13390000000000002</v>
      </c>
      <c r="J27" s="19"/>
    </row>
    <row r="28" spans="1:10" ht="12.75">
      <c r="A28" s="13">
        <v>36928</v>
      </c>
      <c r="B28" s="8" t="s">
        <v>10</v>
      </c>
      <c r="C28" s="17">
        <v>214</v>
      </c>
      <c r="D28" s="17">
        <f>39.999+15</f>
        <v>54.999</v>
      </c>
      <c r="E28" s="20">
        <v>0.1585</v>
      </c>
      <c r="F28" s="20">
        <v>0.17</v>
      </c>
      <c r="G28" s="20">
        <v>0.162</v>
      </c>
      <c r="H28" s="17">
        <v>39.999</v>
      </c>
      <c r="I28" s="18">
        <v>0.13369999999999999</v>
      </c>
      <c r="J28" s="19">
        <f t="shared" si="0"/>
        <v>0.02830000000000002</v>
      </c>
    </row>
    <row r="29" spans="1:10" ht="12.75">
      <c r="A29" s="13">
        <v>36935</v>
      </c>
      <c r="B29" s="8" t="s">
        <v>9</v>
      </c>
      <c r="C29" s="17">
        <v>38</v>
      </c>
      <c r="D29" s="17">
        <v>28</v>
      </c>
      <c r="E29" s="20">
        <v>0.1547</v>
      </c>
      <c r="F29" s="20">
        <v>0.1582</v>
      </c>
      <c r="G29" s="20">
        <v>0.1569</v>
      </c>
      <c r="H29" s="17">
        <v>39.9997</v>
      </c>
      <c r="I29" s="18">
        <v>0.1346</v>
      </c>
      <c r="J29" s="19">
        <f t="shared" si="0"/>
        <v>0.022300000000000014</v>
      </c>
    </row>
    <row r="30" spans="1:10" ht="12.75">
      <c r="A30" s="13">
        <v>36942</v>
      </c>
      <c r="B30" s="8" t="s">
        <v>8</v>
      </c>
      <c r="C30" s="17">
        <v>29</v>
      </c>
      <c r="D30" s="17">
        <v>8</v>
      </c>
      <c r="E30" s="20">
        <v>0.1399</v>
      </c>
      <c r="F30" s="20">
        <v>0.1472</v>
      </c>
      <c r="G30" s="20">
        <v>0.1436</v>
      </c>
      <c r="H30" s="17">
        <v>10</v>
      </c>
      <c r="I30" s="18">
        <v>0.1343</v>
      </c>
      <c r="J30" s="19">
        <f t="shared" si="0"/>
        <v>0.009300000000000003</v>
      </c>
    </row>
    <row r="31" spans="1:10" ht="12.75">
      <c r="A31" s="13">
        <v>36942</v>
      </c>
      <c r="B31" s="8" t="s">
        <v>10</v>
      </c>
      <c r="C31" s="17">
        <v>60</v>
      </c>
      <c r="D31" s="17">
        <v>5</v>
      </c>
      <c r="E31" s="20">
        <v>0.1605</v>
      </c>
      <c r="F31" s="20">
        <v>0.1671</v>
      </c>
      <c r="G31" s="20">
        <v>0.1605</v>
      </c>
      <c r="H31" s="17">
        <v>35</v>
      </c>
      <c r="I31" s="18">
        <v>0.1343</v>
      </c>
      <c r="J31" s="19">
        <f t="shared" si="0"/>
        <v>0.0262</v>
      </c>
    </row>
    <row r="32" spans="1:10" ht="12.75">
      <c r="A32" s="13">
        <v>36949</v>
      </c>
      <c r="B32" s="8" t="s">
        <v>9</v>
      </c>
      <c r="C32" s="17">
        <v>51.5</v>
      </c>
      <c r="D32" s="17">
        <v>29.999999999990003</v>
      </c>
      <c r="E32" s="20">
        <v>0.1515</v>
      </c>
      <c r="F32" s="20">
        <v>0.1553</v>
      </c>
      <c r="G32" s="20">
        <v>0.1542</v>
      </c>
      <c r="H32" s="17">
        <v>30</v>
      </c>
      <c r="I32" s="18">
        <v>0.1329</v>
      </c>
      <c r="J32" s="19">
        <f t="shared" si="0"/>
        <v>0.021300000000000013</v>
      </c>
    </row>
    <row r="33" spans="1:10" ht="12.75">
      <c r="A33" s="13">
        <v>36956</v>
      </c>
      <c r="B33" s="8" t="s">
        <v>8</v>
      </c>
      <c r="C33" s="17">
        <v>9</v>
      </c>
      <c r="D33" s="17">
        <v>6</v>
      </c>
      <c r="E33" s="20">
        <v>0.1369</v>
      </c>
      <c r="F33" s="20">
        <v>0.144</v>
      </c>
      <c r="G33" s="20">
        <v>0.1369</v>
      </c>
      <c r="H33" s="17">
        <v>10</v>
      </c>
      <c r="I33" s="18">
        <v>0.131</v>
      </c>
      <c r="J33" s="19">
        <f t="shared" si="0"/>
        <v>0.005899999999999989</v>
      </c>
    </row>
    <row r="34" spans="1:10" ht="12.75">
      <c r="A34" s="13">
        <v>36956</v>
      </c>
      <c r="B34" s="8" t="s">
        <v>10</v>
      </c>
      <c r="C34" s="17">
        <v>22</v>
      </c>
      <c r="D34" s="17">
        <v>8</v>
      </c>
      <c r="E34" s="20">
        <v>0.1564</v>
      </c>
      <c r="F34" s="20">
        <v>0.1606</v>
      </c>
      <c r="G34" s="20">
        <v>0.1564</v>
      </c>
      <c r="H34" s="17">
        <v>35</v>
      </c>
      <c r="I34" s="18">
        <v>0.131</v>
      </c>
      <c r="J34" s="19">
        <f t="shared" si="0"/>
        <v>0.025400000000000006</v>
      </c>
    </row>
    <row r="35" spans="1:10" ht="12.75">
      <c r="A35" s="13">
        <v>36963</v>
      </c>
      <c r="B35" s="8" t="s">
        <v>9</v>
      </c>
      <c r="C35" s="17">
        <v>18</v>
      </c>
      <c r="D35" s="17">
        <v>0</v>
      </c>
      <c r="E35" s="20">
        <v>0.1476</v>
      </c>
      <c r="F35" s="20">
        <v>0.1518</v>
      </c>
      <c r="G35" s="20"/>
      <c r="H35" s="17">
        <v>20</v>
      </c>
      <c r="I35" s="18">
        <v>0.1318</v>
      </c>
      <c r="J35" s="19"/>
    </row>
    <row r="36" spans="1:10" ht="12.75">
      <c r="A36" s="13">
        <v>36970</v>
      </c>
      <c r="B36" s="8" t="s">
        <v>8</v>
      </c>
      <c r="C36" s="17">
        <v>6</v>
      </c>
      <c r="D36" s="17">
        <v>6</v>
      </c>
      <c r="E36" s="20">
        <v>0.1332</v>
      </c>
      <c r="F36" s="20">
        <v>0.1332</v>
      </c>
      <c r="G36" s="20">
        <v>0.1332</v>
      </c>
      <c r="H36" s="17">
        <v>7</v>
      </c>
      <c r="I36" s="18">
        <v>0.12960000000000002</v>
      </c>
      <c r="J36" s="19">
        <f t="shared" si="0"/>
        <v>0.003599999999999992</v>
      </c>
    </row>
    <row r="37" spans="1:10" ht="12.75">
      <c r="A37" s="13">
        <v>36970</v>
      </c>
      <c r="B37" s="8" t="s">
        <v>10</v>
      </c>
      <c r="C37" s="17">
        <v>5</v>
      </c>
      <c r="D37" s="17">
        <v>5</v>
      </c>
      <c r="E37" s="20">
        <v>0.158</v>
      </c>
      <c r="F37" s="20">
        <v>0.158</v>
      </c>
      <c r="G37" s="20">
        <v>0.158</v>
      </c>
      <c r="H37" s="17">
        <v>10</v>
      </c>
      <c r="I37" s="18">
        <v>0.12960000000000002</v>
      </c>
      <c r="J37" s="19">
        <f t="shared" si="0"/>
        <v>0.02839999999999998</v>
      </c>
    </row>
    <row r="38" spans="1:10" ht="12.75">
      <c r="A38" s="13">
        <v>36977</v>
      </c>
      <c r="B38" s="8" t="s">
        <v>9</v>
      </c>
      <c r="C38" s="17" t="s">
        <v>18</v>
      </c>
      <c r="D38" s="17" t="s">
        <v>18</v>
      </c>
      <c r="E38" s="17" t="s">
        <v>18</v>
      </c>
      <c r="F38" s="17" t="s">
        <v>18</v>
      </c>
      <c r="G38" s="17" t="s">
        <v>23</v>
      </c>
      <c r="H38" s="17">
        <v>7.5</v>
      </c>
      <c r="I38" s="18">
        <v>0.1296</v>
      </c>
      <c r="J38" s="19"/>
    </row>
    <row r="39" spans="1:10" ht="12.75">
      <c r="A39" s="13">
        <v>36984</v>
      </c>
      <c r="B39" s="8" t="s">
        <v>8</v>
      </c>
      <c r="C39" s="17" t="s">
        <v>18</v>
      </c>
      <c r="D39" s="17" t="s">
        <v>18</v>
      </c>
      <c r="E39" s="17" t="s">
        <v>18</v>
      </c>
      <c r="F39" s="17" t="s">
        <v>18</v>
      </c>
      <c r="G39" s="17" t="s">
        <v>23</v>
      </c>
      <c r="H39" s="17">
        <v>5</v>
      </c>
      <c r="I39" s="18">
        <v>0.1293</v>
      </c>
      <c r="J39" s="19"/>
    </row>
    <row r="40" spans="1:10" ht="12.75">
      <c r="A40" s="13">
        <v>36984</v>
      </c>
      <c r="B40" s="8" t="s">
        <v>10</v>
      </c>
      <c r="C40" s="17">
        <v>10</v>
      </c>
      <c r="D40" s="17">
        <v>10</v>
      </c>
      <c r="E40" s="20">
        <v>0.1588</v>
      </c>
      <c r="F40" s="20">
        <v>0.1588</v>
      </c>
      <c r="G40" s="20">
        <v>0.1588</v>
      </c>
      <c r="H40" s="17">
        <v>10</v>
      </c>
      <c r="I40" s="18">
        <v>0.1293</v>
      </c>
      <c r="J40" s="19">
        <f t="shared" si="0"/>
        <v>0.0295</v>
      </c>
    </row>
    <row r="41" spans="1:10" ht="12.75">
      <c r="A41" s="13">
        <v>36998</v>
      </c>
      <c r="B41" s="8" t="s">
        <v>8</v>
      </c>
      <c r="C41" s="17">
        <v>9</v>
      </c>
      <c r="D41" s="17" t="s">
        <v>18</v>
      </c>
      <c r="E41" s="20">
        <v>0.1305</v>
      </c>
      <c r="F41" s="20">
        <v>0.135</v>
      </c>
      <c r="G41" s="17" t="s">
        <v>23</v>
      </c>
      <c r="H41" s="17">
        <v>5</v>
      </c>
      <c r="I41" s="18">
        <v>0.1282</v>
      </c>
      <c r="J41" s="19"/>
    </row>
    <row r="42" spans="1:10" ht="12.75">
      <c r="A42" s="13">
        <v>36998</v>
      </c>
      <c r="B42" s="8" t="s">
        <v>10</v>
      </c>
      <c r="C42" s="17">
        <f>17.5+8.2</f>
        <v>25.7</v>
      </c>
      <c r="D42" s="17">
        <f>10.00899999999+5</f>
        <v>15.00899999999</v>
      </c>
      <c r="E42" s="20">
        <v>0.1563</v>
      </c>
      <c r="F42" s="20">
        <v>0.1574</v>
      </c>
      <c r="G42" s="20">
        <v>0.1574</v>
      </c>
      <c r="H42" s="17">
        <v>10</v>
      </c>
      <c r="I42" s="18">
        <v>0.1282</v>
      </c>
      <c r="J42" s="19">
        <f t="shared" si="0"/>
        <v>0.029200000000000004</v>
      </c>
    </row>
    <row r="43" spans="1:10" ht="12.75">
      <c r="A43" s="13">
        <v>37005</v>
      </c>
      <c r="B43" s="8" t="s">
        <v>9</v>
      </c>
      <c r="C43" s="17">
        <v>16.5</v>
      </c>
      <c r="D43" s="17">
        <v>5</v>
      </c>
      <c r="E43" s="20">
        <v>0.1456</v>
      </c>
      <c r="F43" s="20">
        <v>0.1474</v>
      </c>
      <c r="G43" s="20">
        <v>0.1462</v>
      </c>
      <c r="H43" s="17">
        <v>5</v>
      </c>
      <c r="I43" s="18">
        <v>0.1275</v>
      </c>
      <c r="J43" s="19">
        <f t="shared" si="0"/>
        <v>0.018699999999999994</v>
      </c>
    </row>
    <row r="44" spans="1:10" ht="12.75">
      <c r="A44" s="13">
        <v>37013</v>
      </c>
      <c r="B44" s="8" t="s">
        <v>12</v>
      </c>
      <c r="C44" s="17">
        <v>21</v>
      </c>
      <c r="D44" s="17">
        <v>10</v>
      </c>
      <c r="E44" s="20">
        <v>0.159</v>
      </c>
      <c r="F44" s="20">
        <v>0.1614</v>
      </c>
      <c r="G44" s="20">
        <v>0.1608</v>
      </c>
      <c r="H44" s="17">
        <v>10</v>
      </c>
      <c r="I44" s="18">
        <v>0.12710000000000002</v>
      </c>
      <c r="J44" s="19"/>
    </row>
    <row r="45" spans="1:10" ht="12.75">
      <c r="A45" s="13">
        <v>37013</v>
      </c>
      <c r="B45" s="8" t="s">
        <v>8</v>
      </c>
      <c r="C45" s="17">
        <v>12</v>
      </c>
      <c r="D45" s="17" t="s">
        <v>18</v>
      </c>
      <c r="E45" s="20">
        <v>0.13</v>
      </c>
      <c r="F45" s="20">
        <v>0.1338</v>
      </c>
      <c r="G45" s="20" t="s">
        <v>23</v>
      </c>
      <c r="H45" s="17">
        <v>5</v>
      </c>
      <c r="I45" s="18">
        <v>0.12710000000000002</v>
      </c>
      <c r="J45" s="19" t="e">
        <f t="shared" si="0"/>
        <v>#VALUE!</v>
      </c>
    </row>
    <row r="46" spans="1:10" ht="12.75">
      <c r="A46" s="13">
        <v>37013</v>
      </c>
      <c r="B46" s="8" t="s">
        <v>9</v>
      </c>
      <c r="C46" s="17">
        <v>24</v>
      </c>
      <c r="D46" s="17">
        <v>10</v>
      </c>
      <c r="E46" s="20">
        <v>0.146</v>
      </c>
      <c r="F46" s="20">
        <v>0.1514</v>
      </c>
      <c r="G46" s="20">
        <v>0.1465</v>
      </c>
      <c r="H46" s="17">
        <v>10</v>
      </c>
      <c r="I46" s="18">
        <v>0.12710000000000002</v>
      </c>
      <c r="J46" s="19">
        <f t="shared" si="0"/>
        <v>0.019399999999999973</v>
      </c>
    </row>
    <row r="47" spans="1:10" ht="12.75">
      <c r="A47" s="13">
        <v>37013</v>
      </c>
      <c r="B47" s="8" t="s">
        <v>10</v>
      </c>
      <c r="C47" s="17">
        <v>42.6768241694</v>
      </c>
      <c r="D47" s="17">
        <v>14.9814280693</v>
      </c>
      <c r="E47" s="20">
        <v>0.1539</v>
      </c>
      <c r="F47" s="20">
        <v>0.1566</v>
      </c>
      <c r="G47" s="20">
        <v>0.1563</v>
      </c>
      <c r="H47" s="17">
        <v>15</v>
      </c>
      <c r="I47" s="18">
        <v>0.12710000000000002</v>
      </c>
      <c r="J47" s="19">
        <f t="shared" si="0"/>
        <v>0.029199999999999976</v>
      </c>
    </row>
    <row r="48" spans="1:10" ht="12.75">
      <c r="A48" s="13">
        <v>37013</v>
      </c>
      <c r="B48" s="8" t="s">
        <v>11</v>
      </c>
      <c r="C48" s="17">
        <v>18.75</v>
      </c>
      <c r="D48" s="17">
        <v>10</v>
      </c>
      <c r="E48" s="20">
        <v>0.1584</v>
      </c>
      <c r="F48" s="20">
        <v>0.171</v>
      </c>
      <c r="G48" s="20">
        <v>0.1602</v>
      </c>
      <c r="H48" s="17">
        <v>10</v>
      </c>
      <c r="I48" s="18">
        <v>0.12710000000000002</v>
      </c>
      <c r="J48" s="19">
        <f t="shared" si="0"/>
        <v>0.03309999999999999</v>
      </c>
    </row>
    <row r="49" spans="1:10" ht="12.75">
      <c r="A49" s="13">
        <v>37019</v>
      </c>
      <c r="B49" s="8" t="s">
        <v>12</v>
      </c>
      <c r="C49" s="17">
        <v>28</v>
      </c>
      <c r="D49" s="17">
        <v>15</v>
      </c>
      <c r="E49" s="20">
        <v>0.1605</v>
      </c>
      <c r="F49" s="20">
        <v>0.1646</v>
      </c>
      <c r="G49" s="20">
        <v>0.1626</v>
      </c>
      <c r="H49" s="17">
        <v>10</v>
      </c>
      <c r="I49" s="18">
        <v>0.1267</v>
      </c>
      <c r="J49" s="19">
        <f t="shared" si="0"/>
        <v>0.03589999999999999</v>
      </c>
    </row>
    <row r="50" spans="1:10" ht="12.75">
      <c r="A50" s="13">
        <v>37019</v>
      </c>
      <c r="B50" s="8" t="s">
        <v>9</v>
      </c>
      <c r="C50" s="17">
        <v>25</v>
      </c>
      <c r="D50" s="17">
        <v>10</v>
      </c>
      <c r="E50" s="20">
        <v>0.1458</v>
      </c>
      <c r="F50" s="20">
        <v>0.149</v>
      </c>
      <c r="G50" s="20">
        <v>0.1464</v>
      </c>
      <c r="H50" s="17">
        <v>10</v>
      </c>
      <c r="I50" s="18">
        <v>0.1267</v>
      </c>
      <c r="J50" s="19">
        <f t="shared" si="0"/>
        <v>0.019699999999999995</v>
      </c>
    </row>
    <row r="51" spans="1:10" ht="12.75">
      <c r="A51" s="13">
        <v>37019</v>
      </c>
      <c r="B51" s="8" t="s">
        <v>10</v>
      </c>
      <c r="C51" s="17">
        <f>37.5+9.4</f>
        <v>46.9</v>
      </c>
      <c r="D51" s="17">
        <f>14.99999999999+7.5</f>
        <v>22.499999999990003</v>
      </c>
      <c r="E51" s="20">
        <v>0.1556</v>
      </c>
      <c r="F51" s="20">
        <v>0.1592</v>
      </c>
      <c r="G51" s="20">
        <v>0.157</v>
      </c>
      <c r="H51" s="17">
        <v>15</v>
      </c>
      <c r="I51" s="18">
        <v>0.1267</v>
      </c>
      <c r="J51" s="19">
        <f t="shared" si="0"/>
        <v>0.030299999999999994</v>
      </c>
    </row>
    <row r="52" spans="1:10" ht="12.75">
      <c r="A52" s="13">
        <v>37019</v>
      </c>
      <c r="B52" s="8" t="s">
        <v>11</v>
      </c>
      <c r="C52" s="17">
        <f>17.5+4.9</f>
        <v>22.4</v>
      </c>
      <c r="D52" s="17">
        <f>10+4.9</f>
        <v>14.9</v>
      </c>
      <c r="E52" s="20">
        <v>0.1472</v>
      </c>
      <c r="F52" s="20">
        <v>0.1622</v>
      </c>
      <c r="G52" s="20">
        <v>0.1609</v>
      </c>
      <c r="H52" s="17">
        <v>10</v>
      </c>
      <c r="I52" s="18">
        <v>0.1267</v>
      </c>
      <c r="J52" s="19">
        <f t="shared" si="0"/>
        <v>0.03419999999999998</v>
      </c>
    </row>
    <row r="53" spans="1:10" ht="12.75">
      <c r="A53" s="13">
        <v>37026</v>
      </c>
      <c r="B53" s="8" t="s">
        <v>12</v>
      </c>
      <c r="C53" s="17">
        <v>62</v>
      </c>
      <c r="D53" s="17">
        <v>15</v>
      </c>
      <c r="E53" s="20">
        <v>0.1564</v>
      </c>
      <c r="F53" s="20">
        <v>0.1636</v>
      </c>
      <c r="G53" s="20">
        <v>0.1625</v>
      </c>
      <c r="H53" s="17">
        <v>10</v>
      </c>
      <c r="I53" s="18">
        <v>0.1274</v>
      </c>
      <c r="J53" s="19">
        <f t="shared" si="0"/>
        <v>0.03509999999999999</v>
      </c>
    </row>
    <row r="54" spans="1:10" ht="12.75">
      <c r="A54" s="13">
        <v>37026</v>
      </c>
      <c r="B54" s="8" t="s">
        <v>9</v>
      </c>
      <c r="C54" s="17">
        <v>26</v>
      </c>
      <c r="D54" s="17">
        <v>10</v>
      </c>
      <c r="E54" s="20">
        <v>0.143</v>
      </c>
      <c r="F54" s="20">
        <v>0.154</v>
      </c>
      <c r="G54" s="20">
        <v>0.148</v>
      </c>
      <c r="H54" s="17">
        <v>10</v>
      </c>
      <c r="I54" s="18">
        <v>0.1274</v>
      </c>
      <c r="J54" s="19">
        <f t="shared" si="0"/>
        <v>0.02059999999999998</v>
      </c>
    </row>
    <row r="55" spans="1:10" ht="12.75">
      <c r="A55" s="13">
        <v>37026</v>
      </c>
      <c r="B55" s="8" t="s">
        <v>10</v>
      </c>
      <c r="C55" s="17">
        <v>56</v>
      </c>
      <c r="D55" s="17">
        <v>20</v>
      </c>
      <c r="E55" s="20">
        <v>0.152</v>
      </c>
      <c r="F55" s="20">
        <v>0.1587</v>
      </c>
      <c r="G55" s="20">
        <v>0.1526</v>
      </c>
      <c r="H55" s="17">
        <v>15</v>
      </c>
      <c r="I55" s="18">
        <v>0.1274</v>
      </c>
      <c r="J55" s="19">
        <f t="shared" si="0"/>
        <v>0.0252</v>
      </c>
    </row>
    <row r="56" spans="1:10" ht="12.75">
      <c r="A56" s="13">
        <v>37026</v>
      </c>
      <c r="B56" s="8" t="s">
        <v>11</v>
      </c>
      <c r="C56" s="17">
        <v>15</v>
      </c>
      <c r="D56" s="17">
        <v>10</v>
      </c>
      <c r="E56" s="20">
        <v>0.1606</v>
      </c>
      <c r="F56" s="20">
        <v>0.1617</v>
      </c>
      <c r="G56" s="20">
        <v>0.1612</v>
      </c>
      <c r="H56" s="17">
        <v>10</v>
      </c>
      <c r="I56" s="18">
        <v>0.1274</v>
      </c>
      <c r="J56" s="19">
        <f t="shared" si="0"/>
        <v>0.0338</v>
      </c>
    </row>
    <row r="57" spans="1:10" ht="12.75">
      <c r="A57" s="13">
        <v>37033</v>
      </c>
      <c r="B57" s="8" t="s">
        <v>12</v>
      </c>
      <c r="C57" s="17">
        <v>29</v>
      </c>
      <c r="D57" s="17">
        <v>9.99999971428</v>
      </c>
      <c r="E57" s="20">
        <v>0.162</v>
      </c>
      <c r="F57" s="20">
        <v>0.1628</v>
      </c>
      <c r="G57" s="20">
        <v>0.1624</v>
      </c>
      <c r="H57" s="17">
        <v>10</v>
      </c>
      <c r="I57" s="18">
        <v>0.12689999999999999</v>
      </c>
      <c r="J57" s="19">
        <f t="shared" si="0"/>
        <v>0.035500000000000004</v>
      </c>
    </row>
    <row r="58" spans="1:10" ht="12.75">
      <c r="A58" s="13">
        <v>37033</v>
      </c>
      <c r="B58" s="8" t="s">
        <v>9</v>
      </c>
      <c r="C58" s="17">
        <v>42</v>
      </c>
      <c r="D58" s="17">
        <v>9.99999999998</v>
      </c>
      <c r="E58" s="20">
        <v>0.1469</v>
      </c>
      <c r="F58" s="20">
        <v>0.1474</v>
      </c>
      <c r="G58" s="20">
        <v>0.1471</v>
      </c>
      <c r="H58" s="17">
        <v>10</v>
      </c>
      <c r="I58" s="18">
        <v>0.12689999999999999</v>
      </c>
      <c r="J58" s="19">
        <f t="shared" si="0"/>
        <v>0.020200000000000023</v>
      </c>
    </row>
    <row r="59" spans="1:10" ht="12.75">
      <c r="A59" s="13">
        <v>37033</v>
      </c>
      <c r="B59" s="8" t="s">
        <v>10</v>
      </c>
      <c r="C59" s="17">
        <v>28</v>
      </c>
      <c r="D59" s="17">
        <v>15</v>
      </c>
      <c r="E59" s="20">
        <v>0.1558</v>
      </c>
      <c r="F59" s="20">
        <v>0.1571</v>
      </c>
      <c r="G59" s="20">
        <v>0.1571</v>
      </c>
      <c r="H59" s="17">
        <v>15</v>
      </c>
      <c r="I59" s="18">
        <v>0.12689999999999999</v>
      </c>
      <c r="J59" s="19">
        <f t="shared" si="0"/>
        <v>0.030200000000000005</v>
      </c>
    </row>
    <row r="60" spans="1:10" ht="12.75">
      <c r="A60" s="13">
        <v>37033</v>
      </c>
      <c r="B60" s="8" t="s">
        <v>11</v>
      </c>
      <c r="C60" s="17">
        <v>12</v>
      </c>
      <c r="D60" s="17">
        <v>10</v>
      </c>
      <c r="E60" s="20">
        <v>0.1607</v>
      </c>
      <c r="F60" s="20">
        <v>0.1612</v>
      </c>
      <c r="G60" s="20">
        <v>0.1607</v>
      </c>
      <c r="H60" s="17">
        <v>10</v>
      </c>
      <c r="I60" s="18">
        <v>0.12689999999999999</v>
      </c>
      <c r="J60" s="19">
        <f t="shared" si="0"/>
        <v>0.033800000000000024</v>
      </c>
    </row>
    <row r="61" spans="1:10" ht="12.75">
      <c r="A61" s="13">
        <v>37040</v>
      </c>
      <c r="B61" s="8" t="s">
        <v>12</v>
      </c>
      <c r="C61" s="17">
        <v>21.5</v>
      </c>
      <c r="D61" s="17">
        <v>10</v>
      </c>
      <c r="E61" s="20">
        <v>0.1626</v>
      </c>
      <c r="F61" s="20">
        <v>0.1628</v>
      </c>
      <c r="G61" s="20">
        <v>0.1628</v>
      </c>
      <c r="H61" s="17">
        <v>10</v>
      </c>
      <c r="I61" s="18">
        <v>0.1273</v>
      </c>
      <c r="J61" s="19">
        <f t="shared" si="0"/>
        <v>0.035500000000000004</v>
      </c>
    </row>
    <row r="62" spans="1:10" ht="12.75">
      <c r="A62" s="13">
        <v>37040</v>
      </c>
      <c r="B62" s="8" t="s">
        <v>9</v>
      </c>
      <c r="C62" s="17">
        <v>19</v>
      </c>
      <c r="D62" s="17">
        <v>9.999999999</v>
      </c>
      <c r="E62" s="20">
        <v>0.1465</v>
      </c>
      <c r="F62" s="20">
        <v>0.1478</v>
      </c>
      <c r="G62" s="20">
        <v>0.1472</v>
      </c>
      <c r="H62" s="17">
        <v>10</v>
      </c>
      <c r="I62" s="18">
        <v>0.1273</v>
      </c>
      <c r="J62" s="19">
        <f t="shared" si="0"/>
        <v>0.0199</v>
      </c>
    </row>
    <row r="63" spans="1:10" ht="12.75">
      <c r="A63" s="13">
        <v>37040</v>
      </c>
      <c r="B63" s="8" t="s">
        <v>10</v>
      </c>
      <c r="C63" s="17">
        <v>7</v>
      </c>
      <c r="D63" s="17">
        <v>7</v>
      </c>
      <c r="E63" s="20">
        <v>0.157</v>
      </c>
      <c r="F63" s="20">
        <v>0.158</v>
      </c>
      <c r="G63" s="20">
        <v>0.158</v>
      </c>
      <c r="H63" s="17">
        <v>10</v>
      </c>
      <c r="I63" s="18">
        <v>0.1273</v>
      </c>
      <c r="J63" s="19">
        <f t="shared" si="0"/>
        <v>0.030700000000000005</v>
      </c>
    </row>
    <row r="64" spans="1:10" ht="12.75">
      <c r="A64" s="13">
        <v>37040</v>
      </c>
      <c r="B64" s="8" t="s">
        <v>11</v>
      </c>
      <c r="C64" s="17">
        <v>15</v>
      </c>
      <c r="D64" s="17">
        <v>10</v>
      </c>
      <c r="E64" s="20">
        <v>0.1611</v>
      </c>
      <c r="F64" s="20">
        <v>0.1625</v>
      </c>
      <c r="G64" s="20">
        <v>0.1611</v>
      </c>
      <c r="H64" s="17">
        <v>10</v>
      </c>
      <c r="I64" s="18">
        <v>0.1273</v>
      </c>
      <c r="J64" s="19">
        <f t="shared" si="0"/>
        <v>0.0338</v>
      </c>
    </row>
    <row r="65" spans="1:10" ht="12.75">
      <c r="A65" s="13">
        <v>37054</v>
      </c>
      <c r="B65" s="8" t="s">
        <v>12</v>
      </c>
      <c r="C65" s="17">
        <v>30</v>
      </c>
      <c r="D65" s="17">
        <v>10</v>
      </c>
      <c r="E65" s="20">
        <v>0.1614</v>
      </c>
      <c r="F65" s="20">
        <v>0.1643</v>
      </c>
      <c r="G65" s="20">
        <v>0.1619</v>
      </c>
      <c r="H65" s="17">
        <v>10</v>
      </c>
      <c r="I65" s="18">
        <v>0.1264</v>
      </c>
      <c r="J65" s="19">
        <f t="shared" si="0"/>
        <v>0.035499999999999976</v>
      </c>
    </row>
    <row r="66" spans="1:10" ht="12.75">
      <c r="A66" s="13">
        <v>37054</v>
      </c>
      <c r="B66" s="8" t="s">
        <v>9</v>
      </c>
      <c r="C66" s="17">
        <v>46.5</v>
      </c>
      <c r="D66" s="17">
        <v>10</v>
      </c>
      <c r="E66" s="20">
        <v>0.145</v>
      </c>
      <c r="F66" s="20">
        <v>0.147</v>
      </c>
      <c r="G66" s="20">
        <v>0.1455</v>
      </c>
      <c r="H66" s="17">
        <v>10</v>
      </c>
      <c r="I66" s="18">
        <v>0.1264</v>
      </c>
      <c r="J66" s="19">
        <f t="shared" si="0"/>
        <v>0.019099999999999978</v>
      </c>
    </row>
    <row r="67" spans="1:10" ht="12.75">
      <c r="A67" s="13">
        <v>37054</v>
      </c>
      <c r="B67" s="8" t="s">
        <v>10</v>
      </c>
      <c r="C67" s="17">
        <v>19</v>
      </c>
      <c r="D67" s="17">
        <v>10</v>
      </c>
      <c r="E67" s="20">
        <v>0.1565</v>
      </c>
      <c r="F67" s="20">
        <v>0.1595</v>
      </c>
      <c r="G67" s="20">
        <v>0.1571</v>
      </c>
      <c r="H67" s="17">
        <v>10</v>
      </c>
      <c r="I67" s="18">
        <v>0.1264</v>
      </c>
      <c r="J67" s="19">
        <f t="shared" si="0"/>
        <v>0.030699999999999977</v>
      </c>
    </row>
    <row r="68" spans="1:10" ht="12.75">
      <c r="A68" s="13">
        <v>37054</v>
      </c>
      <c r="B68" s="8" t="s">
        <v>11</v>
      </c>
      <c r="C68" s="17">
        <v>13</v>
      </c>
      <c r="D68" s="17">
        <v>10</v>
      </c>
      <c r="E68" s="20">
        <v>0.1607</v>
      </c>
      <c r="F68" s="20">
        <v>0.1619</v>
      </c>
      <c r="G68" s="20">
        <v>0.1607</v>
      </c>
      <c r="H68" s="17">
        <v>10</v>
      </c>
      <c r="I68" s="18">
        <v>0.1264</v>
      </c>
      <c r="J68" s="19">
        <f t="shared" si="0"/>
        <v>0.0343</v>
      </c>
    </row>
    <row r="69" spans="1:10" ht="12.75">
      <c r="A69" s="13">
        <v>37061</v>
      </c>
      <c r="B69" s="8" t="s">
        <v>12</v>
      </c>
      <c r="C69" s="17">
        <v>51</v>
      </c>
      <c r="D69" s="17">
        <v>10</v>
      </c>
      <c r="E69" s="20">
        <v>0.1616</v>
      </c>
      <c r="F69" s="20">
        <v>0.1651</v>
      </c>
      <c r="G69" s="20">
        <v>0.1619</v>
      </c>
      <c r="H69" s="17">
        <v>10</v>
      </c>
      <c r="I69" s="18">
        <v>0.1265</v>
      </c>
      <c r="J69" s="19">
        <f t="shared" si="0"/>
        <v>0.03539999999999999</v>
      </c>
    </row>
    <row r="70" spans="1:10" ht="12.75">
      <c r="A70" s="13">
        <v>37061</v>
      </c>
      <c r="B70" s="8" t="s">
        <v>9</v>
      </c>
      <c r="C70" s="17">
        <v>25</v>
      </c>
      <c r="D70" s="17">
        <v>10</v>
      </c>
      <c r="E70" s="20">
        <v>0.1454</v>
      </c>
      <c r="F70" s="20">
        <v>0.1459</v>
      </c>
      <c r="G70" s="20">
        <v>0.1457</v>
      </c>
      <c r="H70" s="17">
        <v>10</v>
      </c>
      <c r="I70" s="18">
        <v>0.1265</v>
      </c>
      <c r="J70" s="19">
        <f aca="true" t="shared" si="1" ref="J70:J96">+G70-I70</f>
        <v>0.019199999999999995</v>
      </c>
    </row>
    <row r="71" spans="1:10" ht="12.75">
      <c r="A71" s="13">
        <v>37061</v>
      </c>
      <c r="B71" s="8" t="s">
        <v>10</v>
      </c>
      <c r="C71" s="17">
        <v>13</v>
      </c>
      <c r="D71" s="17">
        <v>9.999999999</v>
      </c>
      <c r="E71" s="20">
        <v>0.1566</v>
      </c>
      <c r="F71" s="20">
        <v>0.1584</v>
      </c>
      <c r="G71" s="20">
        <v>0.1578</v>
      </c>
      <c r="H71" s="17">
        <v>10</v>
      </c>
      <c r="I71" s="18">
        <v>0.1265</v>
      </c>
      <c r="J71" s="19">
        <f t="shared" si="1"/>
        <v>0.031299999999999994</v>
      </c>
    </row>
    <row r="72" spans="1:10" ht="12.75">
      <c r="A72" s="13">
        <v>37061</v>
      </c>
      <c r="B72" s="8" t="s">
        <v>11</v>
      </c>
      <c r="C72" s="17">
        <v>17</v>
      </c>
      <c r="D72" s="17">
        <v>10</v>
      </c>
      <c r="E72" s="20">
        <v>0.1608</v>
      </c>
      <c r="F72" s="20">
        <v>0.1633</v>
      </c>
      <c r="G72" s="20">
        <v>0.1608</v>
      </c>
      <c r="H72" s="17">
        <v>10</v>
      </c>
      <c r="I72" s="18">
        <v>0.1265</v>
      </c>
      <c r="J72" s="19">
        <f t="shared" si="1"/>
        <v>0.0343</v>
      </c>
    </row>
    <row r="73" spans="1:10" ht="12.75">
      <c r="A73" s="13">
        <v>37068</v>
      </c>
      <c r="B73" s="8" t="s">
        <v>12</v>
      </c>
      <c r="C73" s="17">
        <v>18</v>
      </c>
      <c r="D73" s="17">
        <v>10</v>
      </c>
      <c r="E73" s="20">
        <v>0.1627</v>
      </c>
      <c r="F73" s="20">
        <v>0.1642</v>
      </c>
      <c r="G73" s="20">
        <v>0.163</v>
      </c>
      <c r="H73" s="17">
        <v>10</v>
      </c>
      <c r="I73" s="18">
        <v>0.1275</v>
      </c>
      <c r="J73" s="19">
        <f t="shared" si="1"/>
        <v>0.035500000000000004</v>
      </c>
    </row>
    <row r="74" spans="1:10" ht="12.75">
      <c r="A74" s="13">
        <v>37068</v>
      </c>
      <c r="B74" s="8" t="s">
        <v>9</v>
      </c>
      <c r="C74" s="17">
        <v>7</v>
      </c>
      <c r="D74" s="17">
        <v>5</v>
      </c>
      <c r="E74" s="20">
        <v>0.1465</v>
      </c>
      <c r="F74" s="20">
        <v>0.1468</v>
      </c>
      <c r="G74" s="20">
        <v>0.1465</v>
      </c>
      <c r="H74" s="17">
        <v>5</v>
      </c>
      <c r="I74" s="18">
        <v>0.1275</v>
      </c>
      <c r="J74" s="19">
        <f t="shared" si="1"/>
        <v>0.01899999999999999</v>
      </c>
    </row>
    <row r="75" spans="1:10" ht="12.75">
      <c r="A75" s="13">
        <v>37068</v>
      </c>
      <c r="B75" s="8" t="s">
        <v>10</v>
      </c>
      <c r="C75" s="17">
        <v>6</v>
      </c>
      <c r="D75" s="17">
        <v>4</v>
      </c>
      <c r="E75" s="20">
        <v>0.1582</v>
      </c>
      <c r="F75" s="20">
        <v>0.1592</v>
      </c>
      <c r="G75" s="20">
        <v>0.1588</v>
      </c>
      <c r="H75" s="17">
        <v>5</v>
      </c>
      <c r="I75" s="18">
        <v>0.1275</v>
      </c>
      <c r="J75" s="19"/>
    </row>
    <row r="76" spans="1:10" ht="12.75">
      <c r="A76" s="13">
        <v>37068</v>
      </c>
      <c r="B76" s="8" t="s">
        <v>11</v>
      </c>
      <c r="C76" s="17">
        <v>5</v>
      </c>
      <c r="D76" s="17" t="s">
        <v>18</v>
      </c>
      <c r="E76" s="20">
        <v>0.1618</v>
      </c>
      <c r="F76" s="20">
        <v>0.163</v>
      </c>
      <c r="G76" s="20" t="s">
        <v>23</v>
      </c>
      <c r="H76" s="17">
        <v>10</v>
      </c>
      <c r="I76" s="18">
        <v>0.1275</v>
      </c>
      <c r="J76" s="19" t="e">
        <f t="shared" si="1"/>
        <v>#VALUE!</v>
      </c>
    </row>
    <row r="77" spans="1:10" ht="12.75">
      <c r="A77" s="13">
        <v>37075</v>
      </c>
      <c r="B77" s="8" t="s">
        <v>12</v>
      </c>
      <c r="C77" s="17">
        <v>13</v>
      </c>
      <c r="D77" s="17">
        <v>10</v>
      </c>
      <c r="E77" s="20">
        <v>0.1629</v>
      </c>
      <c r="F77" s="20">
        <v>0.1642</v>
      </c>
      <c r="G77" s="20">
        <v>0.163</v>
      </c>
      <c r="H77" s="17">
        <v>10</v>
      </c>
      <c r="I77" s="18">
        <v>0.1275</v>
      </c>
      <c r="J77" s="19">
        <f t="shared" si="1"/>
        <v>0.035500000000000004</v>
      </c>
    </row>
    <row r="78" spans="1:10" ht="12.75">
      <c r="A78" s="13">
        <v>37075</v>
      </c>
      <c r="B78" s="8" t="s">
        <v>9</v>
      </c>
      <c r="C78" s="17">
        <v>11</v>
      </c>
      <c r="D78" s="17">
        <v>5</v>
      </c>
      <c r="E78" s="20">
        <v>0.1465</v>
      </c>
      <c r="F78" s="20">
        <v>0.1468</v>
      </c>
      <c r="G78" s="20">
        <v>0.1465</v>
      </c>
      <c r="H78" s="17">
        <v>5</v>
      </c>
      <c r="I78" s="18">
        <v>0.1275</v>
      </c>
      <c r="J78" s="19"/>
    </row>
    <row r="79" spans="1:10" ht="12.75">
      <c r="A79" s="13">
        <v>37075</v>
      </c>
      <c r="B79" s="8" t="s">
        <v>10</v>
      </c>
      <c r="C79" s="17">
        <v>4</v>
      </c>
      <c r="D79" s="17" t="s">
        <v>18</v>
      </c>
      <c r="E79" s="20">
        <v>0.1588</v>
      </c>
      <c r="F79" s="20">
        <v>0.1594</v>
      </c>
      <c r="G79" s="20" t="s">
        <v>23</v>
      </c>
      <c r="H79" s="17">
        <v>5</v>
      </c>
      <c r="I79" s="18">
        <v>0.1275</v>
      </c>
      <c r="J79" s="19"/>
    </row>
    <row r="80" spans="1:10" ht="12.75">
      <c r="A80" s="13">
        <v>37075</v>
      </c>
      <c r="B80" s="8" t="s">
        <v>11</v>
      </c>
      <c r="C80" s="17">
        <v>3</v>
      </c>
      <c r="D80" s="17" t="s">
        <v>18</v>
      </c>
      <c r="E80" s="20">
        <v>0.1618</v>
      </c>
      <c r="F80" s="20">
        <v>0.1624</v>
      </c>
      <c r="G80" s="20" t="s">
        <v>23</v>
      </c>
      <c r="H80" s="17">
        <v>5</v>
      </c>
      <c r="I80" s="18">
        <v>0.1275</v>
      </c>
      <c r="J80" s="19" t="e">
        <f t="shared" si="1"/>
        <v>#VALUE!</v>
      </c>
    </row>
    <row r="81" spans="1:10" ht="12.75">
      <c r="A81" s="13">
        <v>37082</v>
      </c>
      <c r="B81" s="8" t="s">
        <v>12</v>
      </c>
      <c r="C81" s="17">
        <v>27.45</v>
      </c>
      <c r="D81" s="17">
        <v>5</v>
      </c>
      <c r="E81" s="20">
        <v>0.1618</v>
      </c>
      <c r="F81" s="20">
        <v>0.1633</v>
      </c>
      <c r="G81" s="20">
        <v>0.1618</v>
      </c>
      <c r="H81" s="17">
        <v>10</v>
      </c>
      <c r="I81" s="18">
        <v>0.1266</v>
      </c>
      <c r="J81" s="19">
        <f t="shared" si="1"/>
        <v>0.03520000000000001</v>
      </c>
    </row>
    <row r="82" spans="1:10" ht="12.75">
      <c r="A82" s="13">
        <v>37082</v>
      </c>
      <c r="B82" s="8" t="s">
        <v>9</v>
      </c>
      <c r="C82" s="17">
        <v>41.4</v>
      </c>
      <c r="D82" s="17">
        <v>5</v>
      </c>
      <c r="E82" s="20">
        <v>0.1447</v>
      </c>
      <c r="F82" s="20">
        <v>0.1469</v>
      </c>
      <c r="G82" s="20">
        <v>0.1451</v>
      </c>
      <c r="H82" s="17">
        <v>5</v>
      </c>
      <c r="I82" s="18">
        <v>0.1266</v>
      </c>
      <c r="J82" s="19">
        <f t="shared" si="1"/>
        <v>0.018500000000000016</v>
      </c>
    </row>
    <row r="83" spans="1:10" ht="12.75">
      <c r="A83" s="13">
        <v>37082</v>
      </c>
      <c r="B83" s="8" t="s">
        <v>10</v>
      </c>
      <c r="C83" s="17">
        <v>37</v>
      </c>
      <c r="D83" s="17">
        <v>5</v>
      </c>
      <c r="E83" s="20">
        <v>0.1474</v>
      </c>
      <c r="F83" s="20">
        <v>0.1588</v>
      </c>
      <c r="G83" s="20">
        <v>0.1474</v>
      </c>
      <c r="H83" s="17">
        <v>5</v>
      </c>
      <c r="I83" s="18">
        <v>0.1266</v>
      </c>
      <c r="J83" s="19">
        <f t="shared" si="1"/>
        <v>0.020800000000000013</v>
      </c>
    </row>
    <row r="84" spans="1:10" ht="12.75">
      <c r="A84" s="13">
        <v>37082</v>
      </c>
      <c r="B84" s="8" t="s">
        <v>11</v>
      </c>
      <c r="C84" s="17">
        <v>12</v>
      </c>
      <c r="D84" s="17">
        <v>5</v>
      </c>
      <c r="E84" s="20">
        <v>0.1606</v>
      </c>
      <c r="F84" s="20">
        <v>0.1624</v>
      </c>
      <c r="G84" s="20">
        <v>0.1606</v>
      </c>
      <c r="H84" s="17">
        <v>5</v>
      </c>
      <c r="I84" s="18">
        <v>0.1266</v>
      </c>
      <c r="J84" s="19">
        <f t="shared" si="1"/>
        <v>0.034</v>
      </c>
    </row>
    <row r="85" spans="1:10" ht="12.75">
      <c r="A85" s="13">
        <v>37089</v>
      </c>
      <c r="B85" s="8" t="s">
        <v>12</v>
      </c>
      <c r="C85" s="17">
        <v>26.7</v>
      </c>
      <c r="D85" s="17">
        <v>5</v>
      </c>
      <c r="E85" s="20">
        <v>0.1613</v>
      </c>
      <c r="F85" s="20">
        <v>0.163</v>
      </c>
      <c r="G85" s="20">
        <v>0.1613</v>
      </c>
      <c r="H85" s="17">
        <v>10</v>
      </c>
      <c r="I85" s="18">
        <v>0.1264</v>
      </c>
      <c r="J85" s="19">
        <f t="shared" si="1"/>
        <v>0.03489999999999999</v>
      </c>
    </row>
    <row r="86" spans="1:10" ht="12.75">
      <c r="A86" s="13">
        <v>37089</v>
      </c>
      <c r="B86" s="8" t="s">
        <v>9</v>
      </c>
      <c r="C86" s="17">
        <v>27</v>
      </c>
      <c r="D86" s="17">
        <v>5</v>
      </c>
      <c r="E86" s="20">
        <v>0.1449</v>
      </c>
      <c r="F86" s="20">
        <v>0.1463</v>
      </c>
      <c r="G86" s="20">
        <v>0.1449</v>
      </c>
      <c r="H86" s="17">
        <v>5</v>
      </c>
      <c r="I86" s="18">
        <v>0.1264</v>
      </c>
      <c r="J86" s="19">
        <f t="shared" si="1"/>
        <v>0.01849999999999999</v>
      </c>
    </row>
    <row r="87" spans="1:10" ht="12.75">
      <c r="A87" s="13">
        <v>37089</v>
      </c>
      <c r="B87" s="8" t="s">
        <v>10</v>
      </c>
      <c r="C87" s="17">
        <v>22</v>
      </c>
      <c r="D87" s="17">
        <v>5</v>
      </c>
      <c r="E87" s="20">
        <v>0.1568</v>
      </c>
      <c r="F87" s="20">
        <v>0.1589</v>
      </c>
      <c r="G87" s="20">
        <v>0.157</v>
      </c>
      <c r="H87" s="17">
        <v>5</v>
      </c>
      <c r="I87" s="18">
        <v>0.1264</v>
      </c>
      <c r="J87" s="19">
        <f t="shared" si="1"/>
        <v>0.03059999999999999</v>
      </c>
    </row>
    <row r="88" spans="1:10" ht="12.75">
      <c r="A88" s="13">
        <v>37089</v>
      </c>
      <c r="B88" s="8" t="s">
        <v>11</v>
      </c>
      <c r="C88" s="17">
        <v>10</v>
      </c>
      <c r="D88" s="17">
        <v>5</v>
      </c>
      <c r="E88" s="20">
        <v>0.1604</v>
      </c>
      <c r="F88" s="20">
        <v>0.1607</v>
      </c>
      <c r="G88" s="20">
        <v>0.1604</v>
      </c>
      <c r="H88" s="17">
        <v>5</v>
      </c>
      <c r="I88" s="18">
        <v>0.1264</v>
      </c>
      <c r="J88" s="19">
        <f t="shared" si="1"/>
        <v>0.033999999999999975</v>
      </c>
    </row>
    <row r="89" spans="1:10" ht="12.75">
      <c r="A89" s="13">
        <v>37096</v>
      </c>
      <c r="B89" s="8" t="s">
        <v>12</v>
      </c>
      <c r="C89" s="17">
        <v>22.2</v>
      </c>
      <c r="D89" s="17">
        <v>5</v>
      </c>
      <c r="E89" s="20">
        <v>0.1624</v>
      </c>
      <c r="F89" s="20">
        <v>0.1631</v>
      </c>
      <c r="G89" s="20">
        <v>0.1625</v>
      </c>
      <c r="H89" s="17">
        <v>5</v>
      </c>
      <c r="I89" s="18">
        <v>0.1276</v>
      </c>
      <c r="J89" s="19">
        <f t="shared" si="1"/>
        <v>0.034900000000000014</v>
      </c>
    </row>
    <row r="90" spans="1:10" ht="12.75">
      <c r="A90" s="13">
        <v>37096</v>
      </c>
      <c r="B90" s="8" t="s">
        <v>9</v>
      </c>
      <c r="C90" s="17">
        <v>31</v>
      </c>
      <c r="D90" s="17">
        <v>4.9999999996</v>
      </c>
      <c r="E90" s="20">
        <v>0.1457</v>
      </c>
      <c r="F90" s="20">
        <v>0.146</v>
      </c>
      <c r="G90" s="20">
        <v>0.1457</v>
      </c>
      <c r="H90" s="17">
        <v>5</v>
      </c>
      <c r="I90" s="18">
        <v>0.1276</v>
      </c>
      <c r="J90" s="19">
        <f t="shared" si="1"/>
        <v>0.018100000000000005</v>
      </c>
    </row>
    <row r="91" spans="1:10" ht="12.75">
      <c r="A91" s="13">
        <v>37096</v>
      </c>
      <c r="B91" s="8" t="s">
        <v>10</v>
      </c>
      <c r="C91" s="17">
        <v>27.201586</v>
      </c>
      <c r="D91" s="17">
        <v>5</v>
      </c>
      <c r="E91" s="20">
        <v>0.1575</v>
      </c>
      <c r="F91" s="20">
        <v>0.158</v>
      </c>
      <c r="G91" s="20">
        <v>0.1576</v>
      </c>
      <c r="H91" s="17">
        <v>5</v>
      </c>
      <c r="I91" s="18">
        <v>0.1276</v>
      </c>
      <c r="J91" s="19">
        <f t="shared" si="1"/>
        <v>0.03</v>
      </c>
    </row>
    <row r="92" spans="1:10" ht="12.75">
      <c r="A92" s="13">
        <v>37096</v>
      </c>
      <c r="B92" s="8" t="s">
        <v>11</v>
      </c>
      <c r="C92" s="17">
        <v>12</v>
      </c>
      <c r="D92" s="17">
        <v>5</v>
      </c>
      <c r="E92" s="20">
        <v>0.1614</v>
      </c>
      <c r="F92" s="20">
        <v>0.1629</v>
      </c>
      <c r="G92" s="20">
        <v>0.1614</v>
      </c>
      <c r="H92" s="17">
        <v>5</v>
      </c>
      <c r="I92" s="18">
        <v>0.1276</v>
      </c>
      <c r="J92" s="19">
        <f t="shared" si="1"/>
        <v>0.0338</v>
      </c>
    </row>
    <row r="93" spans="1:10" ht="12.75">
      <c r="A93" s="13">
        <v>37103</v>
      </c>
      <c r="B93" s="8" t="s">
        <v>12</v>
      </c>
      <c r="C93" s="17">
        <v>23</v>
      </c>
      <c r="D93" s="17">
        <v>4.9998000000000005</v>
      </c>
      <c r="E93" s="20">
        <v>0.1595</v>
      </c>
      <c r="F93" s="20">
        <v>0.162</v>
      </c>
      <c r="G93" s="20">
        <v>0.1612</v>
      </c>
      <c r="H93" s="17">
        <v>5</v>
      </c>
      <c r="I93" s="18">
        <v>0.1266</v>
      </c>
      <c r="J93" s="19">
        <f t="shared" si="1"/>
        <v>0.03460000000000002</v>
      </c>
    </row>
    <row r="94" spans="1:10" ht="12.75">
      <c r="A94" s="13">
        <v>37103</v>
      </c>
      <c r="B94" s="8" t="s">
        <v>9</v>
      </c>
      <c r="C94" s="17">
        <v>19</v>
      </c>
      <c r="D94" s="17">
        <v>5</v>
      </c>
      <c r="E94" s="20">
        <v>0.1417</v>
      </c>
      <c r="F94" s="20">
        <v>0.1441</v>
      </c>
      <c r="G94" s="20">
        <v>0.1428</v>
      </c>
      <c r="H94" s="17">
        <v>5</v>
      </c>
      <c r="I94" s="18">
        <v>0.1266</v>
      </c>
      <c r="J94" s="19">
        <f t="shared" si="1"/>
        <v>0.01620000000000002</v>
      </c>
    </row>
    <row r="95" spans="1:10" ht="12.75">
      <c r="A95" s="13">
        <v>37103</v>
      </c>
      <c r="B95" s="8" t="s">
        <v>10</v>
      </c>
      <c r="C95" s="17">
        <v>37</v>
      </c>
      <c r="D95" s="17">
        <v>5</v>
      </c>
      <c r="E95" s="20">
        <v>0.1535</v>
      </c>
      <c r="F95" s="20">
        <v>0.1549</v>
      </c>
      <c r="G95" s="20">
        <v>0.1535</v>
      </c>
      <c r="H95" s="17">
        <v>5</v>
      </c>
      <c r="I95" s="18">
        <v>0.1266</v>
      </c>
      <c r="J95" s="19">
        <f t="shared" si="1"/>
        <v>0.026900000000000007</v>
      </c>
    </row>
    <row r="96" spans="1:10" ht="12.75">
      <c r="A96" s="13">
        <v>37103</v>
      </c>
      <c r="B96" s="8" t="s">
        <v>11</v>
      </c>
      <c r="C96" s="17">
        <v>11</v>
      </c>
      <c r="D96" s="17">
        <v>5</v>
      </c>
      <c r="E96" s="20">
        <v>0.1605</v>
      </c>
      <c r="F96" s="20">
        <v>0.162</v>
      </c>
      <c r="G96" s="20">
        <v>0.1605</v>
      </c>
      <c r="H96" s="17">
        <v>5</v>
      </c>
      <c r="I96" s="18">
        <v>0.1266</v>
      </c>
      <c r="J96" s="19">
        <f t="shared" si="1"/>
        <v>0.03390000000000001</v>
      </c>
    </row>
    <row r="97" spans="1:10" ht="12.75">
      <c r="A97" s="13">
        <v>37111</v>
      </c>
      <c r="B97" s="8" t="s">
        <v>9</v>
      </c>
      <c r="C97" s="17">
        <v>14</v>
      </c>
      <c r="D97" s="17">
        <v>4.9998000000000005</v>
      </c>
      <c r="E97" s="20">
        <v>0.1399</v>
      </c>
      <c r="F97" s="20">
        <v>0.1405</v>
      </c>
      <c r="G97" s="20">
        <v>0.1399</v>
      </c>
      <c r="H97" s="17">
        <v>5</v>
      </c>
      <c r="I97" s="18">
        <v>0.1253</v>
      </c>
      <c r="J97" s="19">
        <v>0.014600000000000002</v>
      </c>
    </row>
    <row r="98" spans="1:10" ht="12.75">
      <c r="A98" s="13">
        <v>37111</v>
      </c>
      <c r="B98" s="8" t="s">
        <v>10</v>
      </c>
      <c r="C98" s="17">
        <v>40</v>
      </c>
      <c r="D98" s="17">
        <v>4.9998000000000005</v>
      </c>
      <c r="E98" s="20">
        <v>0.1515</v>
      </c>
      <c r="F98" s="20">
        <v>0.152</v>
      </c>
      <c r="G98" s="20">
        <v>0.1515</v>
      </c>
      <c r="H98" s="17">
        <v>5</v>
      </c>
      <c r="I98" s="18">
        <v>0.1253</v>
      </c>
      <c r="J98" s="19">
        <v>0.0262</v>
      </c>
    </row>
    <row r="99" spans="1:10" ht="12.75">
      <c r="A99" s="13">
        <v>37111</v>
      </c>
      <c r="B99" s="8" t="s">
        <v>11</v>
      </c>
      <c r="C99" s="17">
        <v>19</v>
      </c>
      <c r="D99" s="17">
        <v>4.9998000000000005</v>
      </c>
      <c r="E99" s="20">
        <v>0.157</v>
      </c>
      <c r="F99" s="20">
        <v>0.1589</v>
      </c>
      <c r="G99" s="20">
        <v>0.157</v>
      </c>
      <c r="H99" s="17">
        <v>5</v>
      </c>
      <c r="I99" s="18">
        <v>0.1253</v>
      </c>
      <c r="J99" s="19">
        <v>0.031700000000000006</v>
      </c>
    </row>
    <row r="100" spans="1:10" ht="12.75">
      <c r="A100" s="13">
        <v>37111</v>
      </c>
      <c r="B100" s="8" t="s">
        <v>12</v>
      </c>
      <c r="C100" s="17">
        <v>36.5</v>
      </c>
      <c r="D100" s="17">
        <v>4.9998000000000005</v>
      </c>
      <c r="E100" s="20">
        <v>0.1591</v>
      </c>
      <c r="F100" s="20">
        <v>0.1605</v>
      </c>
      <c r="G100" s="20">
        <v>0.1591</v>
      </c>
      <c r="H100" s="17">
        <v>5</v>
      </c>
      <c r="I100" s="18">
        <v>0.1253</v>
      </c>
      <c r="J100" s="19">
        <v>0.0338</v>
      </c>
    </row>
    <row r="101" spans="1:10" ht="12.75">
      <c r="A101" s="13">
        <v>37117</v>
      </c>
      <c r="B101" s="8" t="s">
        <v>9</v>
      </c>
      <c r="C101" s="17">
        <v>20</v>
      </c>
      <c r="D101" s="17">
        <v>5</v>
      </c>
      <c r="E101" s="20">
        <v>0.1365</v>
      </c>
      <c r="F101" s="20">
        <v>0.1391</v>
      </c>
      <c r="G101" s="20">
        <v>0.1365</v>
      </c>
      <c r="H101" s="17">
        <v>5</v>
      </c>
      <c r="I101" s="18">
        <v>0.1246</v>
      </c>
      <c r="J101" s="19">
        <v>0.011900000000000008</v>
      </c>
    </row>
    <row r="102" spans="1:10" ht="12.75">
      <c r="A102" s="13">
        <v>37117</v>
      </c>
      <c r="B102" s="8" t="s">
        <v>10</v>
      </c>
      <c r="C102" s="17">
        <v>44.6</v>
      </c>
      <c r="D102" s="17">
        <v>5</v>
      </c>
      <c r="E102" s="20">
        <v>0.1475</v>
      </c>
      <c r="F102" s="20">
        <v>0.151</v>
      </c>
      <c r="G102" s="20">
        <v>0.1475</v>
      </c>
      <c r="H102" s="17">
        <v>5</v>
      </c>
      <c r="I102" s="18">
        <v>0.1246</v>
      </c>
      <c r="J102" s="19">
        <v>0.02289999999999999</v>
      </c>
    </row>
    <row r="103" spans="1:10" ht="12.75">
      <c r="A103" s="13">
        <v>37117</v>
      </c>
      <c r="B103" s="8" t="s">
        <v>11</v>
      </c>
      <c r="C103" s="17">
        <v>44</v>
      </c>
      <c r="D103" s="17">
        <v>5</v>
      </c>
      <c r="E103" s="20">
        <v>0.1534</v>
      </c>
      <c r="F103" s="20">
        <v>0.157</v>
      </c>
      <c r="G103" s="20">
        <v>0.1539</v>
      </c>
      <c r="H103" s="17">
        <v>5</v>
      </c>
      <c r="I103" s="18">
        <v>0.1246</v>
      </c>
      <c r="J103" s="19">
        <v>0.029300000000000007</v>
      </c>
    </row>
    <row r="104" spans="1:10" ht="12.75">
      <c r="A104" s="13">
        <v>37117</v>
      </c>
      <c r="B104" s="8" t="s">
        <v>12</v>
      </c>
      <c r="C104" s="17">
        <v>53</v>
      </c>
      <c r="D104" s="17">
        <v>5</v>
      </c>
      <c r="E104" s="20">
        <v>0.1545</v>
      </c>
      <c r="F104" s="20">
        <v>0.1602</v>
      </c>
      <c r="G104" s="20">
        <v>0.1548</v>
      </c>
      <c r="H104" s="17">
        <v>5</v>
      </c>
      <c r="I104" s="18">
        <v>0.1246</v>
      </c>
      <c r="J104" s="19">
        <v>0.03019999999999999</v>
      </c>
    </row>
    <row r="105" spans="1:10" ht="12.75">
      <c r="A105" s="13">
        <v>37124</v>
      </c>
      <c r="B105" s="8" t="s">
        <v>9</v>
      </c>
      <c r="C105" s="17">
        <v>10</v>
      </c>
      <c r="D105" s="17">
        <v>5</v>
      </c>
      <c r="E105" s="20">
        <v>0.1361</v>
      </c>
      <c r="F105" s="20">
        <v>0.1386</v>
      </c>
      <c r="G105" s="20">
        <v>0.1361</v>
      </c>
      <c r="H105" s="17">
        <v>5</v>
      </c>
      <c r="I105" s="18">
        <v>0.1246</v>
      </c>
      <c r="J105" s="19">
        <v>0.011499999999999996</v>
      </c>
    </row>
    <row r="106" spans="1:10" ht="12.75">
      <c r="A106" s="13">
        <v>37124</v>
      </c>
      <c r="B106" s="8" t="s">
        <v>10</v>
      </c>
      <c r="C106" s="17">
        <v>24</v>
      </c>
      <c r="D106" s="17">
        <v>5</v>
      </c>
      <c r="E106" s="20">
        <v>0.1429</v>
      </c>
      <c r="F106" s="20">
        <v>0.1504</v>
      </c>
      <c r="G106" s="20">
        <v>0.1429</v>
      </c>
      <c r="H106" s="17">
        <v>5</v>
      </c>
      <c r="I106" s="18">
        <v>0.1246</v>
      </c>
      <c r="J106" s="19">
        <v>0.018299999999999997</v>
      </c>
    </row>
    <row r="107" spans="1:10" ht="12.75">
      <c r="A107" s="13">
        <v>37124</v>
      </c>
      <c r="B107" s="8" t="s">
        <v>11</v>
      </c>
      <c r="C107" s="17">
        <v>21</v>
      </c>
      <c r="D107" s="17">
        <v>5</v>
      </c>
      <c r="E107" s="20">
        <v>0.1474</v>
      </c>
      <c r="F107" s="20">
        <v>0.1506</v>
      </c>
      <c r="G107" s="20">
        <v>0.1474</v>
      </c>
      <c r="H107" s="17">
        <v>5</v>
      </c>
      <c r="I107" s="18">
        <v>0.1246</v>
      </c>
      <c r="J107" s="19">
        <v>0.0228</v>
      </c>
    </row>
    <row r="108" spans="1:10" ht="12.75">
      <c r="A108" s="13">
        <v>37124</v>
      </c>
      <c r="B108" s="8" t="s">
        <v>12</v>
      </c>
      <c r="C108" s="17">
        <v>17</v>
      </c>
      <c r="D108" s="17">
        <v>5</v>
      </c>
      <c r="E108" s="20">
        <v>0.1513</v>
      </c>
      <c r="F108" s="20">
        <v>0.1588</v>
      </c>
      <c r="G108" s="20">
        <v>0.1548</v>
      </c>
      <c r="H108" s="17">
        <v>5</v>
      </c>
      <c r="I108" s="18">
        <v>0.1246</v>
      </c>
      <c r="J108" s="19">
        <v>0.03019999999999999</v>
      </c>
    </row>
    <row r="109" spans="1:10" ht="12.75">
      <c r="A109" s="13">
        <v>37131</v>
      </c>
      <c r="B109" s="8" t="s">
        <v>9</v>
      </c>
      <c r="C109" s="17">
        <v>7</v>
      </c>
      <c r="D109" s="17" t="s">
        <v>18</v>
      </c>
      <c r="E109" s="20">
        <v>0.1357</v>
      </c>
      <c r="F109" s="20">
        <v>0.1381</v>
      </c>
      <c r="G109" s="20" t="s">
        <v>23</v>
      </c>
      <c r="H109" s="17">
        <v>5</v>
      </c>
      <c r="I109" s="18">
        <v>0.1229</v>
      </c>
      <c r="J109" s="19"/>
    </row>
    <row r="110" spans="1:10" ht="12.75">
      <c r="A110" s="13">
        <v>37131</v>
      </c>
      <c r="B110" s="8" t="s">
        <v>10</v>
      </c>
      <c r="C110" s="17">
        <v>18</v>
      </c>
      <c r="D110" s="17" t="s">
        <v>18</v>
      </c>
      <c r="E110" s="20">
        <v>0.1451</v>
      </c>
      <c r="F110" s="20">
        <v>0.1464</v>
      </c>
      <c r="G110" s="20" t="s">
        <v>23</v>
      </c>
      <c r="H110" s="17">
        <v>5</v>
      </c>
      <c r="I110" s="18">
        <v>0.1229</v>
      </c>
      <c r="J110" s="19"/>
    </row>
    <row r="111" spans="1:10" ht="12.75">
      <c r="A111" s="13">
        <v>37131</v>
      </c>
      <c r="B111" s="8" t="s">
        <v>11</v>
      </c>
      <c r="C111" s="17">
        <v>14</v>
      </c>
      <c r="D111" s="17" t="s">
        <v>18</v>
      </c>
      <c r="E111" s="20">
        <v>0.1473</v>
      </c>
      <c r="F111" s="20">
        <v>0.1488</v>
      </c>
      <c r="G111" s="20" t="s">
        <v>23</v>
      </c>
      <c r="H111" s="17">
        <v>5</v>
      </c>
      <c r="I111" s="18">
        <v>0.1229</v>
      </c>
      <c r="J111" s="19"/>
    </row>
    <row r="112" spans="1:10" ht="12.75">
      <c r="A112" s="13">
        <v>37131</v>
      </c>
      <c r="B112" s="8" t="s">
        <v>12</v>
      </c>
      <c r="C112" s="17">
        <v>12</v>
      </c>
      <c r="D112" s="17" t="s">
        <v>18</v>
      </c>
      <c r="E112" s="20">
        <v>0.1509</v>
      </c>
      <c r="F112" s="20">
        <v>0.1514</v>
      </c>
      <c r="G112" s="20" t="s">
        <v>23</v>
      </c>
      <c r="H112" s="17">
        <v>5</v>
      </c>
      <c r="I112" s="18">
        <v>0.1229</v>
      </c>
      <c r="J112" s="19"/>
    </row>
    <row r="113" spans="1:10" ht="12.75">
      <c r="A113" s="13">
        <v>37138</v>
      </c>
      <c r="B113" s="8" t="s">
        <v>9</v>
      </c>
      <c r="C113" s="17">
        <v>2</v>
      </c>
      <c r="D113" s="17" t="s">
        <v>18</v>
      </c>
      <c r="E113" s="20">
        <v>0.1358</v>
      </c>
      <c r="F113" s="20">
        <v>0.1358</v>
      </c>
      <c r="G113" s="20" t="s">
        <v>23</v>
      </c>
      <c r="H113" s="17">
        <v>5</v>
      </c>
      <c r="I113" s="18">
        <v>0.1207</v>
      </c>
      <c r="J113" s="19"/>
    </row>
    <row r="114" spans="1:10" ht="12.75">
      <c r="A114" s="13">
        <v>37138</v>
      </c>
      <c r="B114" s="8" t="s">
        <v>10</v>
      </c>
      <c r="C114" s="17">
        <v>12</v>
      </c>
      <c r="D114" s="17">
        <v>5</v>
      </c>
      <c r="E114" s="20">
        <v>0.143</v>
      </c>
      <c r="F114" s="20">
        <v>0.1446</v>
      </c>
      <c r="G114" s="20">
        <v>0.1435</v>
      </c>
      <c r="H114" s="17">
        <v>5</v>
      </c>
      <c r="I114" s="18">
        <v>0.1207</v>
      </c>
      <c r="J114" s="19">
        <v>0.022799999999999987</v>
      </c>
    </row>
    <row r="115" spans="1:10" ht="12.75">
      <c r="A115" s="13">
        <v>37138</v>
      </c>
      <c r="B115" s="8" t="s">
        <v>11</v>
      </c>
      <c r="C115" s="17">
        <v>7</v>
      </c>
      <c r="D115" s="17">
        <v>5</v>
      </c>
      <c r="E115" s="20">
        <v>0.1469</v>
      </c>
      <c r="F115" s="20">
        <v>0.1476</v>
      </c>
      <c r="G115" s="20">
        <v>0.147</v>
      </c>
      <c r="H115" s="17">
        <v>5</v>
      </c>
      <c r="I115" s="18">
        <v>0.1207</v>
      </c>
      <c r="J115" s="19">
        <v>0.02629999999999999</v>
      </c>
    </row>
    <row r="116" spans="1:10" ht="12.75">
      <c r="A116" s="13">
        <v>37138</v>
      </c>
      <c r="B116" s="8" t="s">
        <v>12</v>
      </c>
      <c r="C116" s="17">
        <v>3</v>
      </c>
      <c r="D116" s="17">
        <v>3</v>
      </c>
      <c r="E116" s="20">
        <v>0.1487</v>
      </c>
      <c r="F116" s="20">
        <v>0.1487</v>
      </c>
      <c r="G116" s="20">
        <v>0.1487</v>
      </c>
      <c r="H116" s="17">
        <v>5</v>
      </c>
      <c r="I116" s="18">
        <v>0.1207</v>
      </c>
      <c r="J116" s="19">
        <v>0.027999999999999997</v>
      </c>
    </row>
    <row r="117" spans="1:10" ht="12.75">
      <c r="A117" s="13">
        <v>37145</v>
      </c>
      <c r="B117" s="8" t="s">
        <v>9</v>
      </c>
      <c r="C117" s="17">
        <v>5</v>
      </c>
      <c r="D117" s="17" t="s">
        <v>18</v>
      </c>
      <c r="E117" s="20">
        <v>0.1367</v>
      </c>
      <c r="F117" s="20">
        <v>0.1367</v>
      </c>
      <c r="G117" s="20" t="s">
        <v>23</v>
      </c>
      <c r="H117" s="17">
        <v>5</v>
      </c>
      <c r="I117" s="18">
        <v>0.1205</v>
      </c>
      <c r="J117" s="19"/>
    </row>
    <row r="118" spans="1:10" ht="12.75">
      <c r="A118" s="13">
        <v>37145</v>
      </c>
      <c r="B118" s="8" t="s">
        <v>10</v>
      </c>
      <c r="C118" s="17">
        <v>5</v>
      </c>
      <c r="D118" s="17" t="s">
        <v>18</v>
      </c>
      <c r="E118" s="20">
        <v>0.145</v>
      </c>
      <c r="F118" s="20">
        <v>0.145</v>
      </c>
      <c r="G118" s="20" t="s">
        <v>23</v>
      </c>
      <c r="H118" s="17">
        <v>5</v>
      </c>
      <c r="I118" s="18">
        <v>0.1205</v>
      </c>
      <c r="J118" s="19"/>
    </row>
    <row r="119" spans="1:10" ht="12.75">
      <c r="A119" s="13">
        <v>37145</v>
      </c>
      <c r="B119" s="8" t="s">
        <v>11</v>
      </c>
      <c r="C119" s="17">
        <v>5</v>
      </c>
      <c r="D119" s="17" t="s">
        <v>18</v>
      </c>
      <c r="E119" s="20">
        <v>0.1474</v>
      </c>
      <c r="F119" s="20">
        <v>0.1474</v>
      </c>
      <c r="G119" s="20" t="s">
        <v>23</v>
      </c>
      <c r="H119" s="17">
        <v>5</v>
      </c>
      <c r="I119" s="18">
        <v>0.1205</v>
      </c>
      <c r="J119" s="19"/>
    </row>
    <row r="120" spans="1:10" ht="12.75">
      <c r="A120" s="13">
        <v>37145</v>
      </c>
      <c r="B120" s="8" t="s">
        <v>12</v>
      </c>
      <c r="C120" s="17">
        <v>5</v>
      </c>
      <c r="D120" s="17" t="s">
        <v>18</v>
      </c>
      <c r="E120" s="20">
        <v>0.1497</v>
      </c>
      <c r="F120" s="20">
        <v>0.1497</v>
      </c>
      <c r="G120" s="20" t="s">
        <v>23</v>
      </c>
      <c r="H120" s="17">
        <v>5</v>
      </c>
      <c r="I120" s="18">
        <v>0.1205</v>
      </c>
      <c r="J120" s="19"/>
    </row>
    <row r="121" spans="1:10" ht="12.75">
      <c r="A121" s="13">
        <v>37159</v>
      </c>
      <c r="B121" s="8" t="s">
        <v>9</v>
      </c>
      <c r="C121" s="17">
        <v>18</v>
      </c>
      <c r="D121" s="17">
        <v>3</v>
      </c>
      <c r="E121" s="20">
        <v>0.1315</v>
      </c>
      <c r="F121" s="20">
        <v>0.1328</v>
      </c>
      <c r="G121" s="20">
        <v>0.1317</v>
      </c>
      <c r="H121" s="17">
        <v>3</v>
      </c>
      <c r="I121" s="18">
        <v>0.1189</v>
      </c>
      <c r="J121" s="19">
        <f aca="true" t="shared" si="2" ref="J121:J128">+G121-I121</f>
        <v>0.012800000000000006</v>
      </c>
    </row>
    <row r="122" spans="1:10" ht="12.75">
      <c r="A122" s="13">
        <v>37159</v>
      </c>
      <c r="B122" s="8" t="s">
        <v>10</v>
      </c>
      <c r="C122" s="17">
        <v>18</v>
      </c>
      <c r="D122" s="17">
        <v>3</v>
      </c>
      <c r="E122" s="20">
        <v>0.1427</v>
      </c>
      <c r="F122" s="20">
        <v>0.144</v>
      </c>
      <c r="G122" s="20">
        <v>0.1427</v>
      </c>
      <c r="H122" s="17">
        <v>3</v>
      </c>
      <c r="I122" s="18">
        <v>0.1189</v>
      </c>
      <c r="J122" s="19">
        <f t="shared" si="2"/>
        <v>0.023799999999999988</v>
      </c>
    </row>
    <row r="123" spans="1:10" ht="12.75">
      <c r="A123" s="13">
        <v>37159</v>
      </c>
      <c r="B123" s="8" t="s">
        <v>11</v>
      </c>
      <c r="C123" s="17">
        <v>17</v>
      </c>
      <c r="D123" s="17">
        <v>3</v>
      </c>
      <c r="E123" s="20">
        <v>0.1457</v>
      </c>
      <c r="F123" s="20">
        <v>0.147</v>
      </c>
      <c r="G123" s="20">
        <v>0.1457</v>
      </c>
      <c r="H123" s="17">
        <v>3</v>
      </c>
      <c r="I123" s="18">
        <v>0.1189</v>
      </c>
      <c r="J123" s="19">
        <f t="shared" si="2"/>
        <v>0.02679999999999999</v>
      </c>
    </row>
    <row r="124" spans="1:10" ht="12.75">
      <c r="A124" s="13">
        <v>37159</v>
      </c>
      <c r="B124" s="8" t="s">
        <v>12</v>
      </c>
      <c r="C124" s="17">
        <v>15</v>
      </c>
      <c r="D124" s="17">
        <v>3</v>
      </c>
      <c r="E124" s="20">
        <v>0.1479</v>
      </c>
      <c r="F124" s="20">
        <v>0.149</v>
      </c>
      <c r="G124" s="20">
        <v>0.1479</v>
      </c>
      <c r="H124" s="17">
        <v>3</v>
      </c>
      <c r="I124" s="18">
        <v>0.1189</v>
      </c>
      <c r="J124" s="19">
        <f t="shared" si="2"/>
        <v>0.028999999999999998</v>
      </c>
    </row>
    <row r="125" spans="1:10" ht="12.75">
      <c r="A125" s="13">
        <v>37166</v>
      </c>
      <c r="B125" s="8" t="s">
        <v>9</v>
      </c>
      <c r="C125" s="17">
        <v>20</v>
      </c>
      <c r="D125" s="17">
        <v>5</v>
      </c>
      <c r="E125" s="20">
        <v>0.1283</v>
      </c>
      <c r="F125" s="20">
        <v>0.1283</v>
      </c>
      <c r="G125" s="20">
        <v>0.1283</v>
      </c>
      <c r="H125" s="17">
        <v>5</v>
      </c>
      <c r="I125" s="18">
        <v>0.1156</v>
      </c>
      <c r="J125" s="19">
        <f t="shared" si="2"/>
        <v>0.012700000000000003</v>
      </c>
    </row>
    <row r="126" spans="1:10" ht="12.75">
      <c r="A126" s="13">
        <v>37166</v>
      </c>
      <c r="B126" s="8" t="s">
        <v>10</v>
      </c>
      <c r="C126" s="17">
        <v>19</v>
      </c>
      <c r="D126" s="17">
        <v>5</v>
      </c>
      <c r="E126" s="20">
        <v>0.1394</v>
      </c>
      <c r="F126" s="20">
        <v>0.1404</v>
      </c>
      <c r="G126" s="20">
        <v>0.1399</v>
      </c>
      <c r="H126" s="17">
        <v>5</v>
      </c>
      <c r="I126" s="18">
        <v>0.1156</v>
      </c>
      <c r="J126" s="19">
        <f t="shared" si="2"/>
        <v>0.024300000000000002</v>
      </c>
    </row>
    <row r="127" spans="1:10" ht="12.75">
      <c r="A127" s="13">
        <v>37166</v>
      </c>
      <c r="B127" s="8" t="s">
        <v>11</v>
      </c>
      <c r="C127" s="17">
        <v>10</v>
      </c>
      <c r="D127" s="17">
        <v>5</v>
      </c>
      <c r="E127" s="20">
        <v>0.1426</v>
      </c>
      <c r="F127" s="20">
        <v>0.143</v>
      </c>
      <c r="G127" s="20">
        <v>0.1426</v>
      </c>
      <c r="H127" s="17">
        <v>5</v>
      </c>
      <c r="I127" s="18">
        <v>0.1156</v>
      </c>
      <c r="J127" s="19">
        <f t="shared" si="2"/>
        <v>0.02700000000000001</v>
      </c>
    </row>
    <row r="128" spans="1:10" ht="12.75">
      <c r="A128" s="13">
        <v>37166</v>
      </c>
      <c r="B128" s="8" t="s">
        <v>12</v>
      </c>
      <c r="C128" s="17">
        <v>15</v>
      </c>
      <c r="D128" s="17">
        <v>5</v>
      </c>
      <c r="E128" s="20">
        <v>0.1441</v>
      </c>
      <c r="F128" s="20">
        <v>0.1495</v>
      </c>
      <c r="G128" s="20">
        <v>0.1441</v>
      </c>
      <c r="H128" s="17">
        <v>5</v>
      </c>
      <c r="I128" s="18">
        <v>0.1156</v>
      </c>
      <c r="J128" s="19">
        <f t="shared" si="2"/>
        <v>0.02850000000000001</v>
      </c>
    </row>
    <row r="129" spans="1:10" ht="12.75">
      <c r="A129" s="13">
        <v>37173</v>
      </c>
      <c r="B129" s="8" t="s">
        <v>9</v>
      </c>
      <c r="C129" s="17">
        <v>4</v>
      </c>
      <c r="D129" s="17">
        <v>4</v>
      </c>
      <c r="E129" s="20">
        <v>0.1286</v>
      </c>
      <c r="F129" s="20">
        <v>0.1289</v>
      </c>
      <c r="G129" s="20">
        <v>0.1289</v>
      </c>
      <c r="H129" s="17">
        <v>5</v>
      </c>
      <c r="I129" s="18">
        <v>0.1154</v>
      </c>
      <c r="J129" s="19">
        <f aca="true" t="shared" si="3" ref="J129:J136">+G129-I129</f>
        <v>0.013499999999999984</v>
      </c>
    </row>
    <row r="130" spans="1:10" ht="12.75">
      <c r="A130" s="13">
        <v>37173</v>
      </c>
      <c r="B130" s="8" t="s">
        <v>10</v>
      </c>
      <c r="C130" s="17">
        <v>23</v>
      </c>
      <c r="D130" s="17">
        <v>5</v>
      </c>
      <c r="E130" s="20">
        <v>0.1392</v>
      </c>
      <c r="F130" s="20">
        <v>0.1415</v>
      </c>
      <c r="G130" s="20">
        <v>0.1397</v>
      </c>
      <c r="H130" s="17">
        <v>5</v>
      </c>
      <c r="I130" s="18">
        <v>0.1154</v>
      </c>
      <c r="J130" s="19">
        <f t="shared" si="3"/>
        <v>0.02429999999999999</v>
      </c>
    </row>
    <row r="131" spans="1:10" ht="12.75">
      <c r="A131" s="13">
        <v>37173</v>
      </c>
      <c r="B131" s="8" t="s">
        <v>11</v>
      </c>
      <c r="C131" s="17">
        <v>10</v>
      </c>
      <c r="D131" s="17">
        <v>5</v>
      </c>
      <c r="E131" s="20">
        <v>0.1415</v>
      </c>
      <c r="F131" s="20">
        <v>0.1433</v>
      </c>
      <c r="G131" s="20">
        <v>0.1431</v>
      </c>
      <c r="H131" s="17">
        <v>5</v>
      </c>
      <c r="I131" s="18">
        <v>0.1154</v>
      </c>
      <c r="J131" s="19">
        <f t="shared" si="3"/>
        <v>0.027700000000000002</v>
      </c>
    </row>
    <row r="132" spans="1:10" ht="12.75">
      <c r="A132" s="13">
        <v>37173</v>
      </c>
      <c r="B132" s="8" t="s">
        <v>12</v>
      </c>
      <c r="C132" s="17">
        <v>7</v>
      </c>
      <c r="D132" s="17">
        <v>5</v>
      </c>
      <c r="E132" s="20">
        <v>0.1445</v>
      </c>
      <c r="F132" s="20">
        <v>0.1445</v>
      </c>
      <c r="G132" s="20">
        <v>0.1445</v>
      </c>
      <c r="H132" s="17">
        <v>5</v>
      </c>
      <c r="I132" s="18">
        <v>0.1154</v>
      </c>
      <c r="J132" s="19">
        <f t="shared" si="3"/>
        <v>0.029099999999999987</v>
      </c>
    </row>
    <row r="133" spans="1:10" ht="12.75">
      <c r="A133" s="13">
        <v>37180</v>
      </c>
      <c r="B133" s="8" t="s">
        <v>9</v>
      </c>
      <c r="C133" s="17">
        <v>25</v>
      </c>
      <c r="D133" s="17">
        <v>5</v>
      </c>
      <c r="E133" s="20">
        <v>0.1284</v>
      </c>
      <c r="F133" s="20">
        <v>0.1289</v>
      </c>
      <c r="G133" s="20">
        <v>0.1284</v>
      </c>
      <c r="H133" s="17">
        <v>5</v>
      </c>
      <c r="I133" s="18">
        <v>0.1154</v>
      </c>
      <c r="J133" s="19">
        <f t="shared" si="3"/>
        <v>0.012999999999999984</v>
      </c>
    </row>
    <row r="134" spans="1:10" ht="12.75">
      <c r="A134" s="13">
        <f>A133</f>
        <v>37180</v>
      </c>
      <c r="B134" s="8" t="s">
        <v>10</v>
      </c>
      <c r="C134" s="17">
        <v>24</v>
      </c>
      <c r="D134" s="17">
        <v>5</v>
      </c>
      <c r="E134" s="20">
        <v>0.1396</v>
      </c>
      <c r="F134" s="20">
        <v>0.1405</v>
      </c>
      <c r="G134" s="20">
        <v>0.1399</v>
      </c>
      <c r="H134" s="17">
        <v>5</v>
      </c>
      <c r="I134" s="18">
        <v>0.1154</v>
      </c>
      <c r="J134" s="19">
        <f t="shared" si="3"/>
        <v>0.024499999999999994</v>
      </c>
    </row>
    <row r="135" spans="1:10" ht="12.75">
      <c r="A135" s="13">
        <f>A134</f>
        <v>37180</v>
      </c>
      <c r="B135" s="8" t="s">
        <v>11</v>
      </c>
      <c r="C135" s="17">
        <v>28</v>
      </c>
      <c r="D135" s="17">
        <v>5</v>
      </c>
      <c r="E135" s="20">
        <v>0.1426</v>
      </c>
      <c r="F135" s="20">
        <v>0.1444</v>
      </c>
      <c r="G135" s="20">
        <v>0.1426</v>
      </c>
      <c r="H135" s="17">
        <v>5</v>
      </c>
      <c r="I135" s="18">
        <v>0.1154</v>
      </c>
      <c r="J135" s="19">
        <f t="shared" si="3"/>
        <v>0.027200000000000002</v>
      </c>
    </row>
    <row r="136" spans="1:10" ht="12.75">
      <c r="A136" s="13">
        <f>A135</f>
        <v>37180</v>
      </c>
      <c r="B136" s="8" t="s">
        <v>12</v>
      </c>
      <c r="C136" s="17">
        <v>22</v>
      </c>
      <c r="D136" s="17">
        <v>5</v>
      </c>
      <c r="E136" s="20">
        <v>0.1441</v>
      </c>
      <c r="F136" s="20">
        <v>0.146</v>
      </c>
      <c r="G136" s="20">
        <v>0.1441</v>
      </c>
      <c r="H136" s="17">
        <v>5</v>
      </c>
      <c r="I136" s="18">
        <v>0.1154</v>
      </c>
      <c r="J136" s="19">
        <f t="shared" si="3"/>
        <v>0.028700000000000003</v>
      </c>
    </row>
    <row r="137" spans="1:10" ht="12.75">
      <c r="A137" s="13">
        <v>37187</v>
      </c>
      <c r="B137" s="8" t="s">
        <v>9</v>
      </c>
      <c r="C137" s="17">
        <v>2</v>
      </c>
      <c r="D137" s="17">
        <v>2</v>
      </c>
      <c r="E137" s="20">
        <v>0.1281</v>
      </c>
      <c r="F137" s="20">
        <v>0.1281</v>
      </c>
      <c r="G137" s="20">
        <v>0.1281</v>
      </c>
      <c r="H137" s="17">
        <v>5</v>
      </c>
      <c r="I137" s="18">
        <v>0.1146</v>
      </c>
      <c r="J137" s="19">
        <f aca="true" t="shared" si="4" ref="J137:J144">+G137-I137</f>
        <v>0.013499999999999998</v>
      </c>
    </row>
    <row r="138" spans="1:10" ht="12.75">
      <c r="A138" s="13">
        <f>A137</f>
        <v>37187</v>
      </c>
      <c r="B138" s="8" t="s">
        <v>10</v>
      </c>
      <c r="C138" s="17">
        <v>22</v>
      </c>
      <c r="D138" s="17">
        <v>5</v>
      </c>
      <c r="E138" s="20">
        <v>0.1397</v>
      </c>
      <c r="F138" s="20">
        <v>0.1401</v>
      </c>
      <c r="G138" s="20">
        <v>0.1397</v>
      </c>
      <c r="H138" s="17">
        <v>5</v>
      </c>
      <c r="I138" s="18">
        <v>0.1146</v>
      </c>
      <c r="J138" s="19">
        <f t="shared" si="4"/>
        <v>0.025099999999999997</v>
      </c>
    </row>
    <row r="139" spans="1:10" ht="12.75">
      <c r="A139" s="13">
        <f>A138</f>
        <v>37187</v>
      </c>
      <c r="B139" s="8" t="s">
        <v>11</v>
      </c>
      <c r="C139" s="17">
        <v>15</v>
      </c>
      <c r="D139" s="17">
        <v>5</v>
      </c>
      <c r="E139" s="20">
        <v>0.1423</v>
      </c>
      <c r="F139" s="20">
        <v>0.1475</v>
      </c>
      <c r="G139" s="20">
        <v>0.1423</v>
      </c>
      <c r="H139" s="17">
        <v>5</v>
      </c>
      <c r="I139" s="18">
        <v>0.1146</v>
      </c>
      <c r="J139" s="19">
        <f t="shared" si="4"/>
        <v>0.027700000000000016</v>
      </c>
    </row>
    <row r="140" spans="1:10" ht="12.75">
      <c r="A140" s="13">
        <f>A139</f>
        <v>37187</v>
      </c>
      <c r="B140" s="8" t="s">
        <v>12</v>
      </c>
      <c r="C140" s="17">
        <v>5</v>
      </c>
      <c r="D140" s="17">
        <v>5</v>
      </c>
      <c r="E140" s="20">
        <v>0.1439</v>
      </c>
      <c r="F140" s="20">
        <v>0.1439</v>
      </c>
      <c r="G140" s="20">
        <v>0.1439</v>
      </c>
      <c r="H140" s="17">
        <v>5</v>
      </c>
      <c r="I140" s="18">
        <v>0.1146</v>
      </c>
      <c r="J140" s="19">
        <f t="shared" si="4"/>
        <v>0.029300000000000007</v>
      </c>
    </row>
    <row r="141" spans="1:10" ht="12.75">
      <c r="A141" s="13">
        <v>37194</v>
      </c>
      <c r="B141" s="8" t="s">
        <v>9</v>
      </c>
      <c r="C141" s="17">
        <v>10</v>
      </c>
      <c r="D141" s="17">
        <v>5</v>
      </c>
      <c r="E141" s="20">
        <v>0.1278</v>
      </c>
      <c r="F141" s="20">
        <v>0.1287</v>
      </c>
      <c r="G141" s="20">
        <v>0.1278</v>
      </c>
      <c r="H141" s="17">
        <v>5</v>
      </c>
      <c r="I141" s="18">
        <v>0.1138</v>
      </c>
      <c r="J141" s="19">
        <f t="shared" si="4"/>
        <v>0.013999999999999999</v>
      </c>
    </row>
    <row r="142" spans="1:10" ht="12.75">
      <c r="A142" s="13">
        <f>A141</f>
        <v>37194</v>
      </c>
      <c r="B142" s="8" t="s">
        <v>10</v>
      </c>
      <c r="C142" s="17">
        <v>18</v>
      </c>
      <c r="D142" s="17">
        <v>5</v>
      </c>
      <c r="E142" s="20">
        <v>0.1395</v>
      </c>
      <c r="F142" s="20">
        <v>0.1405</v>
      </c>
      <c r="G142" s="20">
        <v>0.1395</v>
      </c>
      <c r="H142" s="17">
        <v>5</v>
      </c>
      <c r="I142" s="18">
        <v>0.1138</v>
      </c>
      <c r="J142" s="19">
        <f t="shared" si="4"/>
        <v>0.025700000000000014</v>
      </c>
    </row>
    <row r="143" spans="1:10" ht="12.75">
      <c r="A143" s="13">
        <f>A142</f>
        <v>37194</v>
      </c>
      <c r="B143" s="8" t="s">
        <v>11</v>
      </c>
      <c r="C143" s="17">
        <v>10</v>
      </c>
      <c r="D143" s="17">
        <v>5</v>
      </c>
      <c r="E143" s="20">
        <v>0.1422</v>
      </c>
      <c r="F143" s="20">
        <v>0.1476</v>
      </c>
      <c r="G143" s="20">
        <v>0.1429</v>
      </c>
      <c r="H143" s="17">
        <v>5</v>
      </c>
      <c r="I143" s="18">
        <v>0.1138</v>
      </c>
      <c r="J143" s="19">
        <f t="shared" si="4"/>
        <v>0.0291</v>
      </c>
    </row>
    <row r="144" spans="1:10" ht="12.75">
      <c r="A144" s="13">
        <f>A143</f>
        <v>37194</v>
      </c>
      <c r="B144" s="8" t="s">
        <v>12</v>
      </c>
      <c r="C144" s="17">
        <v>15</v>
      </c>
      <c r="D144" s="17">
        <v>5</v>
      </c>
      <c r="E144" s="20">
        <v>0.1438</v>
      </c>
      <c r="F144" s="20">
        <v>0.1478</v>
      </c>
      <c r="G144" s="20">
        <v>0.1438</v>
      </c>
      <c r="H144" s="17">
        <v>5</v>
      </c>
      <c r="I144" s="18">
        <v>0.1138</v>
      </c>
      <c r="J144" s="19">
        <f t="shared" si="4"/>
        <v>0.030000000000000013</v>
      </c>
    </row>
    <row r="145" spans="1:10" ht="12.75">
      <c r="A145" s="13">
        <v>37201</v>
      </c>
      <c r="B145" s="8" t="s">
        <v>9</v>
      </c>
      <c r="C145" s="17">
        <v>2.5</v>
      </c>
      <c r="D145" s="17" t="s">
        <v>18</v>
      </c>
      <c r="E145" s="20">
        <v>0.1295</v>
      </c>
      <c r="F145" s="20">
        <v>0.1295</v>
      </c>
      <c r="G145" s="20" t="s">
        <v>23</v>
      </c>
      <c r="H145" s="17">
        <v>2.5</v>
      </c>
      <c r="I145" s="18">
        <v>0.1144</v>
      </c>
      <c r="J145" s="19" t="e">
        <f aca="true" t="shared" si="5" ref="J145:J156">+G145-I145</f>
        <v>#VALUE!</v>
      </c>
    </row>
    <row r="146" spans="1:10" ht="12.75">
      <c r="A146" s="13">
        <f>A145</f>
        <v>37201</v>
      </c>
      <c r="B146" s="8" t="s">
        <v>10</v>
      </c>
      <c r="C146" s="17">
        <v>12.5</v>
      </c>
      <c r="D146" s="17">
        <v>5</v>
      </c>
      <c r="E146" s="20">
        <v>0.1398</v>
      </c>
      <c r="F146" s="20">
        <v>0.1412</v>
      </c>
      <c r="G146" s="20">
        <v>0.1398</v>
      </c>
      <c r="H146" s="17">
        <v>5</v>
      </c>
      <c r="I146" s="18">
        <v>0.1144</v>
      </c>
      <c r="J146" s="19">
        <f t="shared" si="5"/>
        <v>0.025400000000000006</v>
      </c>
    </row>
    <row r="147" spans="1:10" ht="12.75">
      <c r="A147" s="13">
        <f>A146</f>
        <v>37201</v>
      </c>
      <c r="B147" s="8" t="s">
        <v>11</v>
      </c>
      <c r="C147" s="17">
        <v>5</v>
      </c>
      <c r="D147" s="17" t="s">
        <v>18</v>
      </c>
      <c r="E147" s="20">
        <v>0.1438</v>
      </c>
      <c r="F147" s="20">
        <v>0.1441</v>
      </c>
      <c r="G147" s="20" t="s">
        <v>23</v>
      </c>
      <c r="H147" s="17">
        <v>5</v>
      </c>
      <c r="I147" s="18">
        <v>0.1144</v>
      </c>
      <c r="J147" s="19" t="e">
        <f t="shared" si="5"/>
        <v>#VALUE!</v>
      </c>
    </row>
    <row r="148" spans="1:10" ht="12.75">
      <c r="A148" s="13">
        <f>A147</f>
        <v>37201</v>
      </c>
      <c r="B148" s="8" t="s">
        <v>12</v>
      </c>
      <c r="C148" s="17">
        <v>0.25</v>
      </c>
      <c r="D148" s="17">
        <v>0.25</v>
      </c>
      <c r="E148" s="20">
        <v>0.1445</v>
      </c>
      <c r="F148" s="20">
        <v>0.1445</v>
      </c>
      <c r="G148" s="20">
        <v>0.1445</v>
      </c>
      <c r="H148" s="17">
        <v>2.5</v>
      </c>
      <c r="I148" s="18">
        <v>0.1144</v>
      </c>
      <c r="J148" s="19">
        <f t="shared" si="5"/>
        <v>0.030099999999999988</v>
      </c>
    </row>
    <row r="149" spans="1:10" ht="12.75">
      <c r="A149" s="13">
        <v>37208</v>
      </c>
      <c r="B149" s="8" t="s">
        <v>9</v>
      </c>
      <c r="C149" s="17">
        <v>5</v>
      </c>
      <c r="D149" s="17" t="s">
        <v>18</v>
      </c>
      <c r="E149" s="20">
        <v>0.1305</v>
      </c>
      <c r="F149" s="20">
        <v>0.1305</v>
      </c>
      <c r="G149" s="20" t="s">
        <v>23</v>
      </c>
      <c r="H149" s="17">
        <v>2.5</v>
      </c>
      <c r="I149" s="18">
        <v>0.1158</v>
      </c>
      <c r="J149" s="19" t="e">
        <f t="shared" si="5"/>
        <v>#VALUE!</v>
      </c>
    </row>
    <row r="150" spans="1:10" ht="12.75">
      <c r="A150" s="13">
        <f>A149</f>
        <v>37208</v>
      </c>
      <c r="B150" s="8" t="s">
        <v>10</v>
      </c>
      <c r="C150" s="17">
        <v>8.5</v>
      </c>
      <c r="D150" s="17">
        <v>2.5</v>
      </c>
      <c r="E150" s="20">
        <v>0.1411</v>
      </c>
      <c r="F150" s="20">
        <v>0.1414</v>
      </c>
      <c r="G150" s="20">
        <v>0.1412</v>
      </c>
      <c r="H150" s="17">
        <v>2.5</v>
      </c>
      <c r="I150" s="18">
        <v>0.1158</v>
      </c>
      <c r="J150" s="19">
        <f t="shared" si="5"/>
        <v>0.025399999999999992</v>
      </c>
    </row>
    <row r="151" spans="1:10" ht="12.75">
      <c r="A151" s="13">
        <f>A150</f>
        <v>37208</v>
      </c>
      <c r="B151" s="8" t="s">
        <v>11</v>
      </c>
      <c r="C151" s="17">
        <v>7</v>
      </c>
      <c r="D151" s="17">
        <v>2.5</v>
      </c>
      <c r="E151" s="20">
        <v>0.1447</v>
      </c>
      <c r="F151" s="20">
        <v>0.145</v>
      </c>
      <c r="G151" s="20">
        <v>0.145</v>
      </c>
      <c r="H151" s="17">
        <v>2.5</v>
      </c>
      <c r="I151" s="18">
        <v>0.1158</v>
      </c>
      <c r="J151" s="19">
        <f t="shared" si="5"/>
        <v>0.02919999999999999</v>
      </c>
    </row>
    <row r="152" spans="1:10" ht="12.75">
      <c r="A152" s="13">
        <f>A151</f>
        <v>37208</v>
      </c>
      <c r="B152" s="8" t="s">
        <v>12</v>
      </c>
      <c r="C152" s="17">
        <v>0.25</v>
      </c>
      <c r="D152" s="17">
        <v>2.5</v>
      </c>
      <c r="E152" s="20">
        <v>0.1455</v>
      </c>
      <c r="F152" s="20">
        <v>0.1465</v>
      </c>
      <c r="G152" s="20">
        <v>0.1455</v>
      </c>
      <c r="H152" s="17">
        <v>2.5</v>
      </c>
      <c r="I152" s="18">
        <v>0.1158</v>
      </c>
      <c r="J152" s="19">
        <f t="shared" si="5"/>
        <v>0.02969999999999999</v>
      </c>
    </row>
    <row r="153" spans="1:10" ht="12.75">
      <c r="A153" s="13">
        <v>37215</v>
      </c>
      <c r="B153" s="8" t="s">
        <v>9</v>
      </c>
      <c r="C153" s="17">
        <v>7</v>
      </c>
      <c r="D153" s="17" t="s">
        <v>18</v>
      </c>
      <c r="E153" s="20">
        <v>0.1282</v>
      </c>
      <c r="F153" s="20">
        <v>0.1299</v>
      </c>
      <c r="G153" s="20" t="s">
        <v>23</v>
      </c>
      <c r="H153" s="17">
        <v>2.5</v>
      </c>
      <c r="I153" s="18">
        <v>0.1138</v>
      </c>
      <c r="J153" s="19" t="e">
        <f t="shared" si="5"/>
        <v>#VALUE!</v>
      </c>
    </row>
    <row r="154" spans="1:10" ht="12.75">
      <c r="A154" s="13">
        <f>A153</f>
        <v>37215</v>
      </c>
      <c r="B154" s="8" t="s">
        <v>10</v>
      </c>
      <c r="C154" s="17">
        <v>9</v>
      </c>
      <c r="D154" s="17">
        <v>2.5</v>
      </c>
      <c r="E154" s="20">
        <v>0.1392</v>
      </c>
      <c r="F154" s="20">
        <v>0.1394</v>
      </c>
      <c r="G154" s="20">
        <v>0.1392</v>
      </c>
      <c r="H154" s="17">
        <v>2.5</v>
      </c>
      <c r="I154" s="18">
        <v>0.1138</v>
      </c>
      <c r="J154" s="19">
        <f t="shared" si="5"/>
        <v>0.025399999999999992</v>
      </c>
    </row>
    <row r="155" spans="1:10" ht="12.75">
      <c r="A155" s="13">
        <f>A154</f>
        <v>37215</v>
      </c>
      <c r="B155" s="8" t="s">
        <v>11</v>
      </c>
      <c r="C155" s="17">
        <v>7.5</v>
      </c>
      <c r="D155" s="17">
        <v>2.5</v>
      </c>
      <c r="E155" s="20">
        <v>0.1423</v>
      </c>
      <c r="F155" s="20">
        <v>0.1428</v>
      </c>
      <c r="G155" s="20">
        <v>0.1423</v>
      </c>
      <c r="H155" s="17">
        <v>2.5</v>
      </c>
      <c r="I155" s="18">
        <v>0.1138</v>
      </c>
      <c r="J155" s="19">
        <f t="shared" si="5"/>
        <v>0.02850000000000001</v>
      </c>
    </row>
    <row r="156" spans="1:10" ht="12.75">
      <c r="A156" s="13">
        <f>A155</f>
        <v>37215</v>
      </c>
      <c r="B156" s="8" t="s">
        <v>12</v>
      </c>
      <c r="C156" s="17">
        <v>12.5</v>
      </c>
      <c r="D156" s="17">
        <v>2.5</v>
      </c>
      <c r="E156" s="20">
        <v>0.1434</v>
      </c>
      <c r="F156" s="20">
        <v>0.1454</v>
      </c>
      <c r="G156" s="20">
        <v>0.1434</v>
      </c>
      <c r="H156" s="17">
        <v>2.5</v>
      </c>
      <c r="I156" s="18">
        <v>0.1138</v>
      </c>
      <c r="J156" s="19">
        <f t="shared" si="5"/>
        <v>0.0296</v>
      </c>
    </row>
    <row r="157" spans="1:10" ht="12.75">
      <c r="A157" s="13">
        <v>37222</v>
      </c>
      <c r="B157" s="8" t="s">
        <v>9</v>
      </c>
      <c r="C157" s="17">
        <v>7.5</v>
      </c>
      <c r="D157" s="17" t="s">
        <v>18</v>
      </c>
      <c r="E157" s="20">
        <v>0.1289</v>
      </c>
      <c r="F157" s="20">
        <v>0.1293</v>
      </c>
      <c r="G157" s="20" t="s">
        <v>23</v>
      </c>
      <c r="H157" s="17">
        <v>2.5</v>
      </c>
      <c r="I157" s="18">
        <v>0.1144</v>
      </c>
      <c r="J157" s="19" t="e">
        <f aca="true" t="shared" si="6" ref="J157:J165">+G157-I157</f>
        <v>#VALUE!</v>
      </c>
    </row>
    <row r="158" spans="1:10" ht="12.75">
      <c r="A158" s="13">
        <f>A157</f>
        <v>37222</v>
      </c>
      <c r="B158" s="8" t="s">
        <v>10</v>
      </c>
      <c r="C158" s="17">
        <v>11</v>
      </c>
      <c r="D158" s="17">
        <v>2.5</v>
      </c>
      <c r="E158" s="20">
        <v>0.1397</v>
      </c>
      <c r="F158" s="20">
        <v>0.1415</v>
      </c>
      <c r="G158" s="20">
        <v>0.1397</v>
      </c>
      <c r="H158" s="17">
        <v>2.5</v>
      </c>
      <c r="I158" s="18">
        <v>0.1144</v>
      </c>
      <c r="J158" s="19">
        <f t="shared" si="6"/>
        <v>0.02529999999999999</v>
      </c>
    </row>
    <row r="159" spans="1:10" ht="12.75">
      <c r="A159" s="13">
        <f>A158</f>
        <v>37222</v>
      </c>
      <c r="B159" s="8" t="s">
        <v>11</v>
      </c>
      <c r="C159" s="17">
        <v>4.5</v>
      </c>
      <c r="D159" s="17" t="s">
        <v>18</v>
      </c>
      <c r="E159" s="20">
        <v>0.1431</v>
      </c>
      <c r="F159" s="20">
        <v>0.1437</v>
      </c>
      <c r="G159" s="20" t="s">
        <v>23</v>
      </c>
      <c r="H159" s="17">
        <v>2.5</v>
      </c>
      <c r="I159" s="18">
        <v>0.1144</v>
      </c>
      <c r="J159" s="19" t="e">
        <f t="shared" si="6"/>
        <v>#VALUE!</v>
      </c>
    </row>
    <row r="160" spans="1:10" ht="12.75">
      <c r="A160" s="13">
        <f>A159</f>
        <v>37222</v>
      </c>
      <c r="B160" s="8" t="s">
        <v>12</v>
      </c>
      <c r="C160" s="17">
        <v>5</v>
      </c>
      <c r="D160" s="17">
        <v>2.5</v>
      </c>
      <c r="E160" s="20">
        <v>0.1441</v>
      </c>
      <c r="F160" s="20">
        <v>0.1459</v>
      </c>
      <c r="G160" s="20">
        <v>0.1441</v>
      </c>
      <c r="H160" s="17">
        <v>2.5</v>
      </c>
      <c r="I160" s="18">
        <v>0.1144</v>
      </c>
      <c r="J160" s="19">
        <f t="shared" si="6"/>
        <v>0.029700000000000004</v>
      </c>
    </row>
    <row r="161" spans="1:10" ht="12.75">
      <c r="A161" s="13">
        <v>37229</v>
      </c>
      <c r="B161" s="8" t="s">
        <v>9</v>
      </c>
      <c r="C161" s="17">
        <v>6.5</v>
      </c>
      <c r="D161" s="17" t="s">
        <v>18</v>
      </c>
      <c r="E161" s="20">
        <v>0.1296</v>
      </c>
      <c r="F161" s="20">
        <v>0.1307</v>
      </c>
      <c r="G161" s="20" t="s">
        <v>23</v>
      </c>
      <c r="H161" s="17">
        <v>2.5</v>
      </c>
      <c r="I161" s="18">
        <v>0.1151</v>
      </c>
      <c r="J161" s="19" t="e">
        <f t="shared" si="6"/>
        <v>#VALUE!</v>
      </c>
    </row>
    <row r="162" spans="1:10" ht="12.75">
      <c r="A162" s="13">
        <f>A161</f>
        <v>37229</v>
      </c>
      <c r="B162" s="8" t="s">
        <v>10</v>
      </c>
      <c r="C162" s="17">
        <v>8.5</v>
      </c>
      <c r="D162" s="17">
        <v>2.5</v>
      </c>
      <c r="E162" s="20">
        <v>0.1403</v>
      </c>
      <c r="F162" s="20">
        <v>0.1407</v>
      </c>
      <c r="G162" s="20">
        <v>0.1405</v>
      </c>
      <c r="H162" s="17">
        <v>2.5</v>
      </c>
      <c r="I162" s="18">
        <v>0.1151</v>
      </c>
      <c r="J162" s="19">
        <f t="shared" si="6"/>
        <v>0.02540000000000002</v>
      </c>
    </row>
    <row r="163" spans="1:10" ht="12.75">
      <c r="A163" s="13">
        <f>A162</f>
        <v>37229</v>
      </c>
      <c r="B163" s="8" t="s">
        <v>11</v>
      </c>
      <c r="C163" s="17">
        <v>14.4</v>
      </c>
      <c r="D163" s="17">
        <v>2.5</v>
      </c>
      <c r="E163" s="20">
        <v>0.1438</v>
      </c>
      <c r="F163" s="20">
        <v>0.1442</v>
      </c>
      <c r="G163" s="20">
        <v>0.1438</v>
      </c>
      <c r="H163" s="17">
        <v>2.5</v>
      </c>
      <c r="I163" s="18">
        <v>0.1151</v>
      </c>
      <c r="J163" s="19">
        <f t="shared" si="6"/>
        <v>0.028700000000000017</v>
      </c>
    </row>
    <row r="164" spans="1:10" ht="12.75">
      <c r="A164" s="13">
        <f>A163</f>
        <v>37229</v>
      </c>
      <c r="B164" s="8" t="s">
        <v>12</v>
      </c>
      <c r="C164" s="17">
        <v>6</v>
      </c>
      <c r="D164" s="17">
        <v>2.5</v>
      </c>
      <c r="E164" s="20">
        <v>0.1447</v>
      </c>
      <c r="F164" s="20">
        <v>0.1447</v>
      </c>
      <c r="G164" s="20">
        <v>0.1447</v>
      </c>
      <c r="H164" s="17">
        <v>2.5</v>
      </c>
      <c r="I164" s="18">
        <v>0.1151</v>
      </c>
      <c r="J164" s="19">
        <f t="shared" si="6"/>
        <v>0.0296</v>
      </c>
    </row>
    <row r="165" spans="1:10" ht="12.75">
      <c r="A165" s="13">
        <v>37238</v>
      </c>
      <c r="B165" s="8" t="s">
        <v>10</v>
      </c>
      <c r="C165" s="17">
        <v>10</v>
      </c>
      <c r="D165" s="17">
        <v>10</v>
      </c>
      <c r="E165" s="20">
        <v>0.1392</v>
      </c>
      <c r="F165" s="20">
        <v>0.1401</v>
      </c>
      <c r="G165" s="20">
        <v>0.1392</v>
      </c>
      <c r="H165" s="17">
        <v>10</v>
      </c>
      <c r="I165" s="18">
        <v>0.1148</v>
      </c>
      <c r="J165" s="19">
        <f t="shared" si="6"/>
        <v>0.02439999999999999</v>
      </c>
    </row>
    <row r="166" spans="1:10" ht="12.75">
      <c r="A166" s="13">
        <v>37278</v>
      </c>
      <c r="B166" s="8" t="s">
        <v>9</v>
      </c>
      <c r="C166" s="17">
        <v>26</v>
      </c>
      <c r="D166" s="17">
        <v>5</v>
      </c>
      <c r="E166" s="20">
        <v>0.1265</v>
      </c>
      <c r="F166" s="20">
        <v>0.127</v>
      </c>
      <c r="G166" s="20">
        <v>0.1265</v>
      </c>
      <c r="H166" s="17">
        <v>5</v>
      </c>
      <c r="I166" s="18">
        <v>0.113</v>
      </c>
      <c r="J166" s="19">
        <f aca="true" t="shared" si="7" ref="J166:J172">+G166-I166</f>
        <v>0.013499999999999998</v>
      </c>
    </row>
    <row r="167" spans="1:10" ht="12.75">
      <c r="A167" s="13">
        <f>A166</f>
        <v>37278</v>
      </c>
      <c r="B167" s="8" t="s">
        <v>10</v>
      </c>
      <c r="C167" s="17">
        <v>46</v>
      </c>
      <c r="D167" s="17">
        <v>5</v>
      </c>
      <c r="E167" s="20">
        <v>0.1348</v>
      </c>
      <c r="F167" s="20">
        <v>0.1361</v>
      </c>
      <c r="G167" s="20">
        <v>0.1354</v>
      </c>
      <c r="H167" s="17">
        <v>5</v>
      </c>
      <c r="I167" s="18">
        <f>I166</f>
        <v>0.113</v>
      </c>
      <c r="J167" s="19">
        <f t="shared" si="7"/>
        <v>0.02239999999999999</v>
      </c>
    </row>
    <row r="168" spans="1:10" ht="12.75">
      <c r="A168" s="13">
        <f>A167</f>
        <v>37278</v>
      </c>
      <c r="B168" s="8" t="s">
        <v>11</v>
      </c>
      <c r="C168" s="17">
        <v>43</v>
      </c>
      <c r="D168" s="17">
        <v>5</v>
      </c>
      <c r="E168" s="20">
        <v>0.1382</v>
      </c>
      <c r="F168" s="20">
        <v>0.1392</v>
      </c>
      <c r="G168" s="20">
        <v>0.1382</v>
      </c>
      <c r="H168" s="17">
        <v>5</v>
      </c>
      <c r="I168" s="18">
        <f>I167</f>
        <v>0.113</v>
      </c>
      <c r="J168" s="19">
        <f t="shared" si="7"/>
        <v>0.025199999999999986</v>
      </c>
    </row>
    <row r="169" spans="1:10" ht="12.75">
      <c r="A169" s="13">
        <f>A168</f>
        <v>37278</v>
      </c>
      <c r="B169" s="8" t="s">
        <v>12</v>
      </c>
      <c r="C169" s="17">
        <v>20</v>
      </c>
      <c r="D169" s="17">
        <v>5</v>
      </c>
      <c r="E169" s="20">
        <v>0.1411</v>
      </c>
      <c r="F169" s="20">
        <v>0.1418</v>
      </c>
      <c r="G169" s="20">
        <v>0.1411</v>
      </c>
      <c r="H169" s="17">
        <v>5</v>
      </c>
      <c r="I169" s="18">
        <f>I168</f>
        <v>0.113</v>
      </c>
      <c r="J169" s="19">
        <f t="shared" si="7"/>
        <v>0.0281</v>
      </c>
    </row>
    <row r="170" spans="1:10" ht="12.75">
      <c r="A170" s="13">
        <v>37292</v>
      </c>
      <c r="B170" s="8" t="s">
        <v>10</v>
      </c>
      <c r="C170" s="17">
        <v>42</v>
      </c>
      <c r="D170" s="17">
        <v>5</v>
      </c>
      <c r="E170" s="20">
        <v>0.1306</v>
      </c>
      <c r="F170" s="20">
        <v>0.1312</v>
      </c>
      <c r="G170" s="20">
        <v>0.1306</v>
      </c>
      <c r="H170" s="17">
        <v>5</v>
      </c>
      <c r="I170" s="18">
        <v>0.1087</v>
      </c>
      <c r="J170" s="19">
        <f t="shared" si="7"/>
        <v>0.02189999999999999</v>
      </c>
    </row>
    <row r="171" spans="1:10" ht="12.75">
      <c r="A171" s="13">
        <f>A170</f>
        <v>37292</v>
      </c>
      <c r="B171" s="8" t="s">
        <v>11</v>
      </c>
      <c r="C171" s="17">
        <v>33</v>
      </c>
      <c r="D171" s="17">
        <v>5</v>
      </c>
      <c r="E171" s="20">
        <v>0.1334</v>
      </c>
      <c r="F171" s="20">
        <v>0.1348</v>
      </c>
      <c r="G171" s="20">
        <v>0.1335</v>
      </c>
      <c r="H171" s="17">
        <v>5</v>
      </c>
      <c r="I171" s="18">
        <f>I170</f>
        <v>0.1087</v>
      </c>
      <c r="J171" s="19">
        <f t="shared" si="7"/>
        <v>0.024800000000000003</v>
      </c>
    </row>
    <row r="172" spans="1:10" ht="12.75">
      <c r="A172" s="13">
        <f>A171</f>
        <v>37292</v>
      </c>
      <c r="B172" s="8" t="s">
        <v>12</v>
      </c>
      <c r="C172" s="17">
        <v>17</v>
      </c>
      <c r="D172" s="17">
        <v>5</v>
      </c>
      <c r="E172" s="20">
        <v>0.1365</v>
      </c>
      <c r="F172" s="20">
        <v>0.1422</v>
      </c>
      <c r="G172" s="20">
        <v>0.1365</v>
      </c>
      <c r="H172" s="17">
        <v>5</v>
      </c>
      <c r="I172" s="18">
        <f>I171</f>
        <v>0.1087</v>
      </c>
      <c r="J172" s="19">
        <f t="shared" si="7"/>
        <v>0.027800000000000005</v>
      </c>
    </row>
    <row r="173" spans="1:10" ht="12.75">
      <c r="A173" s="13">
        <v>37761</v>
      </c>
      <c r="B173" s="8" t="s">
        <v>9</v>
      </c>
      <c r="C173" s="17">
        <v>11</v>
      </c>
      <c r="D173" s="17">
        <v>5</v>
      </c>
      <c r="E173" s="20">
        <v>0.0946</v>
      </c>
      <c r="F173" s="20">
        <v>0.1004</v>
      </c>
      <c r="G173" s="20">
        <v>0.0946</v>
      </c>
      <c r="H173" s="17">
        <v>5</v>
      </c>
      <c r="I173" s="18">
        <v>0.0781</v>
      </c>
      <c r="J173" s="19">
        <f>+G173-I173</f>
        <v>0.0165</v>
      </c>
    </row>
    <row r="174" spans="1:10" ht="12.75">
      <c r="A174" s="13">
        <f>A173</f>
        <v>37761</v>
      </c>
      <c r="B174" s="8" t="s">
        <v>10</v>
      </c>
      <c r="C174" s="17">
        <v>8</v>
      </c>
      <c r="D174" s="17">
        <v>3</v>
      </c>
      <c r="E174" s="20">
        <v>0.1002</v>
      </c>
      <c r="F174" s="20">
        <v>0.106</v>
      </c>
      <c r="G174" s="20">
        <v>0.1002</v>
      </c>
      <c r="H174" s="17">
        <v>5</v>
      </c>
      <c r="I174" s="18">
        <f>I173</f>
        <v>0.0781</v>
      </c>
      <c r="J174" s="19">
        <f>+G174-I174</f>
        <v>0.022099999999999995</v>
      </c>
    </row>
    <row r="175" spans="1:10" ht="12.75">
      <c r="A175" s="13">
        <v>37768</v>
      </c>
      <c r="B175" s="8" t="s">
        <v>10</v>
      </c>
      <c r="C175" s="17" t="s">
        <v>18</v>
      </c>
      <c r="D175" s="17" t="s">
        <v>18</v>
      </c>
      <c r="E175" s="20" t="s">
        <v>18</v>
      </c>
      <c r="F175" s="20" t="s">
        <v>18</v>
      </c>
      <c r="G175" s="20" t="s">
        <v>23</v>
      </c>
      <c r="H175" s="17">
        <v>5</v>
      </c>
      <c r="I175" s="18">
        <v>0.0781</v>
      </c>
      <c r="J175" s="19" t="e">
        <f>+G175-I175</f>
        <v>#VALUE!</v>
      </c>
    </row>
    <row r="176" spans="1:10" ht="12.75">
      <c r="A176" s="13">
        <f>A175</f>
        <v>37768</v>
      </c>
      <c r="B176" s="8" t="s">
        <v>11</v>
      </c>
      <c r="C176" s="17" t="s">
        <v>18</v>
      </c>
      <c r="D176" s="17" t="s">
        <v>18</v>
      </c>
      <c r="E176" s="20" t="s">
        <v>18</v>
      </c>
      <c r="F176" s="20" t="s">
        <v>18</v>
      </c>
      <c r="G176" s="20" t="s">
        <v>23</v>
      </c>
      <c r="H176" s="17">
        <v>5</v>
      </c>
      <c r="I176" s="18">
        <f>I175</f>
        <v>0.0781</v>
      </c>
      <c r="J176" s="19" t="e">
        <f>+G176-I176</f>
        <v>#VALUE!</v>
      </c>
    </row>
    <row r="177" spans="1:10" ht="13.5" thickBot="1">
      <c r="A177" s="34"/>
      <c r="B177" s="9"/>
      <c r="C177" s="22"/>
      <c r="D177" s="22"/>
      <c r="E177" s="39"/>
      <c r="F177" s="39"/>
      <c r="G177" s="39"/>
      <c r="H177" s="22"/>
      <c r="I177" s="23"/>
      <c r="J177" s="19"/>
    </row>
    <row r="178" ht="12.75">
      <c r="A178" t="s">
        <v>20</v>
      </c>
    </row>
    <row r="182" ht="13.5" thickBot="1">
      <c r="A182" s="25" t="s">
        <v>19</v>
      </c>
    </row>
    <row r="183" spans="1:10" ht="15.75" thickBot="1">
      <c r="A183" s="26" t="s">
        <v>13</v>
      </c>
      <c r="B183" s="27" t="s">
        <v>7</v>
      </c>
      <c r="C183" s="28" t="s">
        <v>16</v>
      </c>
      <c r="D183" s="28" t="s">
        <v>17</v>
      </c>
      <c r="E183" s="29" t="s">
        <v>2</v>
      </c>
      <c r="F183" s="29" t="s">
        <v>3</v>
      </c>
      <c r="G183" s="29" t="s">
        <v>4</v>
      </c>
      <c r="H183" s="29" t="s">
        <v>5</v>
      </c>
      <c r="I183" s="29" t="s">
        <v>6</v>
      </c>
      <c r="J183" s="30" t="s">
        <v>14</v>
      </c>
    </row>
    <row r="184" spans="1:10" ht="12.75">
      <c r="A184" s="13">
        <v>37111</v>
      </c>
      <c r="B184" s="8" t="s">
        <v>11</v>
      </c>
      <c r="C184" s="17">
        <v>20</v>
      </c>
      <c r="D184" s="17">
        <v>4.9998000000000005</v>
      </c>
      <c r="E184" s="18">
        <v>0.157</v>
      </c>
      <c r="F184" s="18">
        <v>0.1589</v>
      </c>
      <c r="G184" s="18">
        <v>0.157</v>
      </c>
      <c r="H184" s="17">
        <v>5</v>
      </c>
      <c r="I184" s="18">
        <v>0.1253</v>
      </c>
      <c r="J184" s="19">
        <v>0.031700000000000006</v>
      </c>
    </row>
    <row r="185" spans="1:10" ht="12.75">
      <c r="A185" s="13">
        <v>37111</v>
      </c>
      <c r="B185" s="8" t="s">
        <v>12</v>
      </c>
      <c r="C185" s="17">
        <v>29</v>
      </c>
      <c r="D185" s="17">
        <v>4.9998000000000005</v>
      </c>
      <c r="E185" s="18">
        <v>0.1591</v>
      </c>
      <c r="F185" s="18">
        <v>0.1605</v>
      </c>
      <c r="G185" s="18">
        <v>0.1591</v>
      </c>
      <c r="H185" s="17">
        <v>5</v>
      </c>
      <c r="I185" s="18">
        <v>0.1253</v>
      </c>
      <c r="J185" s="19">
        <v>0.0338</v>
      </c>
    </row>
    <row r="186" spans="1:10" ht="12.75">
      <c r="A186" s="13">
        <v>37117</v>
      </c>
      <c r="B186" s="8" t="s">
        <v>11</v>
      </c>
      <c r="C186" s="17">
        <v>61</v>
      </c>
      <c r="D186" s="17">
        <v>10</v>
      </c>
      <c r="E186" s="18">
        <v>0.1541</v>
      </c>
      <c r="F186" s="18">
        <v>0.1588</v>
      </c>
      <c r="G186" s="18">
        <v>0.1541</v>
      </c>
      <c r="H186" s="17">
        <v>10</v>
      </c>
      <c r="I186" s="18">
        <v>0.1246</v>
      </c>
      <c r="J186" s="19">
        <v>0.029499999999999985</v>
      </c>
    </row>
    <row r="187" spans="1:10" ht="12.75">
      <c r="A187" s="13">
        <v>37117</v>
      </c>
      <c r="B187" s="8" t="s">
        <v>12</v>
      </c>
      <c r="C187" s="17">
        <v>99</v>
      </c>
      <c r="D187" s="17">
        <v>9.999</v>
      </c>
      <c r="E187" s="18">
        <v>0.1557</v>
      </c>
      <c r="F187" s="18">
        <v>0.16</v>
      </c>
      <c r="G187" s="18">
        <v>0.1557</v>
      </c>
      <c r="H187" s="17">
        <v>10</v>
      </c>
      <c r="I187" s="18">
        <v>0.1246</v>
      </c>
      <c r="J187" s="19">
        <v>0.031100000000000003</v>
      </c>
    </row>
    <row r="188" spans="1:10" ht="12.75">
      <c r="A188" s="13">
        <v>37124</v>
      </c>
      <c r="B188" s="8" t="s">
        <v>11</v>
      </c>
      <c r="C188" s="17">
        <v>15.5</v>
      </c>
      <c r="D188" s="17">
        <v>9.997</v>
      </c>
      <c r="E188" s="18">
        <v>0.1503</v>
      </c>
      <c r="F188" s="18">
        <v>0.1588</v>
      </c>
      <c r="G188" s="18">
        <v>0.151</v>
      </c>
      <c r="H188" s="17">
        <v>10</v>
      </c>
      <c r="I188" s="18">
        <v>0.1246</v>
      </c>
      <c r="J188" s="19">
        <v>0.026399999999999993</v>
      </c>
    </row>
    <row r="189" spans="1:10" ht="12.75">
      <c r="A189" s="13">
        <v>37124</v>
      </c>
      <c r="B189" s="8" t="s">
        <v>12</v>
      </c>
      <c r="C189" s="17">
        <v>18</v>
      </c>
      <c r="D189" s="17">
        <v>9.999</v>
      </c>
      <c r="E189" s="18">
        <v>0.1528</v>
      </c>
      <c r="F189" s="18">
        <v>0.1588</v>
      </c>
      <c r="G189" s="18">
        <v>0.1528</v>
      </c>
      <c r="H189" s="17">
        <v>10</v>
      </c>
      <c r="I189" s="18">
        <v>0.1246</v>
      </c>
      <c r="J189" s="19">
        <v>0.02819999999999999</v>
      </c>
    </row>
    <row r="190" spans="1:10" ht="12.75">
      <c r="A190" s="13">
        <v>37131</v>
      </c>
      <c r="B190" s="8" t="s">
        <v>11</v>
      </c>
      <c r="C190" s="17">
        <v>20</v>
      </c>
      <c r="D190" s="17" t="s">
        <v>18</v>
      </c>
      <c r="E190" s="18">
        <v>0.1517</v>
      </c>
      <c r="F190" s="18">
        <v>0.1534</v>
      </c>
      <c r="G190" s="20" t="s">
        <v>23</v>
      </c>
      <c r="H190" s="17">
        <v>10</v>
      </c>
      <c r="I190" s="18">
        <v>0.1229</v>
      </c>
      <c r="J190" s="19"/>
    </row>
    <row r="191" spans="1:10" ht="12.75">
      <c r="A191" s="13">
        <v>37131</v>
      </c>
      <c r="B191" s="8" t="s">
        <v>12</v>
      </c>
      <c r="C191" s="17">
        <v>25</v>
      </c>
      <c r="D191" s="17" t="s">
        <v>18</v>
      </c>
      <c r="E191" s="18">
        <v>0.1492</v>
      </c>
      <c r="F191" s="18">
        <v>0.1534</v>
      </c>
      <c r="G191" s="20" t="s">
        <v>23</v>
      </c>
      <c r="H191" s="17">
        <v>10</v>
      </c>
      <c r="I191" s="18">
        <v>0.1229</v>
      </c>
      <c r="J191" s="19"/>
    </row>
    <row r="192" spans="1:10" ht="12.75">
      <c r="A192" s="13">
        <v>37138</v>
      </c>
      <c r="B192" s="8" t="s">
        <v>11</v>
      </c>
      <c r="C192" s="17">
        <v>5</v>
      </c>
      <c r="D192" s="17">
        <v>5</v>
      </c>
      <c r="E192" s="18">
        <v>0.1487</v>
      </c>
      <c r="F192" s="18">
        <v>0.1487</v>
      </c>
      <c r="G192" s="18">
        <v>0.1487</v>
      </c>
      <c r="H192" s="17">
        <v>5</v>
      </c>
      <c r="I192" s="18">
        <v>0.1207</v>
      </c>
      <c r="J192" s="19">
        <v>0.027999999999999997</v>
      </c>
    </row>
    <row r="193" spans="1:10" ht="12.75">
      <c r="A193" s="13">
        <v>37138</v>
      </c>
      <c r="B193" s="8" t="s">
        <v>12</v>
      </c>
      <c r="C193" s="17" t="s">
        <v>18</v>
      </c>
      <c r="D193" s="17" t="s">
        <v>18</v>
      </c>
      <c r="E193" s="18" t="s">
        <v>18</v>
      </c>
      <c r="F193" s="18" t="s">
        <v>18</v>
      </c>
      <c r="G193" s="20" t="s">
        <v>23</v>
      </c>
      <c r="H193" s="17">
        <v>5</v>
      </c>
      <c r="I193" s="18">
        <v>0.1207</v>
      </c>
      <c r="J193" s="19"/>
    </row>
    <row r="194" spans="1:10" ht="12.75">
      <c r="A194" s="13">
        <v>37145</v>
      </c>
      <c r="B194" s="8" t="s">
        <v>11</v>
      </c>
      <c r="C194" s="17" t="s">
        <v>18</v>
      </c>
      <c r="D194" s="17" t="s">
        <v>18</v>
      </c>
      <c r="E194" s="18" t="s">
        <v>18</v>
      </c>
      <c r="F194" s="18" t="s">
        <v>18</v>
      </c>
      <c r="G194" s="18" t="s">
        <v>23</v>
      </c>
      <c r="H194" s="17">
        <v>5</v>
      </c>
      <c r="I194" s="18">
        <v>0.1205</v>
      </c>
      <c r="J194" s="19"/>
    </row>
    <row r="195" spans="1:10" ht="12.75">
      <c r="A195" s="13">
        <v>37145</v>
      </c>
      <c r="B195" s="8" t="s">
        <v>12</v>
      </c>
      <c r="C195" s="17" t="s">
        <v>18</v>
      </c>
      <c r="D195" s="17" t="s">
        <v>18</v>
      </c>
      <c r="E195" s="18" t="s">
        <v>18</v>
      </c>
      <c r="F195" s="18" t="s">
        <v>18</v>
      </c>
      <c r="G195" s="18" t="s">
        <v>23</v>
      </c>
      <c r="H195" s="17">
        <v>5</v>
      </c>
      <c r="I195" s="18">
        <v>0.1205</v>
      </c>
      <c r="J195" s="19"/>
    </row>
    <row r="196" spans="1:10" ht="12.75">
      <c r="A196" s="13">
        <v>37159</v>
      </c>
      <c r="B196" s="8" t="s">
        <v>11</v>
      </c>
      <c r="C196" s="17">
        <v>6</v>
      </c>
      <c r="D196" s="17">
        <v>3</v>
      </c>
      <c r="E196" s="18">
        <v>0.1474</v>
      </c>
      <c r="F196" s="18">
        <v>0.1482</v>
      </c>
      <c r="G196" s="18">
        <v>0.1474</v>
      </c>
      <c r="H196" s="17">
        <v>3</v>
      </c>
      <c r="I196" s="18">
        <v>0.1189</v>
      </c>
      <c r="J196" s="19">
        <f>+G196-I196</f>
        <v>0.028499999999999998</v>
      </c>
    </row>
    <row r="197" spans="1:10" ht="12.75">
      <c r="A197" s="13">
        <v>37159</v>
      </c>
      <c r="B197" s="8" t="s">
        <v>12</v>
      </c>
      <c r="C197" s="17">
        <v>6</v>
      </c>
      <c r="D197" s="17" t="s">
        <v>18</v>
      </c>
      <c r="E197" s="18">
        <v>0.1517</v>
      </c>
      <c r="F197" s="18">
        <v>0.154</v>
      </c>
      <c r="G197" s="18" t="s">
        <v>23</v>
      </c>
      <c r="H197" s="17">
        <v>3</v>
      </c>
      <c r="I197" s="18">
        <v>0.1189</v>
      </c>
      <c r="J197" s="19"/>
    </row>
    <row r="198" spans="1:10" ht="12.75">
      <c r="A198" s="13">
        <v>37166</v>
      </c>
      <c r="B198" s="8" t="s">
        <v>11</v>
      </c>
      <c r="C198" s="17">
        <v>10</v>
      </c>
      <c r="D198" s="17">
        <v>5</v>
      </c>
      <c r="E198" s="18">
        <v>0.1438</v>
      </c>
      <c r="F198" s="18">
        <v>0.1495</v>
      </c>
      <c r="G198" s="18">
        <v>0.1438</v>
      </c>
      <c r="H198" s="17">
        <v>5</v>
      </c>
      <c r="I198" s="18">
        <v>0.1156</v>
      </c>
      <c r="J198" s="19">
        <f>+G198-I198</f>
        <v>0.028200000000000017</v>
      </c>
    </row>
    <row r="199" spans="1:10" ht="12.75">
      <c r="A199" s="13">
        <v>37166</v>
      </c>
      <c r="B199" s="8" t="s">
        <v>12</v>
      </c>
      <c r="C199" s="17">
        <v>10</v>
      </c>
      <c r="D199" s="17" t="s">
        <v>18</v>
      </c>
      <c r="E199" s="18">
        <v>0.1495</v>
      </c>
      <c r="F199" s="18">
        <v>0.1495</v>
      </c>
      <c r="G199" s="18" t="s">
        <v>23</v>
      </c>
      <c r="H199" s="17">
        <v>5</v>
      </c>
      <c r="I199" s="18">
        <v>0.1156</v>
      </c>
      <c r="J199" s="19"/>
    </row>
    <row r="200" spans="1:10" ht="12.75">
      <c r="A200" s="13">
        <v>37173</v>
      </c>
      <c r="B200" s="8" t="s">
        <v>11</v>
      </c>
      <c r="C200" s="17">
        <v>8</v>
      </c>
      <c r="D200" s="17">
        <v>5</v>
      </c>
      <c r="E200" s="18">
        <v>0.142</v>
      </c>
      <c r="F200" s="18">
        <v>0.1444</v>
      </c>
      <c r="G200" s="18">
        <v>0.142</v>
      </c>
      <c r="H200" s="17">
        <v>5</v>
      </c>
      <c r="I200" s="18">
        <v>0.1154</v>
      </c>
      <c r="J200" s="19">
        <f>+G200-I200</f>
        <v>0.026599999999999985</v>
      </c>
    </row>
    <row r="201" spans="1:10" ht="12.75">
      <c r="A201" s="13">
        <v>37173</v>
      </c>
      <c r="B201" s="8" t="s">
        <v>12</v>
      </c>
      <c r="C201" s="17" t="s">
        <v>18</v>
      </c>
      <c r="D201" s="17" t="s">
        <v>18</v>
      </c>
      <c r="E201" s="20" t="s">
        <v>18</v>
      </c>
      <c r="F201" s="20" t="s">
        <v>18</v>
      </c>
      <c r="G201" s="18" t="s">
        <v>23</v>
      </c>
      <c r="H201" s="17">
        <v>5</v>
      </c>
      <c r="I201" s="18">
        <v>0.1154</v>
      </c>
      <c r="J201" s="19"/>
    </row>
    <row r="202" spans="1:10" ht="12.75">
      <c r="A202" s="13">
        <v>37180</v>
      </c>
      <c r="B202" s="8" t="s">
        <v>11</v>
      </c>
      <c r="C202" s="17">
        <v>10</v>
      </c>
      <c r="D202" s="17" t="s">
        <v>18</v>
      </c>
      <c r="E202" s="18">
        <v>0.1431</v>
      </c>
      <c r="F202" s="18">
        <v>0.1436</v>
      </c>
      <c r="G202" s="20" t="s">
        <v>23</v>
      </c>
      <c r="H202" s="17">
        <v>5</v>
      </c>
      <c r="I202" s="18">
        <v>0.1154</v>
      </c>
      <c r="J202" s="19" t="e">
        <f>+G202-I202</f>
        <v>#VALUE!</v>
      </c>
    </row>
    <row r="203" spans="1:10" ht="12.75">
      <c r="A203" s="13">
        <f>A202</f>
        <v>37180</v>
      </c>
      <c r="B203" s="8" t="s">
        <v>12</v>
      </c>
      <c r="C203" s="17">
        <v>5</v>
      </c>
      <c r="D203" s="17" t="s">
        <v>18</v>
      </c>
      <c r="E203" s="20">
        <v>0.1494</v>
      </c>
      <c r="F203" s="20">
        <v>0.1494</v>
      </c>
      <c r="G203" s="18">
        <v>0.1448</v>
      </c>
      <c r="H203" s="17">
        <v>5</v>
      </c>
      <c r="I203" s="18">
        <v>0.1154</v>
      </c>
      <c r="J203" s="19"/>
    </row>
    <row r="204" spans="1:10" ht="12.75">
      <c r="A204" s="13">
        <v>37187</v>
      </c>
      <c r="B204" s="8" t="s">
        <v>11</v>
      </c>
      <c r="C204" s="17">
        <v>3</v>
      </c>
      <c r="D204" s="17">
        <v>3</v>
      </c>
      <c r="E204" s="18">
        <v>0.1431</v>
      </c>
      <c r="F204" s="18">
        <v>0.1436</v>
      </c>
      <c r="G204" s="20">
        <v>0.1436</v>
      </c>
      <c r="H204" s="17">
        <v>5</v>
      </c>
      <c r="I204" s="18">
        <v>0.1146</v>
      </c>
      <c r="J204" s="19">
        <f>+G204-I204</f>
        <v>0.029000000000000012</v>
      </c>
    </row>
    <row r="205" spans="1:10" ht="12.75">
      <c r="A205" s="13">
        <f>A204</f>
        <v>37187</v>
      </c>
      <c r="B205" s="8" t="s">
        <v>12</v>
      </c>
      <c r="C205" s="17">
        <v>5</v>
      </c>
      <c r="D205" s="17" t="s">
        <v>18</v>
      </c>
      <c r="E205" s="20">
        <v>0.1494</v>
      </c>
      <c r="F205" s="20">
        <v>0.1494</v>
      </c>
      <c r="G205" s="20" t="s">
        <v>23</v>
      </c>
      <c r="H205" s="17">
        <v>5</v>
      </c>
      <c r="I205" s="18">
        <v>0.1146</v>
      </c>
      <c r="J205" s="19"/>
    </row>
    <row r="206" spans="1:10" ht="12.75">
      <c r="A206" s="13">
        <v>37194</v>
      </c>
      <c r="B206" s="8" t="s">
        <v>11</v>
      </c>
      <c r="C206" s="17">
        <v>15</v>
      </c>
      <c r="D206" s="17">
        <v>5</v>
      </c>
      <c r="E206" s="18">
        <v>0.1431</v>
      </c>
      <c r="F206" s="18">
        <v>0.1477</v>
      </c>
      <c r="G206" s="20">
        <v>0.1431</v>
      </c>
      <c r="H206" s="17">
        <v>5</v>
      </c>
      <c r="I206" s="18">
        <v>0.1138</v>
      </c>
      <c r="J206" s="19">
        <f>+G206-I206</f>
        <v>0.029300000000000007</v>
      </c>
    </row>
    <row r="207" spans="1:10" ht="12.75">
      <c r="A207" s="13">
        <f>A206</f>
        <v>37194</v>
      </c>
      <c r="B207" s="8" t="s">
        <v>12</v>
      </c>
      <c r="C207" s="17">
        <v>5</v>
      </c>
      <c r="D207" s="17" t="s">
        <v>18</v>
      </c>
      <c r="E207" s="20">
        <v>0.1485</v>
      </c>
      <c r="F207" s="20">
        <v>0.1485</v>
      </c>
      <c r="G207" s="20" t="s">
        <v>23</v>
      </c>
      <c r="H207" s="17">
        <v>5</v>
      </c>
      <c r="I207" s="18">
        <v>0.1138</v>
      </c>
      <c r="J207" s="19"/>
    </row>
    <row r="208" spans="1:10" ht="12.75">
      <c r="A208" s="13">
        <v>37201</v>
      </c>
      <c r="B208" s="8" t="s">
        <v>11</v>
      </c>
      <c r="C208" s="17">
        <v>5</v>
      </c>
      <c r="D208" s="17" t="s">
        <v>18</v>
      </c>
      <c r="E208" s="18">
        <v>0.1453</v>
      </c>
      <c r="F208" s="18">
        <v>0.1459</v>
      </c>
      <c r="G208" s="20" t="s">
        <v>23</v>
      </c>
      <c r="H208" s="17">
        <v>5</v>
      </c>
      <c r="I208" s="18">
        <v>0.1144</v>
      </c>
      <c r="J208" s="19" t="e">
        <f>+G208-I208</f>
        <v>#VALUE!</v>
      </c>
    </row>
    <row r="209" spans="1:10" ht="12.75">
      <c r="A209" s="13">
        <f>A208</f>
        <v>37201</v>
      </c>
      <c r="B209" s="8" t="s">
        <v>12</v>
      </c>
      <c r="C209" s="17" t="s">
        <v>18</v>
      </c>
      <c r="D209" s="17" t="s">
        <v>18</v>
      </c>
      <c r="E209" s="20" t="s">
        <v>18</v>
      </c>
      <c r="F209" s="20" t="s">
        <v>18</v>
      </c>
      <c r="G209" s="20" t="s">
        <v>23</v>
      </c>
      <c r="H209" s="17">
        <v>5</v>
      </c>
      <c r="I209" s="18">
        <v>0.1144</v>
      </c>
      <c r="J209" s="19"/>
    </row>
    <row r="210" spans="1:10" ht="12.75">
      <c r="A210" s="13">
        <v>37208</v>
      </c>
      <c r="B210" s="8" t="s">
        <v>11</v>
      </c>
      <c r="C210" s="17">
        <v>7</v>
      </c>
      <c r="D210" s="17">
        <v>2.5</v>
      </c>
      <c r="E210" s="18">
        <v>0.1449</v>
      </c>
      <c r="F210" s="18">
        <v>0.1459</v>
      </c>
      <c r="G210" s="20">
        <v>0.1449</v>
      </c>
      <c r="H210" s="17">
        <v>2.5</v>
      </c>
      <c r="I210" s="18">
        <v>0.1158</v>
      </c>
      <c r="J210" s="19">
        <f>+G210-I210</f>
        <v>0.0291</v>
      </c>
    </row>
    <row r="211" spans="1:10" ht="12.75">
      <c r="A211" s="13">
        <f>A210</f>
        <v>37208</v>
      </c>
      <c r="B211" s="8" t="s">
        <v>12</v>
      </c>
      <c r="C211" s="17">
        <v>2.5</v>
      </c>
      <c r="D211" s="17">
        <v>2.5</v>
      </c>
      <c r="E211" s="20">
        <v>0.1461</v>
      </c>
      <c r="F211" s="20">
        <v>0.1461</v>
      </c>
      <c r="G211" s="20">
        <v>0.1461</v>
      </c>
      <c r="H211" s="17">
        <v>2.5</v>
      </c>
      <c r="I211" s="18">
        <v>0.1158</v>
      </c>
      <c r="J211" s="19"/>
    </row>
    <row r="212" spans="1:10" ht="12.75">
      <c r="A212" s="13">
        <v>37215</v>
      </c>
      <c r="B212" s="8" t="s">
        <v>11</v>
      </c>
      <c r="C212" s="17">
        <v>12.5</v>
      </c>
      <c r="D212" s="17">
        <v>2.5</v>
      </c>
      <c r="E212" s="18">
        <v>0.1427</v>
      </c>
      <c r="F212" s="18">
        <v>0.1447</v>
      </c>
      <c r="G212" s="20">
        <v>0.1427</v>
      </c>
      <c r="H212" s="17">
        <v>2.5</v>
      </c>
      <c r="I212" s="18">
        <v>0.1138</v>
      </c>
      <c r="J212" s="19">
        <f>+G212-I212</f>
        <v>0.028899999999999995</v>
      </c>
    </row>
    <row r="213" spans="1:10" ht="12.75">
      <c r="A213" s="13">
        <f>A212</f>
        <v>37215</v>
      </c>
      <c r="B213" s="8" t="s">
        <v>12</v>
      </c>
      <c r="C213" s="17">
        <v>12.5</v>
      </c>
      <c r="D213" s="17">
        <v>2.5</v>
      </c>
      <c r="E213" s="20">
        <v>0.144</v>
      </c>
      <c r="F213" s="20">
        <v>0.146</v>
      </c>
      <c r="G213" s="20">
        <v>0.144</v>
      </c>
      <c r="H213" s="17">
        <v>2.5</v>
      </c>
      <c r="I213" s="18">
        <v>0.1138</v>
      </c>
      <c r="J213" s="19"/>
    </row>
    <row r="214" spans="1:10" ht="12.75">
      <c r="A214" s="13">
        <v>37222</v>
      </c>
      <c r="B214" s="8" t="s">
        <v>11</v>
      </c>
      <c r="C214" s="17">
        <v>5</v>
      </c>
      <c r="D214" s="17">
        <v>2.5</v>
      </c>
      <c r="E214" s="18">
        <v>0.1435</v>
      </c>
      <c r="F214" s="18">
        <v>0.145</v>
      </c>
      <c r="G214" s="20">
        <v>0.1435</v>
      </c>
      <c r="H214" s="17">
        <v>2.5</v>
      </c>
      <c r="I214" s="18">
        <v>0.1144</v>
      </c>
      <c r="J214" s="19">
        <f>+G214-I214</f>
        <v>0.029099999999999987</v>
      </c>
    </row>
    <row r="215" spans="1:10" ht="12.75">
      <c r="A215" s="13">
        <f>A214</f>
        <v>37222</v>
      </c>
      <c r="B215" s="8" t="s">
        <v>12</v>
      </c>
      <c r="C215" s="17">
        <v>211</v>
      </c>
      <c r="D215" s="17">
        <v>100</v>
      </c>
      <c r="E215" s="20">
        <v>0.1447</v>
      </c>
      <c r="F215" s="20">
        <v>0.1495</v>
      </c>
      <c r="G215" s="20">
        <v>0.1447</v>
      </c>
      <c r="H215" s="17">
        <v>100</v>
      </c>
      <c r="I215" s="18">
        <v>0.1144</v>
      </c>
      <c r="J215" s="19"/>
    </row>
    <row r="216" spans="1:10" ht="12.75">
      <c r="A216" s="13">
        <v>37229</v>
      </c>
      <c r="B216" s="8" t="s">
        <v>11</v>
      </c>
      <c r="C216" s="17">
        <v>3.5</v>
      </c>
      <c r="D216" s="17">
        <v>2.5</v>
      </c>
      <c r="E216" s="18">
        <v>0.1444</v>
      </c>
      <c r="F216" s="18">
        <v>0.1448</v>
      </c>
      <c r="G216" s="20">
        <v>0.1444</v>
      </c>
      <c r="H216" s="17">
        <v>2.5</v>
      </c>
      <c r="I216" s="18">
        <v>0.1151</v>
      </c>
      <c r="J216" s="19">
        <f>+G216-I216</f>
        <v>0.029300000000000007</v>
      </c>
    </row>
    <row r="217" spans="1:10" ht="12.75">
      <c r="A217" s="13">
        <f>A216</f>
        <v>37229</v>
      </c>
      <c r="B217" s="8" t="s">
        <v>12</v>
      </c>
      <c r="C217" s="17">
        <v>76</v>
      </c>
      <c r="D217" s="17">
        <v>49</v>
      </c>
      <c r="E217" s="20">
        <v>0.1453</v>
      </c>
      <c r="F217" s="20">
        <v>0.1472</v>
      </c>
      <c r="G217" s="20">
        <v>0.1454</v>
      </c>
      <c r="H217" s="17">
        <v>49</v>
      </c>
      <c r="I217" s="18">
        <v>0.1151</v>
      </c>
      <c r="J217" s="19"/>
    </row>
    <row r="218" spans="1:10" ht="12.75">
      <c r="A218" s="13">
        <f>A165</f>
        <v>37238</v>
      </c>
      <c r="B218" s="8" t="s">
        <v>11</v>
      </c>
      <c r="C218" s="17">
        <v>5</v>
      </c>
      <c r="D218" s="17">
        <v>5</v>
      </c>
      <c r="E218" s="20">
        <v>0.1438</v>
      </c>
      <c r="F218" s="20">
        <v>0.1439</v>
      </c>
      <c r="G218" s="20">
        <v>0.1438</v>
      </c>
      <c r="H218" s="17">
        <v>5</v>
      </c>
      <c r="I218" s="18">
        <v>0.1148</v>
      </c>
      <c r="J218" s="19">
        <f aca="true" t="shared" si="8" ref="J218:J223">+G218-I218</f>
        <v>0.029000000000000012</v>
      </c>
    </row>
    <row r="219" spans="1:10" ht="12.75">
      <c r="A219" s="13">
        <f>A218</f>
        <v>37238</v>
      </c>
      <c r="B219" s="8" t="s">
        <v>12</v>
      </c>
      <c r="C219" s="17">
        <v>10</v>
      </c>
      <c r="D219" s="17">
        <v>10</v>
      </c>
      <c r="E219" s="20">
        <v>0.1447</v>
      </c>
      <c r="F219" s="20">
        <v>0.1457</v>
      </c>
      <c r="G219" s="20">
        <v>0.1447</v>
      </c>
      <c r="H219" s="17">
        <v>10</v>
      </c>
      <c r="I219" s="18">
        <v>0.1148</v>
      </c>
      <c r="J219" s="19">
        <f t="shared" si="8"/>
        <v>0.029899999999999996</v>
      </c>
    </row>
    <row r="220" spans="1:10" ht="12.75">
      <c r="A220" s="13">
        <f>A167</f>
        <v>37278</v>
      </c>
      <c r="B220" s="8" t="s">
        <v>11</v>
      </c>
      <c r="C220" s="17">
        <v>35</v>
      </c>
      <c r="D220" s="17">
        <v>5</v>
      </c>
      <c r="E220" s="20">
        <v>0.1401</v>
      </c>
      <c r="F220" s="20">
        <v>0.1431</v>
      </c>
      <c r="G220" s="20">
        <v>0.1401</v>
      </c>
      <c r="H220" s="17">
        <v>5</v>
      </c>
      <c r="I220" s="18">
        <v>0.113</v>
      </c>
      <c r="J220" s="19">
        <f t="shared" si="8"/>
        <v>0.0271</v>
      </c>
    </row>
    <row r="221" spans="1:10" ht="12.75">
      <c r="A221" s="13">
        <f>A220</f>
        <v>37278</v>
      </c>
      <c r="B221" s="8" t="s">
        <v>12</v>
      </c>
      <c r="C221" s="17">
        <v>23</v>
      </c>
      <c r="D221" s="17">
        <v>5</v>
      </c>
      <c r="E221" s="20">
        <v>0.1424</v>
      </c>
      <c r="F221" s="20">
        <v>0.1443</v>
      </c>
      <c r="G221" s="20">
        <v>0.1424</v>
      </c>
      <c r="H221" s="17">
        <v>5</v>
      </c>
      <c r="I221" s="18">
        <v>0.113</v>
      </c>
      <c r="J221" s="19">
        <f t="shared" si="8"/>
        <v>0.029399999999999996</v>
      </c>
    </row>
    <row r="222" spans="1:10" ht="12.75">
      <c r="A222" s="13">
        <v>37292</v>
      </c>
      <c r="B222" s="8" t="s">
        <v>12</v>
      </c>
      <c r="C222" s="17">
        <v>10</v>
      </c>
      <c r="D222" s="17">
        <v>5</v>
      </c>
      <c r="E222" s="20">
        <v>0.1382</v>
      </c>
      <c r="F222" s="20">
        <v>0.1423</v>
      </c>
      <c r="G222" s="20">
        <v>0.1382</v>
      </c>
      <c r="H222" s="17">
        <v>5</v>
      </c>
      <c r="I222" s="18">
        <v>0.1087</v>
      </c>
      <c r="J222" s="19">
        <f t="shared" si="8"/>
        <v>0.029499999999999985</v>
      </c>
    </row>
    <row r="223" spans="1:10" ht="12.75">
      <c r="A223" s="13">
        <v>37306</v>
      </c>
      <c r="B223" s="8" t="s">
        <v>12</v>
      </c>
      <c r="C223" s="17" t="s">
        <v>18</v>
      </c>
      <c r="D223" s="17" t="s">
        <v>18</v>
      </c>
      <c r="E223" s="17" t="s">
        <v>18</v>
      </c>
      <c r="F223" s="17" t="s">
        <v>18</v>
      </c>
      <c r="G223" s="17" t="s">
        <v>23</v>
      </c>
      <c r="H223" s="17">
        <v>5</v>
      </c>
      <c r="I223" s="18">
        <v>0.1082</v>
      </c>
      <c r="J223" s="19" t="e">
        <f t="shared" si="8"/>
        <v>#VALUE!</v>
      </c>
    </row>
    <row r="224" spans="1:10" ht="12.75">
      <c r="A224" s="13">
        <v>37313</v>
      </c>
      <c r="B224" s="8" t="s">
        <v>12</v>
      </c>
      <c r="C224" s="17">
        <v>5</v>
      </c>
      <c r="D224" s="17">
        <v>5</v>
      </c>
      <c r="E224" s="20">
        <v>0.1367</v>
      </c>
      <c r="F224" s="20">
        <v>0.1367</v>
      </c>
      <c r="G224" s="20">
        <v>0.1367</v>
      </c>
      <c r="H224" s="17">
        <v>5</v>
      </c>
      <c r="I224" s="18">
        <v>0.1067</v>
      </c>
      <c r="J224" s="19">
        <f>+G224-I224</f>
        <v>0.029999999999999985</v>
      </c>
    </row>
    <row r="225" spans="1:10" ht="12.75">
      <c r="A225" s="13">
        <v>37320</v>
      </c>
      <c r="B225" s="8" t="s">
        <v>12</v>
      </c>
      <c r="C225" s="17">
        <v>8</v>
      </c>
      <c r="D225" s="17">
        <v>5</v>
      </c>
      <c r="E225" s="20">
        <v>0.1398</v>
      </c>
      <c r="F225" s="20">
        <v>0.1415</v>
      </c>
      <c r="G225" s="20">
        <v>0.1409</v>
      </c>
      <c r="H225" s="17">
        <v>5</v>
      </c>
      <c r="I225" s="18">
        <v>0.1079</v>
      </c>
      <c r="J225" s="19">
        <f>+G225-I225</f>
        <v>0.033</v>
      </c>
    </row>
    <row r="226" spans="1:10" ht="12.75">
      <c r="A226" s="13">
        <v>37327</v>
      </c>
      <c r="B226" s="8" t="s">
        <v>12</v>
      </c>
      <c r="C226" s="17">
        <v>16</v>
      </c>
      <c r="D226" s="17">
        <v>5</v>
      </c>
      <c r="E226" s="20">
        <v>0.1404</v>
      </c>
      <c r="F226" s="20">
        <v>0.1413</v>
      </c>
      <c r="G226" s="20">
        <v>0.1404</v>
      </c>
      <c r="H226" s="17">
        <v>5</v>
      </c>
      <c r="I226" s="18">
        <v>0.1075</v>
      </c>
      <c r="J226" s="19">
        <f>+G226-I226</f>
        <v>0.0329</v>
      </c>
    </row>
    <row r="227" spans="1:10" ht="12.75">
      <c r="A227" s="13">
        <v>37334</v>
      </c>
      <c r="B227" s="8" t="s">
        <v>12</v>
      </c>
      <c r="C227" s="17">
        <v>10</v>
      </c>
      <c r="D227" s="17" t="s">
        <v>18</v>
      </c>
      <c r="E227" s="20">
        <v>0.1398</v>
      </c>
      <c r="F227" s="20">
        <v>0.1438</v>
      </c>
      <c r="G227" s="20" t="s">
        <v>23</v>
      </c>
      <c r="H227" s="17">
        <v>5</v>
      </c>
      <c r="I227" s="18">
        <v>0.1062</v>
      </c>
      <c r="J227" s="19" t="e">
        <f>+G227-I227</f>
        <v>#VALUE!</v>
      </c>
    </row>
    <row r="228" spans="1:10" ht="12.75">
      <c r="A228" s="13">
        <v>37348</v>
      </c>
      <c r="B228" s="8" t="s">
        <v>12</v>
      </c>
      <c r="C228" s="17">
        <v>14</v>
      </c>
      <c r="D228" s="17">
        <v>5</v>
      </c>
      <c r="E228" s="20">
        <v>0.1375</v>
      </c>
      <c r="F228" s="20">
        <v>0.142</v>
      </c>
      <c r="G228" s="20">
        <v>0.1375</v>
      </c>
      <c r="H228" s="17">
        <v>5</v>
      </c>
      <c r="I228" s="18">
        <v>0.1041</v>
      </c>
      <c r="J228" s="19">
        <v>0.03340000000000001</v>
      </c>
    </row>
    <row r="229" spans="1:10" ht="12.75">
      <c r="A229" s="13">
        <v>37355</v>
      </c>
      <c r="B229" s="8" t="s">
        <v>12</v>
      </c>
      <c r="C229" s="17">
        <v>10</v>
      </c>
      <c r="D229" s="17" t="s">
        <v>18</v>
      </c>
      <c r="E229" s="20">
        <v>0.1385</v>
      </c>
      <c r="F229" s="20">
        <v>0.1398</v>
      </c>
      <c r="G229" s="20" t="s">
        <v>23</v>
      </c>
      <c r="H229" s="17">
        <v>5</v>
      </c>
      <c r="I229" s="18">
        <v>0.1039</v>
      </c>
      <c r="J229" s="19" t="e">
        <f aca="true" t="shared" si="9" ref="J229:J234">+G229-I229</f>
        <v>#VALUE!</v>
      </c>
    </row>
    <row r="230" spans="1:10" ht="12.75">
      <c r="A230" s="13">
        <v>37362</v>
      </c>
      <c r="B230" s="8" t="s">
        <v>12</v>
      </c>
      <c r="C230" s="17">
        <v>11.5</v>
      </c>
      <c r="D230" s="17" t="s">
        <v>18</v>
      </c>
      <c r="E230" s="20">
        <v>0.1361</v>
      </c>
      <c r="F230" s="20">
        <v>0.1397</v>
      </c>
      <c r="G230" s="20" t="s">
        <v>23</v>
      </c>
      <c r="H230" s="17">
        <v>5</v>
      </c>
      <c r="I230" s="18">
        <v>0.1027</v>
      </c>
      <c r="J230" s="19" t="e">
        <f t="shared" si="9"/>
        <v>#VALUE!</v>
      </c>
    </row>
    <row r="231" spans="1:10" ht="12.75">
      <c r="A231" s="13">
        <v>37369</v>
      </c>
      <c r="B231" s="8" t="s">
        <v>12</v>
      </c>
      <c r="C231" s="17">
        <v>14.5</v>
      </c>
      <c r="D231" s="17" t="s">
        <v>18</v>
      </c>
      <c r="E231" s="20">
        <v>0.1347</v>
      </c>
      <c r="F231" s="20">
        <v>0.1369</v>
      </c>
      <c r="G231" s="20" t="s">
        <v>23</v>
      </c>
      <c r="H231" s="17">
        <v>5</v>
      </c>
      <c r="I231" s="18">
        <v>0.1002</v>
      </c>
      <c r="J231" s="19" t="e">
        <f t="shared" si="9"/>
        <v>#VALUE!</v>
      </c>
    </row>
    <row r="232" spans="1:10" ht="12.75">
      <c r="A232" s="13">
        <v>37376</v>
      </c>
      <c r="B232" s="8" t="s">
        <v>12</v>
      </c>
      <c r="C232" s="17">
        <v>24</v>
      </c>
      <c r="D232" s="17">
        <v>5</v>
      </c>
      <c r="E232" s="20">
        <v>0.1278</v>
      </c>
      <c r="F232" s="20">
        <v>0.1313</v>
      </c>
      <c r="G232" s="20">
        <v>0.1278</v>
      </c>
      <c r="H232" s="17">
        <v>5</v>
      </c>
      <c r="I232" s="18">
        <v>0.0975</v>
      </c>
      <c r="J232" s="19">
        <f t="shared" si="9"/>
        <v>0.030299999999999994</v>
      </c>
    </row>
    <row r="233" spans="1:10" ht="12.75">
      <c r="A233" s="13">
        <v>37383</v>
      </c>
      <c r="B233" s="8" t="s">
        <v>12</v>
      </c>
      <c r="C233" s="17">
        <v>26</v>
      </c>
      <c r="D233" s="17">
        <v>5</v>
      </c>
      <c r="E233" s="20">
        <v>0.1254</v>
      </c>
      <c r="F233" s="20">
        <v>0.128</v>
      </c>
      <c r="G233" s="20">
        <v>0.1254</v>
      </c>
      <c r="H233" s="17">
        <v>5</v>
      </c>
      <c r="I233" s="18">
        <v>0.0956</v>
      </c>
      <c r="J233" s="19">
        <f t="shared" si="9"/>
        <v>0.029800000000000007</v>
      </c>
    </row>
    <row r="234" spans="1:10" ht="12.75">
      <c r="A234" s="13">
        <v>37390</v>
      </c>
      <c r="B234" s="8" t="s">
        <v>12</v>
      </c>
      <c r="C234" s="17">
        <v>17.5</v>
      </c>
      <c r="D234" s="17">
        <v>5</v>
      </c>
      <c r="E234" s="20">
        <v>0.1213</v>
      </c>
      <c r="F234" s="20">
        <v>0.1248</v>
      </c>
      <c r="G234" s="20">
        <v>0.123</v>
      </c>
      <c r="H234" s="17">
        <v>5</v>
      </c>
      <c r="I234" s="18">
        <v>0.0924</v>
      </c>
      <c r="J234" s="19">
        <f t="shared" si="9"/>
        <v>0.030600000000000002</v>
      </c>
    </row>
    <row r="235" spans="1:10" ht="12.75">
      <c r="A235" s="13">
        <v>37397</v>
      </c>
      <c r="B235" s="8" t="s">
        <v>12</v>
      </c>
      <c r="C235" s="17">
        <v>12</v>
      </c>
      <c r="D235" s="17">
        <v>3</v>
      </c>
      <c r="E235" s="20">
        <v>0.1218</v>
      </c>
      <c r="F235" s="20">
        <v>0.1242</v>
      </c>
      <c r="G235" s="20">
        <v>0.1218</v>
      </c>
      <c r="H235" s="17">
        <v>3</v>
      </c>
      <c r="I235" s="18">
        <v>0.0912</v>
      </c>
      <c r="J235" s="19">
        <v>0.030600000000000002</v>
      </c>
    </row>
    <row r="236" spans="1:10" ht="12.75">
      <c r="A236" s="13">
        <v>37404</v>
      </c>
      <c r="B236" s="8" t="s">
        <v>12</v>
      </c>
      <c r="C236" s="17">
        <v>22</v>
      </c>
      <c r="D236" s="17">
        <v>4</v>
      </c>
      <c r="E236" s="20">
        <v>0.1166</v>
      </c>
      <c r="F236" s="20">
        <v>0.1201</v>
      </c>
      <c r="G236" s="20">
        <v>0.1172</v>
      </c>
      <c r="H236" s="17">
        <v>4</v>
      </c>
      <c r="I236" s="18">
        <v>0.0901</v>
      </c>
      <c r="J236" s="19">
        <v>0.0271</v>
      </c>
    </row>
    <row r="237" spans="1:10" ht="12.75">
      <c r="A237" s="13">
        <v>37411</v>
      </c>
      <c r="B237" s="8" t="s">
        <v>12</v>
      </c>
      <c r="C237" s="17">
        <v>23</v>
      </c>
      <c r="D237" s="17">
        <v>4</v>
      </c>
      <c r="E237" s="20">
        <v>0.1139</v>
      </c>
      <c r="F237" s="20">
        <v>0.1147</v>
      </c>
      <c r="G237" s="20">
        <v>0.1139</v>
      </c>
      <c r="H237" s="17">
        <v>4</v>
      </c>
      <c r="I237" s="18">
        <v>0.0882</v>
      </c>
      <c r="J237" s="19">
        <v>0.0271</v>
      </c>
    </row>
    <row r="238" spans="1:10" ht="13.5" thickBot="1">
      <c r="A238" s="6"/>
      <c r="B238" s="9"/>
      <c r="C238" s="22"/>
      <c r="D238" s="22"/>
      <c r="E238" s="23"/>
      <c r="F238" s="23"/>
      <c r="G238" s="23"/>
      <c r="H238" s="22"/>
      <c r="I238" s="23"/>
      <c r="J238" s="24"/>
    </row>
    <row r="239" ht="12.75">
      <c r="A239" t="s">
        <v>20</v>
      </c>
    </row>
    <row r="241" ht="13.5" thickBot="1">
      <c r="A241" s="25" t="s">
        <v>22</v>
      </c>
    </row>
    <row r="242" spans="1:10" ht="15.75" thickBot="1">
      <c r="A242" s="26" t="s">
        <v>13</v>
      </c>
      <c r="B242" s="27" t="s">
        <v>7</v>
      </c>
      <c r="C242" s="28" t="s">
        <v>16</v>
      </c>
      <c r="D242" s="28" t="s">
        <v>17</v>
      </c>
      <c r="E242" s="29" t="s">
        <v>2</v>
      </c>
      <c r="F242" s="29" t="s">
        <v>3</v>
      </c>
      <c r="G242" s="29" t="s">
        <v>4</v>
      </c>
      <c r="H242" s="29" t="s">
        <v>5</v>
      </c>
      <c r="I242" s="29" t="s">
        <v>6</v>
      </c>
      <c r="J242" s="38" t="s">
        <v>14</v>
      </c>
    </row>
    <row r="243" spans="1:10" ht="12.75">
      <c r="A243" s="13">
        <v>37285</v>
      </c>
      <c r="B243" s="8" t="s">
        <v>9</v>
      </c>
      <c r="C243" s="17">
        <v>24</v>
      </c>
      <c r="D243" s="17">
        <v>5</v>
      </c>
      <c r="E243" s="20">
        <v>0.1299</v>
      </c>
      <c r="F243" s="20">
        <v>0.1445</v>
      </c>
      <c r="G243" s="20">
        <v>0.1299</v>
      </c>
      <c r="H243" s="17">
        <v>5</v>
      </c>
      <c r="I243" s="18">
        <v>0.1115</v>
      </c>
      <c r="J243" s="19">
        <f>+G243-I243</f>
        <v>0.018399999999999986</v>
      </c>
    </row>
    <row r="244" spans="1:10" ht="12.75">
      <c r="A244" s="13">
        <f>A243</f>
        <v>37285</v>
      </c>
      <c r="B244" s="8" t="s">
        <v>10</v>
      </c>
      <c r="C244" s="17">
        <v>13</v>
      </c>
      <c r="D244" s="17">
        <v>5</v>
      </c>
      <c r="E244" s="20">
        <v>0.1346</v>
      </c>
      <c r="F244" s="20">
        <v>0.1375</v>
      </c>
      <c r="G244" s="20">
        <v>0.1358</v>
      </c>
      <c r="H244" s="17">
        <v>5</v>
      </c>
      <c r="I244" s="18">
        <v>0.1115</v>
      </c>
      <c r="J244" s="19">
        <f>+G244-I244</f>
        <v>0.024300000000000002</v>
      </c>
    </row>
    <row r="245" spans="1:10" ht="12.75">
      <c r="A245" s="13">
        <f>A244</f>
        <v>37285</v>
      </c>
      <c r="B245" s="8" t="s">
        <v>11</v>
      </c>
      <c r="C245" s="17">
        <v>9</v>
      </c>
      <c r="D245" s="17">
        <v>5</v>
      </c>
      <c r="E245" s="20">
        <v>0.1387</v>
      </c>
      <c r="F245" s="20">
        <v>0.1415</v>
      </c>
      <c r="G245" s="20">
        <v>0.1415</v>
      </c>
      <c r="H245" s="17">
        <v>5</v>
      </c>
      <c r="I245" s="18">
        <v>0.1115</v>
      </c>
      <c r="J245" s="19">
        <f>+G245-I245</f>
        <v>0.029999999999999985</v>
      </c>
    </row>
    <row r="246" spans="1:10" ht="12.75">
      <c r="A246" s="13">
        <f>A245</f>
        <v>37285</v>
      </c>
      <c r="B246" s="8" t="s">
        <v>12</v>
      </c>
      <c r="C246" s="17">
        <v>6</v>
      </c>
      <c r="D246" s="17">
        <v>5</v>
      </c>
      <c r="E246" s="20">
        <v>0.1405</v>
      </c>
      <c r="F246" s="20">
        <v>0.1416</v>
      </c>
      <c r="G246" s="20">
        <v>0.1416</v>
      </c>
      <c r="H246" s="17">
        <v>5</v>
      </c>
      <c r="I246" s="18">
        <v>0.1115</v>
      </c>
      <c r="J246" s="19">
        <f>+G246-I246</f>
        <v>0.030100000000000002</v>
      </c>
    </row>
    <row r="247" spans="1:10" ht="12.75">
      <c r="A247" s="13">
        <v>37299</v>
      </c>
      <c r="B247" s="8" t="s">
        <v>9</v>
      </c>
      <c r="C247" s="17">
        <v>10</v>
      </c>
      <c r="D247" s="17">
        <v>5</v>
      </c>
      <c r="E247" s="20">
        <v>0.1229</v>
      </c>
      <c r="F247" s="20">
        <v>0.1254</v>
      </c>
      <c r="G247" s="20">
        <v>0.1229</v>
      </c>
      <c r="H247" s="17">
        <v>5</v>
      </c>
      <c r="I247" s="18">
        <v>0.107</v>
      </c>
      <c r="J247" s="19">
        <v>0.015899999999999997</v>
      </c>
    </row>
    <row r="248" spans="1:10" ht="12.75">
      <c r="A248" s="13">
        <f>A247</f>
        <v>37299</v>
      </c>
      <c r="B248" s="8" t="s">
        <v>10</v>
      </c>
      <c r="C248" s="17">
        <v>15</v>
      </c>
      <c r="D248" s="17">
        <v>5</v>
      </c>
      <c r="E248" s="20">
        <v>0.1287</v>
      </c>
      <c r="F248" s="20">
        <v>0.1311</v>
      </c>
      <c r="G248" s="20">
        <v>0.1287</v>
      </c>
      <c r="H248" s="17">
        <v>5</v>
      </c>
      <c r="I248" s="18">
        <v>0.107</v>
      </c>
      <c r="J248" s="19">
        <f>+G248-I248</f>
        <v>0.02170000000000001</v>
      </c>
    </row>
    <row r="249" spans="1:10" ht="12.75">
      <c r="A249" s="13">
        <f>A248</f>
        <v>37299</v>
      </c>
      <c r="B249" s="8" t="s">
        <v>11</v>
      </c>
      <c r="C249" s="17">
        <v>15</v>
      </c>
      <c r="D249" s="17">
        <v>5</v>
      </c>
      <c r="E249" s="20">
        <v>0.1341</v>
      </c>
      <c r="F249" s="20">
        <v>0.136</v>
      </c>
      <c r="G249" s="20">
        <v>0.1357</v>
      </c>
      <c r="H249" s="17">
        <v>5</v>
      </c>
      <c r="I249" s="18">
        <v>0.107</v>
      </c>
      <c r="J249" s="19">
        <f>+G249-I249</f>
        <v>0.02869999999999999</v>
      </c>
    </row>
    <row r="250" spans="1:10" ht="12.75">
      <c r="A250" s="13">
        <f>A249</f>
        <v>37299</v>
      </c>
      <c r="B250" s="8" t="s">
        <v>12</v>
      </c>
      <c r="C250" s="17">
        <v>10</v>
      </c>
      <c r="D250" s="17">
        <v>5</v>
      </c>
      <c r="E250" s="20">
        <v>0.1367</v>
      </c>
      <c r="F250" s="20">
        <v>0.137</v>
      </c>
      <c r="G250" s="20">
        <v>0.1367</v>
      </c>
      <c r="H250" s="17">
        <v>5</v>
      </c>
      <c r="I250" s="18">
        <v>0.107</v>
      </c>
      <c r="J250" s="19">
        <f>+G250-I250</f>
        <v>0.02969999999999999</v>
      </c>
    </row>
    <row r="251" spans="1:10" ht="12.75">
      <c r="A251" s="13">
        <v>37306</v>
      </c>
      <c r="B251" s="8" t="s">
        <v>9</v>
      </c>
      <c r="C251" s="17">
        <v>6</v>
      </c>
      <c r="D251" s="17">
        <v>5</v>
      </c>
      <c r="E251" s="20">
        <v>0.1226</v>
      </c>
      <c r="F251" s="20">
        <v>0.1229</v>
      </c>
      <c r="G251" s="20">
        <v>0.1229</v>
      </c>
      <c r="H251" s="17">
        <v>5</v>
      </c>
      <c r="I251" s="18">
        <v>0.1082</v>
      </c>
      <c r="J251" s="19">
        <v>0.015899999999999997</v>
      </c>
    </row>
    <row r="252" spans="1:10" ht="12.75">
      <c r="A252" s="13">
        <f>A251</f>
        <v>37306</v>
      </c>
      <c r="B252" s="8" t="s">
        <v>10</v>
      </c>
      <c r="C252" s="17">
        <v>9</v>
      </c>
      <c r="D252" s="17">
        <v>5</v>
      </c>
      <c r="E252" s="20">
        <v>0.1293</v>
      </c>
      <c r="F252" s="20">
        <v>0.1312</v>
      </c>
      <c r="G252" s="20">
        <v>0.1296</v>
      </c>
      <c r="H252" s="17">
        <v>5</v>
      </c>
      <c r="I252" s="18">
        <v>0.1082</v>
      </c>
      <c r="J252" s="19">
        <f>+G252-I252</f>
        <v>0.02139999999999999</v>
      </c>
    </row>
    <row r="253" spans="1:10" ht="12.75">
      <c r="A253" s="13">
        <f>A252</f>
        <v>37306</v>
      </c>
      <c r="B253" s="8" t="s">
        <v>11</v>
      </c>
      <c r="C253" s="17">
        <v>13</v>
      </c>
      <c r="D253" s="17">
        <v>5</v>
      </c>
      <c r="E253" s="20">
        <v>0.1355</v>
      </c>
      <c r="F253" s="20">
        <v>0.1368</v>
      </c>
      <c r="G253" s="20">
        <v>0.136</v>
      </c>
      <c r="H253" s="17">
        <v>5</v>
      </c>
      <c r="I253" s="18">
        <v>0.1082</v>
      </c>
      <c r="J253" s="19">
        <f>+G253-I253</f>
        <v>0.027800000000000005</v>
      </c>
    </row>
    <row r="254" spans="1:10" ht="12.75">
      <c r="A254" s="13">
        <f>A253</f>
        <v>37306</v>
      </c>
      <c r="B254" s="8" t="s">
        <v>12</v>
      </c>
      <c r="C254" s="17">
        <v>10</v>
      </c>
      <c r="D254" s="17">
        <v>5</v>
      </c>
      <c r="E254" s="20">
        <v>0.1378</v>
      </c>
      <c r="F254" s="20">
        <v>0.1379</v>
      </c>
      <c r="G254" s="20">
        <v>0.1378</v>
      </c>
      <c r="H254" s="17">
        <v>5</v>
      </c>
      <c r="I254" s="18">
        <v>0.1082</v>
      </c>
      <c r="J254" s="19">
        <f>+G254-I254</f>
        <v>0.0296</v>
      </c>
    </row>
    <row r="255" spans="1:10" ht="12.75">
      <c r="A255" s="13">
        <v>37313</v>
      </c>
      <c r="B255" s="8" t="s">
        <v>9</v>
      </c>
      <c r="C255" s="17">
        <v>9</v>
      </c>
      <c r="D255" s="17">
        <v>5</v>
      </c>
      <c r="E255" s="20">
        <v>0.1274</v>
      </c>
      <c r="F255" s="20">
        <v>0.1414</v>
      </c>
      <c r="G255" s="20">
        <v>0.1274</v>
      </c>
      <c r="H255" s="17">
        <v>5</v>
      </c>
      <c r="I255" s="18">
        <v>0.1067</v>
      </c>
      <c r="J255" s="19">
        <v>0.015899999999999997</v>
      </c>
    </row>
    <row r="256" spans="1:10" ht="12.75">
      <c r="A256" s="13">
        <f>A255</f>
        <v>37313</v>
      </c>
      <c r="B256" s="8" t="s">
        <v>10</v>
      </c>
      <c r="C256" s="17">
        <v>9</v>
      </c>
      <c r="D256" s="17">
        <v>5</v>
      </c>
      <c r="E256" s="20">
        <v>0.132</v>
      </c>
      <c r="F256" s="20">
        <v>0.1426</v>
      </c>
      <c r="G256" s="20">
        <v>0.132</v>
      </c>
      <c r="H256" s="17">
        <v>5</v>
      </c>
      <c r="I256" s="18">
        <v>0.1067</v>
      </c>
      <c r="J256" s="19">
        <f>+G256-I256</f>
        <v>0.025300000000000003</v>
      </c>
    </row>
    <row r="257" spans="1:10" ht="12.75">
      <c r="A257" s="13">
        <f>A256</f>
        <v>37313</v>
      </c>
      <c r="B257" s="8" t="s">
        <v>11</v>
      </c>
      <c r="C257" s="17">
        <v>9</v>
      </c>
      <c r="D257" s="17" t="s">
        <v>18</v>
      </c>
      <c r="E257" s="20">
        <v>0.1414</v>
      </c>
      <c r="F257" s="20">
        <v>0.1473</v>
      </c>
      <c r="G257" s="20" t="s">
        <v>23</v>
      </c>
      <c r="H257" s="17">
        <v>5</v>
      </c>
      <c r="I257" s="18">
        <v>0.1067</v>
      </c>
      <c r="J257" s="19" t="e">
        <f>+G257-I257</f>
        <v>#VALUE!</v>
      </c>
    </row>
    <row r="258" spans="1:10" ht="12.75">
      <c r="A258" s="13">
        <f>A257</f>
        <v>37313</v>
      </c>
      <c r="B258" s="8" t="s">
        <v>12</v>
      </c>
      <c r="C258" s="17">
        <v>10</v>
      </c>
      <c r="D258" s="17">
        <v>5</v>
      </c>
      <c r="E258" s="20">
        <v>0.1373</v>
      </c>
      <c r="F258" s="20">
        <v>0.1473</v>
      </c>
      <c r="G258" s="20">
        <v>0.1373</v>
      </c>
      <c r="H258" s="17">
        <v>5</v>
      </c>
      <c r="I258" s="18">
        <v>0.1067</v>
      </c>
      <c r="J258" s="19">
        <f>+G258-I258</f>
        <v>0.030600000000000002</v>
      </c>
    </row>
    <row r="259" spans="1:10" ht="12.75">
      <c r="A259" s="13">
        <v>37320</v>
      </c>
      <c r="B259" s="8" t="s">
        <v>9</v>
      </c>
      <c r="C259" s="17">
        <v>15</v>
      </c>
      <c r="D259" s="17">
        <v>5</v>
      </c>
      <c r="E259" s="20">
        <v>0.1248</v>
      </c>
      <c r="F259" s="20">
        <v>0.1274</v>
      </c>
      <c r="G259" s="20">
        <v>0.1248</v>
      </c>
      <c r="H259" s="17">
        <v>5</v>
      </c>
      <c r="I259" s="18">
        <v>0.1079</v>
      </c>
      <c r="J259" s="19">
        <v>0.015899999999999997</v>
      </c>
    </row>
    <row r="260" spans="1:10" ht="12.75">
      <c r="A260" s="13">
        <f>A259</f>
        <v>37320</v>
      </c>
      <c r="B260" s="8" t="s">
        <v>10</v>
      </c>
      <c r="C260" s="17">
        <v>5</v>
      </c>
      <c r="D260" s="17">
        <v>5</v>
      </c>
      <c r="E260" s="20">
        <v>0.1333</v>
      </c>
      <c r="F260" s="20">
        <v>0.1344</v>
      </c>
      <c r="G260" s="20">
        <v>0.1344</v>
      </c>
      <c r="H260" s="17">
        <v>5</v>
      </c>
      <c r="I260" s="18">
        <v>0.1079</v>
      </c>
      <c r="J260" s="19">
        <f>+G260-I260</f>
        <v>0.026499999999999996</v>
      </c>
    </row>
    <row r="261" spans="1:10" ht="12.75">
      <c r="A261" s="13">
        <f>A260</f>
        <v>37320</v>
      </c>
      <c r="B261" s="8" t="s">
        <v>11</v>
      </c>
      <c r="C261" s="17">
        <v>0</v>
      </c>
      <c r="D261" s="17" t="s">
        <v>18</v>
      </c>
      <c r="E261" s="17" t="s">
        <v>18</v>
      </c>
      <c r="F261" s="17" t="s">
        <v>18</v>
      </c>
      <c r="G261" s="17" t="s">
        <v>23</v>
      </c>
      <c r="H261" s="17">
        <v>5</v>
      </c>
      <c r="I261" s="18">
        <v>0.1079</v>
      </c>
      <c r="J261" s="19" t="e">
        <f>+G261-I261</f>
        <v>#VALUE!</v>
      </c>
    </row>
    <row r="262" spans="1:10" ht="12.75">
      <c r="A262" s="13">
        <f>A261</f>
        <v>37320</v>
      </c>
      <c r="B262" s="8" t="s">
        <v>12</v>
      </c>
      <c r="C262" s="17">
        <v>6</v>
      </c>
      <c r="D262" s="17">
        <v>5</v>
      </c>
      <c r="E262" s="20">
        <v>0.1397</v>
      </c>
      <c r="F262" s="20">
        <v>0.1409</v>
      </c>
      <c r="G262" s="20">
        <v>0.1409</v>
      </c>
      <c r="H262" s="17">
        <v>5</v>
      </c>
      <c r="I262" s="18">
        <v>0.1079</v>
      </c>
      <c r="J262" s="19">
        <f>+G262-I262</f>
        <v>0.033</v>
      </c>
    </row>
    <row r="263" spans="1:10" ht="12.75">
      <c r="A263" s="13">
        <v>37327</v>
      </c>
      <c r="B263" s="8" t="s">
        <v>9</v>
      </c>
      <c r="C263" s="17">
        <v>16</v>
      </c>
      <c r="D263" s="17">
        <v>5</v>
      </c>
      <c r="E263" s="20">
        <v>0.123</v>
      </c>
      <c r="F263" s="20">
        <v>0.1282</v>
      </c>
      <c r="G263" s="20">
        <v>0.1248</v>
      </c>
      <c r="H263" s="17">
        <v>5</v>
      </c>
      <c r="I263" s="18">
        <v>0.1075</v>
      </c>
      <c r="J263" s="19">
        <v>0.015899999999999997</v>
      </c>
    </row>
    <row r="264" spans="1:10" ht="12.75">
      <c r="A264" s="13">
        <f>A263</f>
        <v>37327</v>
      </c>
      <c r="B264" s="8" t="s">
        <v>10</v>
      </c>
      <c r="C264" s="17">
        <v>12</v>
      </c>
      <c r="D264" s="17">
        <v>5</v>
      </c>
      <c r="E264" s="20">
        <v>0.1322</v>
      </c>
      <c r="F264" s="20">
        <v>0.134</v>
      </c>
      <c r="G264" s="20">
        <v>0.1344</v>
      </c>
      <c r="H264" s="17">
        <v>5</v>
      </c>
      <c r="I264" s="18">
        <v>0.1075</v>
      </c>
      <c r="J264" s="19">
        <f>+G264-I264</f>
        <v>0.026899999999999993</v>
      </c>
    </row>
    <row r="265" spans="1:10" ht="12.75">
      <c r="A265" s="13">
        <f>A264</f>
        <v>37327</v>
      </c>
      <c r="B265" s="8" t="s">
        <v>11</v>
      </c>
      <c r="C265" s="17">
        <v>7</v>
      </c>
      <c r="D265" s="17" t="s">
        <v>18</v>
      </c>
      <c r="E265" s="20">
        <v>0.1398</v>
      </c>
      <c r="F265" s="20">
        <v>0.1422</v>
      </c>
      <c r="G265" s="20" t="s">
        <v>23</v>
      </c>
      <c r="H265" s="17">
        <v>5</v>
      </c>
      <c r="I265" s="18">
        <v>0.1075</v>
      </c>
      <c r="J265" s="19" t="e">
        <f>+G265-I265</f>
        <v>#VALUE!</v>
      </c>
    </row>
    <row r="266" spans="1:10" ht="12.75">
      <c r="A266" s="13">
        <f>A265</f>
        <v>37327</v>
      </c>
      <c r="B266" s="8" t="s">
        <v>12</v>
      </c>
      <c r="C266" s="17">
        <v>11</v>
      </c>
      <c r="D266" s="17">
        <v>5</v>
      </c>
      <c r="E266" s="20">
        <v>0.1404</v>
      </c>
      <c r="F266" s="20">
        <v>0.141</v>
      </c>
      <c r="G266" s="20">
        <v>0.1409</v>
      </c>
      <c r="H266" s="17">
        <v>5</v>
      </c>
      <c r="I266" s="18">
        <v>0.1075</v>
      </c>
      <c r="J266" s="19">
        <f>+G266-I266</f>
        <v>0.0334</v>
      </c>
    </row>
    <row r="267" spans="1:10" ht="12.75">
      <c r="A267" s="13">
        <v>37334</v>
      </c>
      <c r="B267" s="8" t="s">
        <v>9</v>
      </c>
      <c r="C267" s="17">
        <v>9</v>
      </c>
      <c r="D267" s="17" t="s">
        <v>18</v>
      </c>
      <c r="E267" s="20">
        <v>0.1233</v>
      </c>
      <c r="F267" s="20">
        <v>0.1268</v>
      </c>
      <c r="G267" s="20" t="s">
        <v>23</v>
      </c>
      <c r="H267" s="17">
        <v>5</v>
      </c>
      <c r="I267" s="18">
        <v>0.1062</v>
      </c>
      <c r="J267" s="19">
        <v>0.015899999999999997</v>
      </c>
    </row>
    <row r="268" spans="1:10" ht="12.75">
      <c r="A268" s="13">
        <f>A267</f>
        <v>37334</v>
      </c>
      <c r="B268" s="8" t="s">
        <v>10</v>
      </c>
      <c r="C268" s="17">
        <v>12</v>
      </c>
      <c r="D268" s="17" t="s">
        <v>18</v>
      </c>
      <c r="E268" s="20">
        <v>0.1309</v>
      </c>
      <c r="F268" s="20">
        <v>0.1338</v>
      </c>
      <c r="G268" s="20" t="s">
        <v>23</v>
      </c>
      <c r="H268" s="17">
        <v>5</v>
      </c>
      <c r="I268" s="18">
        <f>I267</f>
        <v>0.1062</v>
      </c>
      <c r="J268" s="19" t="e">
        <f>+G268-I268</f>
        <v>#VALUE!</v>
      </c>
    </row>
    <row r="269" spans="1:10" ht="12.75">
      <c r="A269" s="13">
        <f>A268</f>
        <v>37334</v>
      </c>
      <c r="B269" s="8" t="s">
        <v>11</v>
      </c>
      <c r="C269" s="17">
        <v>2</v>
      </c>
      <c r="D269" s="17" t="s">
        <v>18</v>
      </c>
      <c r="E269" s="20">
        <v>0.1385</v>
      </c>
      <c r="F269" s="20">
        <v>0.1385</v>
      </c>
      <c r="G269" s="20" t="s">
        <v>23</v>
      </c>
      <c r="H269" s="17">
        <v>5</v>
      </c>
      <c r="I269" s="18">
        <f>I268</f>
        <v>0.1062</v>
      </c>
      <c r="J269" s="19" t="e">
        <f>+G269-I269</f>
        <v>#VALUE!</v>
      </c>
    </row>
    <row r="270" spans="1:10" ht="12.75">
      <c r="A270" s="13">
        <f>A269</f>
        <v>37334</v>
      </c>
      <c r="B270" s="8" t="s">
        <v>12</v>
      </c>
      <c r="C270" s="17">
        <v>15</v>
      </c>
      <c r="D270" s="17" t="s">
        <v>18</v>
      </c>
      <c r="E270" s="20">
        <v>0.1397</v>
      </c>
      <c r="F270" s="20">
        <v>0.1438</v>
      </c>
      <c r="G270" s="20" t="s">
        <v>23</v>
      </c>
      <c r="H270" s="17">
        <v>5</v>
      </c>
      <c r="I270" s="18">
        <f>I269</f>
        <v>0.1062</v>
      </c>
      <c r="J270" s="19" t="e">
        <f>+G270-I270</f>
        <v>#VALUE!</v>
      </c>
    </row>
    <row r="271" spans="1:10" ht="12.75">
      <c r="A271" s="13">
        <v>37348</v>
      </c>
      <c r="B271" s="8" t="s">
        <v>9</v>
      </c>
      <c r="C271" s="17">
        <v>16</v>
      </c>
      <c r="D271" s="17">
        <v>5</v>
      </c>
      <c r="E271" s="20">
        <v>0.1189</v>
      </c>
      <c r="F271" s="20">
        <v>0.1212</v>
      </c>
      <c r="G271" s="20">
        <v>0.1189</v>
      </c>
      <c r="H271" s="17">
        <v>5</v>
      </c>
      <c r="I271" s="18">
        <v>0.1041</v>
      </c>
      <c r="J271" s="19">
        <v>0.015899999999999997</v>
      </c>
    </row>
    <row r="272" spans="1:10" ht="12.75">
      <c r="A272" s="13">
        <f>A271</f>
        <v>37348</v>
      </c>
      <c r="B272" s="8" t="s">
        <v>10</v>
      </c>
      <c r="C272" s="17">
        <v>28</v>
      </c>
      <c r="D272" s="17">
        <v>5</v>
      </c>
      <c r="E272" s="20">
        <v>0.1282</v>
      </c>
      <c r="F272" s="20">
        <v>0.1293</v>
      </c>
      <c r="G272" s="20">
        <v>0.1283</v>
      </c>
      <c r="H272" s="17">
        <v>5</v>
      </c>
      <c r="I272" s="18">
        <f>I271</f>
        <v>0.1041</v>
      </c>
      <c r="J272" s="19">
        <f>+G272-I272</f>
        <v>0.0242</v>
      </c>
    </row>
    <row r="273" spans="1:10" ht="12.75">
      <c r="A273" s="13">
        <f>A272</f>
        <v>37348</v>
      </c>
      <c r="B273" s="8" t="s">
        <v>11</v>
      </c>
      <c r="C273" s="17">
        <v>0</v>
      </c>
      <c r="D273" s="17" t="s">
        <v>18</v>
      </c>
      <c r="E273" s="20" t="s">
        <v>18</v>
      </c>
      <c r="F273" s="20" t="s">
        <v>18</v>
      </c>
      <c r="G273" s="20" t="s">
        <v>23</v>
      </c>
      <c r="H273" s="17">
        <v>5</v>
      </c>
      <c r="I273" s="18">
        <f>I272</f>
        <v>0.1041</v>
      </c>
      <c r="J273" s="19" t="e">
        <f>+G273-I273</f>
        <v>#VALUE!</v>
      </c>
    </row>
    <row r="274" spans="1:10" ht="12.75">
      <c r="A274" s="13">
        <f>A273</f>
        <v>37348</v>
      </c>
      <c r="B274" s="8" t="s">
        <v>12</v>
      </c>
      <c r="C274" s="17">
        <v>14</v>
      </c>
      <c r="D274" s="17">
        <v>5</v>
      </c>
      <c r="E274" s="20">
        <v>0.1375</v>
      </c>
      <c r="F274" s="20">
        <v>0.142</v>
      </c>
      <c r="G274" s="20">
        <v>0.1375</v>
      </c>
      <c r="H274" s="17">
        <v>5</v>
      </c>
      <c r="I274" s="18">
        <f>I273</f>
        <v>0.1041</v>
      </c>
      <c r="J274" s="19">
        <f>+G274-I274</f>
        <v>0.03340000000000001</v>
      </c>
    </row>
    <row r="275" spans="1:10" ht="12.75">
      <c r="A275" s="13">
        <v>37355</v>
      </c>
      <c r="B275" s="8" t="s">
        <v>9</v>
      </c>
      <c r="C275" s="17">
        <v>25</v>
      </c>
      <c r="D275" s="17">
        <v>5</v>
      </c>
      <c r="E275" s="20">
        <v>0.1187</v>
      </c>
      <c r="F275" s="20">
        <v>0.121</v>
      </c>
      <c r="G275" s="20">
        <v>0.1189</v>
      </c>
      <c r="H275" s="17">
        <v>5</v>
      </c>
      <c r="I275" s="18">
        <v>0.1039</v>
      </c>
      <c r="J275" s="19">
        <v>0.015899999999999997</v>
      </c>
    </row>
    <row r="276" spans="1:10" ht="12.75">
      <c r="A276" s="13">
        <f>A275</f>
        <v>37355</v>
      </c>
      <c r="B276" s="8" t="s">
        <v>10</v>
      </c>
      <c r="C276" s="17">
        <v>27</v>
      </c>
      <c r="D276" s="17">
        <v>5</v>
      </c>
      <c r="E276" s="20">
        <v>0.1272</v>
      </c>
      <c r="F276" s="20">
        <v>0.1275</v>
      </c>
      <c r="G276" s="20">
        <v>0.1274</v>
      </c>
      <c r="H276" s="17">
        <v>5</v>
      </c>
      <c r="I276" s="18">
        <f>I275</f>
        <v>0.1039</v>
      </c>
      <c r="J276" s="19">
        <f>+G276-I276</f>
        <v>0.023500000000000007</v>
      </c>
    </row>
    <row r="277" spans="1:10" ht="12.75">
      <c r="A277" s="13">
        <f>A276</f>
        <v>37355</v>
      </c>
      <c r="B277" s="8" t="s">
        <v>11</v>
      </c>
      <c r="C277" s="17">
        <v>0</v>
      </c>
      <c r="D277" s="17" t="s">
        <v>18</v>
      </c>
      <c r="E277" s="20" t="s">
        <v>18</v>
      </c>
      <c r="F277" s="20" t="s">
        <v>18</v>
      </c>
      <c r="G277" s="20" t="s">
        <v>23</v>
      </c>
      <c r="H277" s="17">
        <v>5</v>
      </c>
      <c r="I277" s="18">
        <f>I276</f>
        <v>0.1039</v>
      </c>
      <c r="J277" s="19" t="e">
        <f>+G277-I277</f>
        <v>#VALUE!</v>
      </c>
    </row>
    <row r="278" spans="1:10" ht="12.75">
      <c r="A278" s="13">
        <f>A277</f>
        <v>37355</v>
      </c>
      <c r="B278" s="8" t="s">
        <v>12</v>
      </c>
      <c r="C278" s="17">
        <v>10</v>
      </c>
      <c r="D278" s="17" t="s">
        <v>18</v>
      </c>
      <c r="E278" s="20">
        <v>0.1385</v>
      </c>
      <c r="F278" s="20">
        <v>0.1398</v>
      </c>
      <c r="G278" s="20" t="s">
        <v>23</v>
      </c>
      <c r="H278" s="17">
        <v>5</v>
      </c>
      <c r="I278" s="18">
        <f>I277</f>
        <v>0.1039</v>
      </c>
      <c r="J278" s="19" t="e">
        <f>+G278-I278</f>
        <v>#VALUE!</v>
      </c>
    </row>
    <row r="279" spans="1:10" ht="12.75">
      <c r="A279" s="13">
        <v>37362</v>
      </c>
      <c r="B279" s="8" t="s">
        <v>9</v>
      </c>
      <c r="C279" s="17">
        <v>15</v>
      </c>
      <c r="D279" s="17">
        <v>5</v>
      </c>
      <c r="E279" s="20">
        <v>0.1174</v>
      </c>
      <c r="F279" s="20">
        <v>0.1187</v>
      </c>
      <c r="G279" s="20">
        <v>0.1175</v>
      </c>
      <c r="H279" s="17">
        <v>5</v>
      </c>
      <c r="I279" s="18">
        <v>0.1027</v>
      </c>
      <c r="J279" s="19">
        <v>0.015899999999999997</v>
      </c>
    </row>
    <row r="280" spans="1:10" ht="12.75">
      <c r="A280" s="13">
        <f>A279</f>
        <v>37362</v>
      </c>
      <c r="B280" s="8" t="s">
        <v>10</v>
      </c>
      <c r="C280" s="17">
        <v>29.5</v>
      </c>
      <c r="D280" s="17">
        <v>5</v>
      </c>
      <c r="E280" s="20">
        <v>0.1247</v>
      </c>
      <c r="F280" s="20">
        <v>0.1256</v>
      </c>
      <c r="G280" s="20">
        <v>0.1251</v>
      </c>
      <c r="H280" s="17">
        <v>5</v>
      </c>
      <c r="I280" s="18">
        <f>I279</f>
        <v>0.1027</v>
      </c>
      <c r="J280" s="19">
        <f>+G280-I280</f>
        <v>0.02239999999999999</v>
      </c>
    </row>
    <row r="281" spans="1:10" ht="12.75">
      <c r="A281" s="13">
        <f>A280</f>
        <v>37362</v>
      </c>
      <c r="B281" s="8" t="s">
        <v>11</v>
      </c>
      <c r="C281" s="17">
        <v>27</v>
      </c>
      <c r="D281" s="17">
        <v>5</v>
      </c>
      <c r="E281" s="20">
        <v>0.13</v>
      </c>
      <c r="F281" s="20">
        <v>0.1326</v>
      </c>
      <c r="G281" s="20">
        <v>0.13</v>
      </c>
      <c r="H281" s="17">
        <v>5</v>
      </c>
      <c r="I281" s="18">
        <f>I280</f>
        <v>0.1027</v>
      </c>
      <c r="J281" s="19">
        <f>+G281-I281</f>
        <v>0.027300000000000005</v>
      </c>
    </row>
    <row r="282" spans="1:10" ht="12.75">
      <c r="A282" s="13">
        <f>A281</f>
        <v>37362</v>
      </c>
      <c r="B282" s="8" t="s">
        <v>12</v>
      </c>
      <c r="C282" s="17">
        <v>11.5</v>
      </c>
      <c r="D282" s="17" t="s">
        <v>18</v>
      </c>
      <c r="E282" s="20">
        <v>0.135</v>
      </c>
      <c r="F282" s="20">
        <v>0.1398</v>
      </c>
      <c r="G282" s="20" t="s">
        <v>23</v>
      </c>
      <c r="H282" s="17">
        <v>5</v>
      </c>
      <c r="I282" s="18">
        <f>I281</f>
        <v>0.1027</v>
      </c>
      <c r="J282" s="19" t="e">
        <f>+G282-I282</f>
        <v>#VALUE!</v>
      </c>
    </row>
    <row r="283" spans="1:10" ht="12.75">
      <c r="A283" s="13">
        <v>37369</v>
      </c>
      <c r="B283" s="8" t="s">
        <v>9</v>
      </c>
      <c r="C283" s="17">
        <v>44</v>
      </c>
      <c r="D283" s="17">
        <v>20</v>
      </c>
      <c r="E283" s="20">
        <v>0.1136</v>
      </c>
      <c r="F283" s="20">
        <v>0.142</v>
      </c>
      <c r="G283" s="20">
        <v>0.1141</v>
      </c>
      <c r="H283" s="17">
        <v>20</v>
      </c>
      <c r="I283" s="18">
        <v>0.1002</v>
      </c>
      <c r="J283" s="19">
        <v>0.015899999999999997</v>
      </c>
    </row>
    <row r="284" spans="1:10" ht="12.75">
      <c r="A284" s="13">
        <f>A283</f>
        <v>37369</v>
      </c>
      <c r="B284" s="8" t="s">
        <v>10</v>
      </c>
      <c r="C284" s="17">
        <v>76</v>
      </c>
      <c r="D284" s="17">
        <v>20</v>
      </c>
      <c r="E284" s="20">
        <v>0.1206</v>
      </c>
      <c r="F284" s="20">
        <v>0.1222</v>
      </c>
      <c r="G284" s="20">
        <v>0.121</v>
      </c>
      <c r="H284" s="17">
        <v>20</v>
      </c>
      <c r="I284" s="18">
        <f>I283</f>
        <v>0.1002</v>
      </c>
      <c r="J284" s="19">
        <f>+G284-I284</f>
        <v>0.0208</v>
      </c>
    </row>
    <row r="285" spans="1:10" ht="12.75">
      <c r="A285" s="13">
        <f>A284</f>
        <v>37369</v>
      </c>
      <c r="B285" s="8" t="s">
        <v>11</v>
      </c>
      <c r="C285" s="17">
        <v>38</v>
      </c>
      <c r="D285" s="17">
        <v>11</v>
      </c>
      <c r="E285" s="20">
        <v>0.1265</v>
      </c>
      <c r="F285" s="20">
        <v>0.1275</v>
      </c>
      <c r="G285" s="20">
        <v>0.1265</v>
      </c>
      <c r="H285" s="17">
        <v>20</v>
      </c>
      <c r="I285" s="18">
        <f>I284</f>
        <v>0.1002</v>
      </c>
      <c r="J285" s="19">
        <f>+G285-I285</f>
        <v>0.026300000000000004</v>
      </c>
    </row>
    <row r="286" spans="1:10" ht="12.75">
      <c r="A286" s="13">
        <f>A285</f>
        <v>37369</v>
      </c>
      <c r="B286" s="8" t="s">
        <v>12</v>
      </c>
      <c r="C286" s="17">
        <v>24.5</v>
      </c>
      <c r="D286" s="17">
        <v>5</v>
      </c>
      <c r="E286" s="20">
        <v>0.1322</v>
      </c>
      <c r="F286" s="20">
        <v>0.1373</v>
      </c>
      <c r="G286" s="20">
        <v>0.1322</v>
      </c>
      <c r="H286" s="17">
        <v>5</v>
      </c>
      <c r="I286" s="18">
        <f>I285</f>
        <v>0.1002</v>
      </c>
      <c r="J286" s="19">
        <f>+G286-I286</f>
        <v>0.032000000000000015</v>
      </c>
    </row>
    <row r="287" spans="1:10" ht="12.75">
      <c r="A287" s="13">
        <v>37376</v>
      </c>
      <c r="B287" s="8" t="s">
        <v>9</v>
      </c>
      <c r="C287" s="17">
        <v>13</v>
      </c>
      <c r="D287" s="17">
        <v>3</v>
      </c>
      <c r="E287" s="20">
        <v>0.1109</v>
      </c>
      <c r="F287" s="20">
        <v>0.1117</v>
      </c>
      <c r="G287" s="20">
        <v>0.1109</v>
      </c>
      <c r="H287" s="17">
        <v>5</v>
      </c>
      <c r="I287" s="20">
        <v>0.0975</v>
      </c>
      <c r="J287" s="19">
        <v>0.015899999999999997</v>
      </c>
    </row>
    <row r="288" spans="1:10" ht="12.75">
      <c r="A288" s="13">
        <f>A287</f>
        <v>37376</v>
      </c>
      <c r="B288" s="8" t="s">
        <v>10</v>
      </c>
      <c r="C288" s="17">
        <v>17</v>
      </c>
      <c r="D288" s="17">
        <v>5</v>
      </c>
      <c r="E288" s="20">
        <v>0.118</v>
      </c>
      <c r="F288" s="20">
        <v>0.1191</v>
      </c>
      <c r="G288" s="20">
        <v>0.1184</v>
      </c>
      <c r="H288" s="17">
        <v>5</v>
      </c>
      <c r="I288" s="18">
        <f>I287</f>
        <v>0.0975</v>
      </c>
      <c r="J288" s="19">
        <f>+G288-I288</f>
        <v>0.020900000000000002</v>
      </c>
    </row>
    <row r="289" spans="1:10" ht="12.75">
      <c r="A289" s="13">
        <f>A288</f>
        <v>37376</v>
      </c>
      <c r="B289" s="8" t="s">
        <v>11</v>
      </c>
      <c r="C289" s="17">
        <v>9</v>
      </c>
      <c r="D289" s="17">
        <v>4</v>
      </c>
      <c r="E289" s="20">
        <v>0.1237</v>
      </c>
      <c r="F289" s="20">
        <v>0.1249</v>
      </c>
      <c r="G289" s="20">
        <v>0.1243</v>
      </c>
      <c r="H289" s="17">
        <v>5</v>
      </c>
      <c r="I289" s="18">
        <f>I288</f>
        <v>0.0975</v>
      </c>
      <c r="J289" s="19">
        <f>+G289-I289</f>
        <v>0.02679999999999999</v>
      </c>
    </row>
    <row r="290" spans="1:10" ht="12.75">
      <c r="A290" s="13">
        <f>A289</f>
        <v>37376</v>
      </c>
      <c r="B290" s="8" t="s">
        <v>12</v>
      </c>
      <c r="C290" s="17">
        <v>21</v>
      </c>
      <c r="D290" s="17" t="s">
        <v>18</v>
      </c>
      <c r="E290" s="20">
        <v>0.1278</v>
      </c>
      <c r="F290" s="20">
        <v>0.1313</v>
      </c>
      <c r="G290" s="20" t="s">
        <v>23</v>
      </c>
      <c r="H290" s="17">
        <v>5</v>
      </c>
      <c r="I290" s="18">
        <f>I289</f>
        <v>0.0975</v>
      </c>
      <c r="J290" s="19" t="e">
        <f>+G290-I290</f>
        <v>#VALUE!</v>
      </c>
    </row>
    <row r="291" spans="1:10" ht="12.75">
      <c r="A291" s="13">
        <v>37383</v>
      </c>
      <c r="B291" s="8" t="s">
        <v>11</v>
      </c>
      <c r="C291" s="17">
        <v>21</v>
      </c>
      <c r="D291" s="17">
        <v>5</v>
      </c>
      <c r="E291" s="20">
        <v>0.1214</v>
      </c>
      <c r="F291" s="20">
        <v>0.125</v>
      </c>
      <c r="G291" s="20">
        <v>0.1141</v>
      </c>
      <c r="H291" s="17">
        <v>5</v>
      </c>
      <c r="I291" s="18">
        <v>0.0956</v>
      </c>
      <c r="J291" s="19">
        <v>0.015899999999999997</v>
      </c>
    </row>
    <row r="292" spans="1:10" ht="12.75">
      <c r="A292" s="13">
        <f>A291</f>
        <v>37383</v>
      </c>
      <c r="B292" s="8" t="s">
        <v>12</v>
      </c>
      <c r="C292" s="17">
        <v>21</v>
      </c>
      <c r="D292" s="17">
        <v>5</v>
      </c>
      <c r="E292" s="20">
        <v>0.1258</v>
      </c>
      <c r="F292" s="20">
        <v>0.129</v>
      </c>
      <c r="G292" s="20">
        <v>0.1322</v>
      </c>
      <c r="H292" s="17">
        <v>5</v>
      </c>
      <c r="I292" s="18">
        <f>I291</f>
        <v>0.0956</v>
      </c>
      <c r="J292" s="19">
        <f aca="true" t="shared" si="10" ref="J292:J298">+G292-I292</f>
        <v>0.03660000000000001</v>
      </c>
    </row>
    <row r="293" spans="1:10" ht="12.75">
      <c r="A293" s="13">
        <v>37390</v>
      </c>
      <c r="B293" s="8" t="s">
        <v>9</v>
      </c>
      <c r="C293" s="17">
        <v>11</v>
      </c>
      <c r="D293" s="17">
        <v>3</v>
      </c>
      <c r="E293" s="20">
        <v>0.1025</v>
      </c>
      <c r="F293" s="20">
        <v>0.1059</v>
      </c>
      <c r="G293" s="20">
        <v>0.1025</v>
      </c>
      <c r="H293" s="17">
        <v>3</v>
      </c>
      <c r="I293" s="18">
        <v>0.0924</v>
      </c>
      <c r="J293" s="19">
        <f t="shared" si="10"/>
        <v>0.010099999999999998</v>
      </c>
    </row>
    <row r="294" spans="1:10" ht="12.75">
      <c r="A294" s="13">
        <f>A293</f>
        <v>37390</v>
      </c>
      <c r="B294" s="8" t="s">
        <v>10</v>
      </c>
      <c r="C294" s="17">
        <v>22</v>
      </c>
      <c r="D294" s="17">
        <v>5</v>
      </c>
      <c r="E294" s="20">
        <v>0.109</v>
      </c>
      <c r="F294" s="20">
        <v>0.1111</v>
      </c>
      <c r="G294" s="20">
        <v>0.1104</v>
      </c>
      <c r="H294" s="17">
        <v>5</v>
      </c>
      <c r="I294" s="18">
        <f>I293</f>
        <v>0.0924</v>
      </c>
      <c r="J294" s="19">
        <f t="shared" si="10"/>
        <v>0.018000000000000002</v>
      </c>
    </row>
    <row r="295" spans="1:10" ht="12.75">
      <c r="A295" s="13">
        <f>A294</f>
        <v>37390</v>
      </c>
      <c r="B295" s="8" t="s">
        <v>11</v>
      </c>
      <c r="C295" s="17">
        <v>13</v>
      </c>
      <c r="D295" s="17">
        <v>5</v>
      </c>
      <c r="E295" s="20">
        <v>0.1156</v>
      </c>
      <c r="F295" s="20">
        <v>0.1176</v>
      </c>
      <c r="G295" s="20">
        <v>0.1167</v>
      </c>
      <c r="H295" s="17">
        <v>5</v>
      </c>
      <c r="I295" s="18">
        <f>I294</f>
        <v>0.0924</v>
      </c>
      <c r="J295" s="19">
        <f t="shared" si="10"/>
        <v>0.024300000000000002</v>
      </c>
    </row>
    <row r="296" spans="1:10" ht="12.75">
      <c r="A296" s="13">
        <f>A295</f>
        <v>37390</v>
      </c>
      <c r="B296" s="8" t="s">
        <v>12</v>
      </c>
      <c r="C296" s="17">
        <v>17.5</v>
      </c>
      <c r="D296" s="17">
        <v>5</v>
      </c>
      <c r="E296" s="20">
        <v>0.1213</v>
      </c>
      <c r="F296" s="20">
        <v>0.1248</v>
      </c>
      <c r="G296" s="20">
        <v>0.123</v>
      </c>
      <c r="H296" s="17">
        <v>5</v>
      </c>
      <c r="I296" s="18">
        <f>I295</f>
        <v>0.0924</v>
      </c>
      <c r="J296" s="19">
        <f t="shared" si="10"/>
        <v>0.030600000000000002</v>
      </c>
    </row>
    <row r="297" spans="1:10" ht="12.75">
      <c r="A297" s="13">
        <v>37397</v>
      </c>
      <c r="B297" s="8" t="s">
        <v>11</v>
      </c>
      <c r="C297" s="17">
        <v>10</v>
      </c>
      <c r="D297" s="17">
        <v>3</v>
      </c>
      <c r="E297" s="20">
        <v>0.1149</v>
      </c>
      <c r="F297" s="20">
        <v>0.1178</v>
      </c>
      <c r="G297" s="20">
        <v>0.1149</v>
      </c>
      <c r="H297" s="17">
        <v>3</v>
      </c>
      <c r="I297" s="18">
        <v>0.0912</v>
      </c>
      <c r="J297" s="19">
        <f t="shared" si="10"/>
        <v>0.0237</v>
      </c>
    </row>
    <row r="298" spans="1:10" ht="12.75">
      <c r="A298" s="13">
        <f>A297</f>
        <v>37397</v>
      </c>
      <c r="B298" s="8" t="s">
        <v>12</v>
      </c>
      <c r="C298" s="17">
        <v>12</v>
      </c>
      <c r="D298" s="17">
        <v>3</v>
      </c>
      <c r="E298" s="20">
        <v>0.1218</v>
      </c>
      <c r="F298" s="20">
        <v>0.1242</v>
      </c>
      <c r="G298" s="20">
        <v>0.1218</v>
      </c>
      <c r="H298" s="17">
        <v>3</v>
      </c>
      <c r="I298" s="18">
        <f>I297</f>
        <v>0.0912</v>
      </c>
      <c r="J298" s="19">
        <f t="shared" si="10"/>
        <v>0.030600000000000002</v>
      </c>
    </row>
    <row r="299" spans="1:10" ht="12.75">
      <c r="A299" s="13">
        <v>37404</v>
      </c>
      <c r="B299" s="8" t="s">
        <v>10</v>
      </c>
      <c r="C299" s="17">
        <v>174</v>
      </c>
      <c r="D299" s="17">
        <v>50</v>
      </c>
      <c r="E299" s="20">
        <v>0.1045</v>
      </c>
      <c r="F299" s="20">
        <v>0.1104</v>
      </c>
      <c r="G299" s="20">
        <v>0.1051</v>
      </c>
      <c r="H299" s="17">
        <v>50</v>
      </c>
      <c r="I299" s="18">
        <v>0.0901</v>
      </c>
      <c r="J299" s="19">
        <f>+G299-I299</f>
        <v>0.015</v>
      </c>
    </row>
    <row r="300" spans="1:10" ht="12.75">
      <c r="A300" s="13">
        <f>A299</f>
        <v>37404</v>
      </c>
      <c r="B300" s="8" t="s">
        <v>12</v>
      </c>
      <c r="C300" s="17">
        <v>22</v>
      </c>
      <c r="D300" s="17">
        <v>4</v>
      </c>
      <c r="E300" s="20">
        <v>0.1166</v>
      </c>
      <c r="F300" s="20">
        <v>0.1201</v>
      </c>
      <c r="G300" s="20">
        <v>0.1172</v>
      </c>
      <c r="H300" s="17">
        <v>4</v>
      </c>
      <c r="I300" s="18">
        <f>I299</f>
        <v>0.0901</v>
      </c>
      <c r="J300" s="19">
        <f>+G300-I300</f>
        <v>0.0271</v>
      </c>
    </row>
    <row r="301" spans="1:10" ht="12.75">
      <c r="A301" s="13">
        <v>37411</v>
      </c>
      <c r="B301" s="8" t="s">
        <v>9</v>
      </c>
      <c r="C301" s="17">
        <v>12</v>
      </c>
      <c r="D301" s="17">
        <v>3</v>
      </c>
      <c r="E301" s="20">
        <v>0.0966</v>
      </c>
      <c r="F301" s="20">
        <v>0.1026</v>
      </c>
      <c r="G301" s="20">
        <v>0.0966</v>
      </c>
      <c r="H301" s="17">
        <v>3</v>
      </c>
      <c r="I301" s="18">
        <v>0.0882</v>
      </c>
      <c r="J301" s="19">
        <f>+G301-I301</f>
        <v>0.008400000000000005</v>
      </c>
    </row>
    <row r="302" spans="1:10" ht="12.75">
      <c r="A302" s="13">
        <f>A301</f>
        <v>37411</v>
      </c>
      <c r="B302" s="8" t="s">
        <v>10</v>
      </c>
      <c r="C302" s="17">
        <v>73</v>
      </c>
      <c r="D302" s="17">
        <v>20</v>
      </c>
      <c r="E302" s="20">
        <v>0.1014</v>
      </c>
      <c r="F302" s="20">
        <v>0.1032</v>
      </c>
      <c r="G302" s="20">
        <v>0.1024</v>
      </c>
      <c r="H302" s="17">
        <v>20</v>
      </c>
      <c r="I302" s="18">
        <f>I301</f>
        <v>0.0882</v>
      </c>
      <c r="J302" s="19">
        <f>+G302-I302</f>
        <v>0.014200000000000004</v>
      </c>
    </row>
    <row r="303" spans="1:10" ht="12.75">
      <c r="A303" s="13">
        <f>A302</f>
        <v>37411</v>
      </c>
      <c r="B303" s="8" t="s">
        <v>11</v>
      </c>
      <c r="C303" s="17">
        <v>64</v>
      </c>
      <c r="D303" s="17">
        <v>30</v>
      </c>
      <c r="E303" s="20">
        <v>0.1067</v>
      </c>
      <c r="F303" s="20">
        <v>0.1141</v>
      </c>
      <c r="G303" s="20">
        <v>0.1071</v>
      </c>
      <c r="H303" s="17">
        <v>30</v>
      </c>
      <c r="I303" s="18">
        <f>I302</f>
        <v>0.0882</v>
      </c>
      <c r="J303" s="19">
        <f>+G303-I303</f>
        <v>0.0189</v>
      </c>
    </row>
    <row r="304" spans="1:10" ht="12.75">
      <c r="A304" s="13">
        <v>37418</v>
      </c>
      <c r="B304" s="8" t="s">
        <v>10</v>
      </c>
      <c r="C304" s="17">
        <v>119</v>
      </c>
      <c r="D304" s="17" t="s">
        <v>18</v>
      </c>
      <c r="E304" s="20">
        <v>0.1022</v>
      </c>
      <c r="F304" s="20">
        <v>0.1037</v>
      </c>
      <c r="G304" s="20" t="s">
        <v>23</v>
      </c>
      <c r="H304" s="17">
        <v>45</v>
      </c>
      <c r="I304" s="18">
        <v>0.0869</v>
      </c>
      <c r="J304" s="19"/>
    </row>
    <row r="305" spans="1:10" ht="12.75">
      <c r="A305" s="13">
        <v>37418</v>
      </c>
      <c r="B305" s="8" t="s">
        <v>11</v>
      </c>
      <c r="C305" s="17">
        <v>37</v>
      </c>
      <c r="D305" s="17" t="s">
        <v>18</v>
      </c>
      <c r="E305" s="20">
        <v>0.1071</v>
      </c>
      <c r="F305" s="20">
        <v>0.1094</v>
      </c>
      <c r="G305" s="20" t="s">
        <v>23</v>
      </c>
      <c r="H305" s="17">
        <v>35</v>
      </c>
      <c r="I305" s="18">
        <v>0.0869</v>
      </c>
      <c r="J305" s="19"/>
    </row>
    <row r="306" spans="1:10" ht="12.75">
      <c r="A306" s="13">
        <v>37425</v>
      </c>
      <c r="B306" s="8" t="s">
        <v>10</v>
      </c>
      <c r="C306" s="17">
        <v>35</v>
      </c>
      <c r="D306" s="17">
        <v>15</v>
      </c>
      <c r="E306" s="20">
        <v>0.1001</v>
      </c>
      <c r="F306" s="20">
        <v>0.1056</v>
      </c>
      <c r="G306" s="20">
        <v>0.1009</v>
      </c>
      <c r="H306" s="17">
        <v>35</v>
      </c>
      <c r="I306" s="18">
        <v>0.0854</v>
      </c>
      <c r="J306" s="19"/>
    </row>
    <row r="307" spans="1:10" ht="12.75">
      <c r="A307" s="13">
        <f>+A306</f>
        <v>37425</v>
      </c>
      <c r="B307" s="8" t="s">
        <v>11</v>
      </c>
      <c r="C307" s="17">
        <v>50</v>
      </c>
      <c r="D307" s="17">
        <v>5</v>
      </c>
      <c r="E307" s="20">
        <v>0.1044</v>
      </c>
      <c r="F307" s="20">
        <v>0.1112</v>
      </c>
      <c r="G307" s="20">
        <v>0.1044</v>
      </c>
      <c r="H307" s="17">
        <v>25</v>
      </c>
      <c r="I307" s="18">
        <v>0.0854</v>
      </c>
      <c r="J307" s="19"/>
    </row>
    <row r="308" spans="1:10" ht="12.75">
      <c r="A308" s="13">
        <v>37432</v>
      </c>
      <c r="B308" s="8" t="s">
        <v>10</v>
      </c>
      <c r="C308" s="17">
        <v>35</v>
      </c>
      <c r="D308" s="17">
        <v>10</v>
      </c>
      <c r="E308" s="20">
        <v>0.0971</v>
      </c>
      <c r="F308" s="20">
        <v>0.0982</v>
      </c>
      <c r="G308" s="20">
        <v>0.0973</v>
      </c>
      <c r="H308" s="17">
        <v>10</v>
      </c>
      <c r="I308" s="18">
        <v>0.0821</v>
      </c>
      <c r="J308" s="19"/>
    </row>
    <row r="309" spans="1:10" ht="12.75">
      <c r="A309" s="13">
        <f>+A308</f>
        <v>37432</v>
      </c>
      <c r="B309" s="8" t="s">
        <v>11</v>
      </c>
      <c r="C309" s="17">
        <v>40</v>
      </c>
      <c r="D309" s="17">
        <v>10</v>
      </c>
      <c r="E309" s="20">
        <v>0.1012</v>
      </c>
      <c r="F309" s="20">
        <v>0.1078</v>
      </c>
      <c r="G309" s="20">
        <v>0.1019</v>
      </c>
      <c r="H309" s="17">
        <v>10</v>
      </c>
      <c r="I309" s="18">
        <f>+I308</f>
        <v>0.0821</v>
      </c>
      <c r="J309" s="19"/>
    </row>
    <row r="310" spans="1:10" ht="12.75">
      <c r="A310" s="13">
        <v>37439</v>
      </c>
      <c r="B310" s="8" t="s">
        <v>10</v>
      </c>
      <c r="C310" s="17">
        <v>15</v>
      </c>
      <c r="D310" s="17">
        <v>6</v>
      </c>
      <c r="E310" s="20">
        <v>0.1012</v>
      </c>
      <c r="F310" s="20">
        <v>0.1019</v>
      </c>
      <c r="G310" s="20">
        <v>0.0972</v>
      </c>
      <c r="H310" s="17">
        <v>7.5</v>
      </c>
      <c r="I310" s="18">
        <v>0.0819</v>
      </c>
      <c r="J310" s="19"/>
    </row>
    <row r="311" spans="1:10" ht="12.75">
      <c r="A311" s="13">
        <f>+A310</f>
        <v>37439</v>
      </c>
      <c r="B311" s="8" t="s">
        <v>11</v>
      </c>
      <c r="C311" s="17">
        <v>11.5</v>
      </c>
      <c r="D311" s="17">
        <v>4</v>
      </c>
      <c r="E311" s="20">
        <v>0.1012</v>
      </c>
      <c r="F311" s="20">
        <v>0.1019</v>
      </c>
      <c r="G311" s="20">
        <v>0.1018</v>
      </c>
      <c r="H311" s="17">
        <v>7.5</v>
      </c>
      <c r="I311" s="18">
        <v>0.0819</v>
      </c>
      <c r="J311" s="19"/>
    </row>
    <row r="312" spans="1:10" ht="12.75">
      <c r="A312" s="13">
        <v>37446</v>
      </c>
      <c r="B312" s="8" t="s">
        <v>10</v>
      </c>
      <c r="C312" s="17">
        <v>7</v>
      </c>
      <c r="D312" s="17">
        <v>3</v>
      </c>
      <c r="E312" s="20">
        <v>0.0963</v>
      </c>
      <c r="F312" s="20">
        <v>0.0969</v>
      </c>
      <c r="G312" s="20">
        <v>0.0966</v>
      </c>
      <c r="H312" s="17">
        <v>3</v>
      </c>
      <c r="I312" s="18">
        <v>0.0816</v>
      </c>
      <c r="J312" s="19"/>
    </row>
    <row r="313" spans="1:10" ht="12.75">
      <c r="A313" s="13">
        <v>37446</v>
      </c>
      <c r="B313" s="8" t="s">
        <v>11</v>
      </c>
      <c r="C313" s="17">
        <v>8</v>
      </c>
      <c r="D313" s="17">
        <v>3</v>
      </c>
      <c r="E313" s="20">
        <v>0.1008</v>
      </c>
      <c r="F313" s="20">
        <v>0.1011</v>
      </c>
      <c r="G313" s="20">
        <v>0.101</v>
      </c>
      <c r="H313" s="17">
        <v>3</v>
      </c>
      <c r="I313" s="18">
        <v>0.0816</v>
      </c>
      <c r="J313" s="19"/>
    </row>
    <row r="314" spans="1:10" ht="12.75">
      <c r="A314" s="13">
        <v>37453</v>
      </c>
      <c r="B314" s="8" t="s">
        <v>9</v>
      </c>
      <c r="C314" s="17">
        <v>5</v>
      </c>
      <c r="D314" s="17">
        <v>1</v>
      </c>
      <c r="E314" s="20">
        <v>0.0904</v>
      </c>
      <c r="F314" s="20">
        <v>0.0932</v>
      </c>
      <c r="G314" s="20">
        <v>0.0904</v>
      </c>
      <c r="H314" s="17">
        <v>2</v>
      </c>
      <c r="I314" s="18">
        <v>0.0854</v>
      </c>
      <c r="J314" s="19">
        <f>+G314-I314</f>
        <v>0.0049999999999999906</v>
      </c>
    </row>
    <row r="315" spans="1:10" ht="12.75">
      <c r="A315" s="13">
        <f>A314</f>
        <v>37453</v>
      </c>
      <c r="B315" s="8" t="s">
        <v>10</v>
      </c>
      <c r="C315" s="17">
        <v>9</v>
      </c>
      <c r="D315" s="17">
        <v>2</v>
      </c>
      <c r="E315" s="20">
        <v>0.0946</v>
      </c>
      <c r="F315" s="20">
        <v>0.0955</v>
      </c>
      <c r="G315" s="20">
        <v>0.0946</v>
      </c>
      <c r="H315" s="17">
        <v>2</v>
      </c>
      <c r="I315" s="18">
        <v>0.0854</v>
      </c>
      <c r="J315" s="19"/>
    </row>
    <row r="316" spans="1:10" ht="12.75">
      <c r="A316" s="13">
        <f>A315</f>
        <v>37453</v>
      </c>
      <c r="B316" s="8" t="s">
        <v>11</v>
      </c>
      <c r="C316" s="17">
        <v>7</v>
      </c>
      <c r="D316" s="17">
        <v>2</v>
      </c>
      <c r="E316" s="20">
        <v>0.0987</v>
      </c>
      <c r="F316" s="20">
        <v>0.0999</v>
      </c>
      <c r="G316" s="20">
        <v>0.099</v>
      </c>
      <c r="H316" s="17">
        <v>2</v>
      </c>
      <c r="I316" s="18">
        <v>0.0854</v>
      </c>
      <c r="J316" s="19"/>
    </row>
    <row r="317" spans="1:10" ht="12.75">
      <c r="A317" s="13">
        <f>A316</f>
        <v>37453</v>
      </c>
      <c r="B317" s="8" t="s">
        <v>12</v>
      </c>
      <c r="C317" s="17">
        <v>2</v>
      </c>
      <c r="D317" s="17" t="s">
        <v>18</v>
      </c>
      <c r="E317" s="20">
        <v>0.1073</v>
      </c>
      <c r="F317" s="20">
        <v>0.1073</v>
      </c>
      <c r="G317" s="20" t="s">
        <v>23</v>
      </c>
      <c r="H317" s="17">
        <v>2</v>
      </c>
      <c r="I317" s="18">
        <f>I316</f>
        <v>0.0854</v>
      </c>
      <c r="J317" s="19"/>
    </row>
    <row r="318" spans="1:10" ht="12.75">
      <c r="A318" s="13">
        <v>37460</v>
      </c>
      <c r="B318" s="8" t="s">
        <v>9</v>
      </c>
      <c r="C318" s="17">
        <v>1</v>
      </c>
      <c r="D318" s="17" t="s">
        <v>18</v>
      </c>
      <c r="E318" s="20">
        <v>0.0882</v>
      </c>
      <c r="F318" s="20">
        <v>0.0882</v>
      </c>
      <c r="G318" s="20" t="s">
        <v>23</v>
      </c>
      <c r="H318" s="17">
        <v>1</v>
      </c>
      <c r="I318" s="18">
        <v>0.0774</v>
      </c>
      <c r="J318" s="19" t="e">
        <f>+G318-I318</f>
        <v>#VALUE!</v>
      </c>
    </row>
    <row r="319" spans="1:10" ht="12.75">
      <c r="A319" s="13">
        <f>A318</f>
        <v>37460</v>
      </c>
      <c r="B319" s="8" t="s">
        <v>10</v>
      </c>
      <c r="C319" s="17">
        <v>1</v>
      </c>
      <c r="D319" s="17" t="s">
        <v>18</v>
      </c>
      <c r="E319" s="20">
        <v>0.094</v>
      </c>
      <c r="F319" s="20">
        <v>0.094</v>
      </c>
      <c r="G319" s="20" t="s">
        <v>23</v>
      </c>
      <c r="H319" s="17">
        <v>1</v>
      </c>
      <c r="I319" s="18">
        <v>0.0774</v>
      </c>
      <c r="J319" s="19"/>
    </row>
    <row r="320" spans="1:10" ht="12.75">
      <c r="A320" s="13">
        <f>A319</f>
        <v>37460</v>
      </c>
      <c r="B320" s="8" t="s">
        <v>11</v>
      </c>
      <c r="C320" s="17">
        <v>1</v>
      </c>
      <c r="D320" s="17" t="s">
        <v>18</v>
      </c>
      <c r="E320" s="20">
        <v>0.0985</v>
      </c>
      <c r="F320" s="20">
        <v>0.0985</v>
      </c>
      <c r="G320" s="20" t="s">
        <v>23</v>
      </c>
      <c r="H320" s="17">
        <v>1</v>
      </c>
      <c r="I320" s="18">
        <v>0.0774</v>
      </c>
      <c r="J320" s="19"/>
    </row>
    <row r="321" spans="1:10" ht="12.75">
      <c r="A321" s="13">
        <v>37593</v>
      </c>
      <c r="B321" s="8" t="s">
        <v>9</v>
      </c>
      <c r="C321" s="17">
        <v>11.4</v>
      </c>
      <c r="D321" s="17">
        <v>2.5</v>
      </c>
      <c r="E321" s="20">
        <v>0.0929</v>
      </c>
      <c r="F321" s="20">
        <v>0.1008</v>
      </c>
      <c r="G321" s="20">
        <v>0.0932</v>
      </c>
      <c r="H321" s="17">
        <v>2.5</v>
      </c>
      <c r="I321" s="18">
        <v>0.0785</v>
      </c>
      <c r="J321" s="19">
        <f>+G321-I321</f>
        <v>0.014700000000000005</v>
      </c>
    </row>
    <row r="322" spans="1:10" ht="12.75">
      <c r="A322" s="13">
        <f>A321</f>
        <v>37593</v>
      </c>
      <c r="B322" s="8" t="s">
        <v>10</v>
      </c>
      <c r="C322" s="17">
        <v>9.4</v>
      </c>
      <c r="D322" s="17" t="s">
        <v>18</v>
      </c>
      <c r="E322" s="20">
        <v>0.0979</v>
      </c>
      <c r="F322" s="20">
        <v>0.1076</v>
      </c>
      <c r="G322" s="20" t="s">
        <v>23</v>
      </c>
      <c r="H322" s="17">
        <v>2.5</v>
      </c>
      <c r="I322" s="18">
        <v>0.0785</v>
      </c>
      <c r="J322" s="19"/>
    </row>
    <row r="323" spans="1:10" ht="12.75">
      <c r="A323" s="13">
        <f>A322</f>
        <v>37593</v>
      </c>
      <c r="B323" s="8" t="s">
        <v>11</v>
      </c>
      <c r="C323" s="17">
        <v>4.5</v>
      </c>
      <c r="D323" s="17" t="s">
        <v>18</v>
      </c>
      <c r="E323" s="20">
        <v>0.1007</v>
      </c>
      <c r="F323" s="20">
        <v>0.1167</v>
      </c>
      <c r="G323" s="20" t="s">
        <v>23</v>
      </c>
      <c r="H323" s="17">
        <v>2.5</v>
      </c>
      <c r="I323" s="18">
        <v>0.0785</v>
      </c>
      <c r="J323" s="19"/>
    </row>
    <row r="324" spans="1:10" ht="12.75">
      <c r="A324" s="13">
        <f>A323</f>
        <v>37593</v>
      </c>
      <c r="B324" s="8" t="s">
        <v>12</v>
      </c>
      <c r="C324" s="17">
        <v>10</v>
      </c>
      <c r="D324" s="17" t="s">
        <v>18</v>
      </c>
      <c r="E324" s="20">
        <v>0.112</v>
      </c>
      <c r="F324" s="20">
        <v>0.1178</v>
      </c>
      <c r="G324" s="20" t="s">
        <v>23</v>
      </c>
      <c r="H324" s="17">
        <v>2.5</v>
      </c>
      <c r="I324" s="18">
        <v>0.0785</v>
      </c>
      <c r="J324" s="19"/>
    </row>
    <row r="325" spans="1:10" ht="12.75">
      <c r="A325" s="13">
        <v>37761</v>
      </c>
      <c r="B325" s="8" t="s">
        <v>9</v>
      </c>
      <c r="C325" s="17">
        <v>15</v>
      </c>
      <c r="D325" s="17">
        <v>5</v>
      </c>
      <c r="E325" s="20">
        <v>0.0931</v>
      </c>
      <c r="F325" s="20">
        <v>0.097</v>
      </c>
      <c r="G325" s="20">
        <v>0.0931</v>
      </c>
      <c r="H325" s="17">
        <v>5</v>
      </c>
      <c r="I325" s="18">
        <v>0.0781</v>
      </c>
      <c r="J325" s="19">
        <f>+G325-I325</f>
        <v>0.015</v>
      </c>
    </row>
    <row r="326" spans="1:10" ht="12.75">
      <c r="A326" s="13">
        <f>A325</f>
        <v>37761</v>
      </c>
      <c r="B326" s="8" t="s">
        <v>10</v>
      </c>
      <c r="C326" s="17">
        <v>8</v>
      </c>
      <c r="D326" s="17">
        <v>3</v>
      </c>
      <c r="E326" s="20">
        <v>0.0981</v>
      </c>
      <c r="F326" s="20">
        <v>0.1026</v>
      </c>
      <c r="G326" s="20">
        <v>0.0981</v>
      </c>
      <c r="H326" s="17">
        <v>5</v>
      </c>
      <c r="I326" s="18">
        <v>0.0781</v>
      </c>
      <c r="J326" s="19"/>
    </row>
    <row r="327" spans="1:10" ht="12.75">
      <c r="A327" s="13">
        <v>37768</v>
      </c>
      <c r="B327" s="8" t="s">
        <v>9</v>
      </c>
      <c r="C327" s="17">
        <v>2</v>
      </c>
      <c r="D327" s="17">
        <v>2</v>
      </c>
      <c r="E327" s="20">
        <v>0.0931</v>
      </c>
      <c r="F327" s="20">
        <v>0.0931</v>
      </c>
      <c r="G327" s="20">
        <v>0.0931</v>
      </c>
      <c r="H327" s="17">
        <v>2</v>
      </c>
      <c r="I327" s="18">
        <v>0.0781</v>
      </c>
      <c r="J327" s="19">
        <f>+G327-I327</f>
        <v>0.015</v>
      </c>
    </row>
    <row r="328" spans="1:10" ht="12.75">
      <c r="A328" s="13">
        <f>A327</f>
        <v>37768</v>
      </c>
      <c r="B328" s="8" t="s">
        <v>10</v>
      </c>
      <c r="C328" s="17" t="s">
        <v>18</v>
      </c>
      <c r="D328" s="17" t="s">
        <v>18</v>
      </c>
      <c r="E328" s="20" t="s">
        <v>18</v>
      </c>
      <c r="F328" s="20" t="s">
        <v>18</v>
      </c>
      <c r="G328" s="20" t="s">
        <v>23</v>
      </c>
      <c r="H328" s="17">
        <v>5</v>
      </c>
      <c r="I328" s="18">
        <v>0.0781</v>
      </c>
      <c r="J328" s="19"/>
    </row>
    <row r="329" spans="1:10" ht="12.75">
      <c r="A329" s="13">
        <f>A328</f>
        <v>37768</v>
      </c>
      <c r="B329" s="8" t="s">
        <v>11</v>
      </c>
      <c r="C329" s="17">
        <v>5</v>
      </c>
      <c r="D329" s="17" t="s">
        <v>18</v>
      </c>
      <c r="E329" s="20">
        <v>0.1048</v>
      </c>
      <c r="F329" s="20">
        <v>0.1048</v>
      </c>
      <c r="G329" s="20" t="s">
        <v>23</v>
      </c>
      <c r="H329" s="17">
        <v>5</v>
      </c>
      <c r="I329" s="18">
        <v>0.0781</v>
      </c>
      <c r="J329" s="19"/>
    </row>
    <row r="330" spans="1:10" ht="13.5" thickBot="1">
      <c r="A330" s="6"/>
      <c r="B330" s="9"/>
      <c r="C330" s="22"/>
      <c r="D330" s="22"/>
      <c r="E330" s="23"/>
      <c r="F330" s="23"/>
      <c r="G330" s="23"/>
      <c r="H330" s="22"/>
      <c r="I330" s="23"/>
      <c r="J330" s="24"/>
    </row>
    <row r="331" ht="12.75">
      <c r="A331" t="s">
        <v>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9" sqref="D39"/>
    </sheetView>
  </sheetViews>
  <sheetFormatPr defaultColWidth="11.421875" defaultRowHeight="12.75"/>
  <cols>
    <col min="1" max="1" width="14.140625" style="0" customWidth="1"/>
    <col min="4" max="4" width="12.57421875" style="0" customWidth="1"/>
    <col min="5" max="5" width="12.7109375" style="0" customWidth="1"/>
    <col min="6" max="6" width="13.28125" style="0" customWidth="1"/>
    <col min="7" max="7" width="14.00390625" style="0" customWidth="1"/>
    <col min="11" max="11" width="13.421875" style="0" customWidth="1"/>
  </cols>
  <sheetData>
    <row r="1" spans="1:3" ht="13.5" thickBot="1">
      <c r="A1" s="37" t="s">
        <v>21</v>
      </c>
      <c r="C1" s="35">
        <v>36383</v>
      </c>
    </row>
    <row r="2" spans="1:11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  <c r="K2" s="10"/>
    </row>
    <row r="3" spans="1:10" ht="12.75">
      <c r="A3" s="13">
        <v>37013</v>
      </c>
      <c r="B3" s="8" t="s">
        <v>11</v>
      </c>
      <c r="C3" s="17">
        <v>18.75</v>
      </c>
      <c r="D3" s="17">
        <v>10</v>
      </c>
      <c r="E3" s="18">
        <v>0.1584</v>
      </c>
      <c r="F3" s="18">
        <v>0.171</v>
      </c>
      <c r="G3" s="18">
        <v>0.1602</v>
      </c>
      <c r="H3" s="17">
        <v>10</v>
      </c>
      <c r="I3" s="18">
        <v>0.12710000000000002</v>
      </c>
      <c r="J3" s="19">
        <v>0.03309999999999999</v>
      </c>
    </row>
    <row r="4" spans="1:10" ht="12.75">
      <c r="A4" s="13">
        <v>37019</v>
      </c>
      <c r="B4" s="8" t="s">
        <v>11</v>
      </c>
      <c r="C4" s="17">
        <v>22.4</v>
      </c>
      <c r="D4" s="17">
        <v>14.9</v>
      </c>
      <c r="E4" s="18">
        <v>0.1472</v>
      </c>
      <c r="F4" s="18">
        <v>0.1622</v>
      </c>
      <c r="G4" s="18">
        <v>0.1609</v>
      </c>
      <c r="H4" s="17">
        <v>10</v>
      </c>
      <c r="I4" s="18">
        <v>0.1267</v>
      </c>
      <c r="J4" s="19">
        <v>0.03419999999999998</v>
      </c>
    </row>
    <row r="5" spans="1:10" ht="12.75">
      <c r="A5" s="13">
        <v>37026</v>
      </c>
      <c r="B5" s="8" t="s">
        <v>11</v>
      </c>
      <c r="C5" s="17">
        <v>20</v>
      </c>
      <c r="D5" s="17">
        <v>15</v>
      </c>
      <c r="E5" s="18">
        <v>0.1606</v>
      </c>
      <c r="F5" s="18">
        <v>0.1617</v>
      </c>
      <c r="G5" s="18">
        <v>0.1612</v>
      </c>
      <c r="H5" s="17">
        <v>10</v>
      </c>
      <c r="I5" s="18">
        <v>0.1274</v>
      </c>
      <c r="J5" s="19">
        <v>0.0338</v>
      </c>
    </row>
    <row r="6" spans="1:10" ht="12.75">
      <c r="A6" s="13">
        <v>37033</v>
      </c>
      <c r="B6" s="8" t="s">
        <v>11</v>
      </c>
      <c r="C6" s="17">
        <v>12</v>
      </c>
      <c r="D6" s="17">
        <v>10</v>
      </c>
      <c r="E6" s="18">
        <v>0.1607</v>
      </c>
      <c r="F6" s="18">
        <v>0.1612</v>
      </c>
      <c r="G6" s="18">
        <v>0.1607</v>
      </c>
      <c r="H6" s="17">
        <v>10</v>
      </c>
      <c r="I6" s="18">
        <v>0.12689999999999999</v>
      </c>
      <c r="J6" s="19">
        <v>0.033800000000000024</v>
      </c>
    </row>
    <row r="7" spans="1:10" ht="12.75">
      <c r="A7" s="13">
        <v>37040</v>
      </c>
      <c r="B7" s="8" t="s">
        <v>11</v>
      </c>
      <c r="C7" s="17">
        <v>15</v>
      </c>
      <c r="D7" s="17">
        <v>10</v>
      </c>
      <c r="E7" s="18">
        <v>0.1611</v>
      </c>
      <c r="F7" s="18">
        <v>0.1625</v>
      </c>
      <c r="G7" s="18">
        <v>0.1611</v>
      </c>
      <c r="H7" s="17">
        <v>10</v>
      </c>
      <c r="I7" s="18">
        <v>0.1273</v>
      </c>
      <c r="J7" s="19">
        <v>0.0338</v>
      </c>
    </row>
    <row r="8" spans="1:10" ht="12.75">
      <c r="A8" s="13">
        <v>37054</v>
      </c>
      <c r="B8" s="8" t="s">
        <v>11</v>
      </c>
      <c r="C8" s="17">
        <v>13</v>
      </c>
      <c r="D8" s="17">
        <v>10</v>
      </c>
      <c r="E8" s="18">
        <v>0.1607</v>
      </c>
      <c r="F8" s="18">
        <v>0.1619</v>
      </c>
      <c r="G8" s="18">
        <v>0.1607</v>
      </c>
      <c r="H8" s="17">
        <v>10</v>
      </c>
      <c r="I8" s="18">
        <v>0.1264</v>
      </c>
      <c r="J8" s="19">
        <v>0.0343</v>
      </c>
    </row>
    <row r="9" spans="1:10" ht="12.75">
      <c r="A9" s="13">
        <v>37061</v>
      </c>
      <c r="B9" s="8" t="s">
        <v>11</v>
      </c>
      <c r="C9" s="17">
        <v>17</v>
      </c>
      <c r="D9" s="17">
        <v>10</v>
      </c>
      <c r="E9" s="18">
        <v>0.1608</v>
      </c>
      <c r="F9" s="18">
        <v>0.1633</v>
      </c>
      <c r="G9" s="18">
        <v>0.1608</v>
      </c>
      <c r="H9" s="17">
        <v>10</v>
      </c>
      <c r="I9" s="18">
        <v>0.1265</v>
      </c>
      <c r="J9" s="19">
        <v>0.0343</v>
      </c>
    </row>
    <row r="10" spans="1:10" ht="12.75">
      <c r="A10" s="13">
        <v>37068</v>
      </c>
      <c r="B10" s="8" t="s">
        <v>11</v>
      </c>
      <c r="C10" s="17">
        <v>5</v>
      </c>
      <c r="D10" s="17"/>
      <c r="E10" s="18">
        <v>0.1618</v>
      </c>
      <c r="F10" s="18">
        <v>0.163</v>
      </c>
      <c r="G10" s="18"/>
      <c r="H10" s="17">
        <v>10</v>
      </c>
      <c r="I10" s="18">
        <v>0.1275</v>
      </c>
      <c r="J10" s="19"/>
    </row>
    <row r="11" spans="1:10" ht="12.75">
      <c r="A11" s="13">
        <v>37075</v>
      </c>
      <c r="B11" s="8" t="s">
        <v>11</v>
      </c>
      <c r="C11" s="17">
        <v>3</v>
      </c>
      <c r="D11" s="17"/>
      <c r="E11" s="18">
        <v>0.1618</v>
      </c>
      <c r="F11" s="18">
        <v>0.1624</v>
      </c>
      <c r="G11" s="18"/>
      <c r="H11" s="17">
        <v>5</v>
      </c>
      <c r="I11" s="18">
        <v>0.1275</v>
      </c>
      <c r="J11" s="19"/>
    </row>
    <row r="12" spans="1:10" ht="12.75">
      <c r="A12" s="13">
        <v>37082</v>
      </c>
      <c r="B12" s="8" t="s">
        <v>11</v>
      </c>
      <c r="C12" s="17">
        <v>12</v>
      </c>
      <c r="D12" s="17">
        <v>5</v>
      </c>
      <c r="E12" s="18">
        <v>0.1606</v>
      </c>
      <c r="F12" s="18">
        <v>0.1624</v>
      </c>
      <c r="G12" s="18">
        <v>0.1606</v>
      </c>
      <c r="H12" s="17">
        <v>5</v>
      </c>
      <c r="I12" s="18">
        <v>0.1266</v>
      </c>
      <c r="J12" s="19">
        <v>0.034</v>
      </c>
    </row>
    <row r="13" spans="1:10" ht="12.75">
      <c r="A13" s="13">
        <v>37089</v>
      </c>
      <c r="B13" s="8" t="s">
        <v>11</v>
      </c>
      <c r="C13" s="17">
        <v>10</v>
      </c>
      <c r="D13" s="17">
        <v>5</v>
      </c>
      <c r="E13" s="18">
        <v>0.1604</v>
      </c>
      <c r="F13" s="18">
        <v>0.1607</v>
      </c>
      <c r="G13" s="18">
        <v>0.1604</v>
      </c>
      <c r="H13" s="17">
        <v>5</v>
      </c>
      <c r="I13" s="18">
        <v>0.1264</v>
      </c>
      <c r="J13" s="19">
        <v>0.033999999999999975</v>
      </c>
    </row>
    <row r="14" spans="1:10" ht="12.75">
      <c r="A14" s="13">
        <v>37096</v>
      </c>
      <c r="B14" s="8" t="s">
        <v>11</v>
      </c>
      <c r="C14" s="17">
        <v>12</v>
      </c>
      <c r="D14" s="17">
        <v>5</v>
      </c>
      <c r="E14" s="18">
        <v>0.1614</v>
      </c>
      <c r="F14" s="18">
        <v>0.1629</v>
      </c>
      <c r="G14" s="18">
        <v>0.1614</v>
      </c>
      <c r="H14" s="17">
        <v>5</v>
      </c>
      <c r="I14" s="18">
        <v>0.1276</v>
      </c>
      <c r="J14" s="19">
        <v>0.0338</v>
      </c>
    </row>
    <row r="15" spans="1:10" ht="12.75">
      <c r="A15" s="13">
        <v>37103</v>
      </c>
      <c r="B15" s="8" t="s">
        <v>11</v>
      </c>
      <c r="C15" s="17">
        <v>11</v>
      </c>
      <c r="D15" s="17">
        <v>5</v>
      </c>
      <c r="E15" s="18">
        <v>0.1605</v>
      </c>
      <c r="F15" s="18">
        <v>0.162</v>
      </c>
      <c r="G15" s="18">
        <v>0.1605</v>
      </c>
      <c r="H15" s="17">
        <v>5</v>
      </c>
      <c r="I15" s="18">
        <v>0.1266</v>
      </c>
      <c r="J15" s="19">
        <v>0.03390000000000001</v>
      </c>
    </row>
    <row r="16" spans="1:10" ht="12.75">
      <c r="A16" s="13">
        <v>37111</v>
      </c>
      <c r="B16" s="8" t="s">
        <v>11</v>
      </c>
      <c r="C16" s="17">
        <v>19</v>
      </c>
      <c r="D16" s="17">
        <v>4.9998000000000005</v>
      </c>
      <c r="E16" s="18">
        <v>0.157</v>
      </c>
      <c r="F16" s="18">
        <v>0.1589</v>
      </c>
      <c r="G16" s="18">
        <v>0.157</v>
      </c>
      <c r="H16" s="17">
        <v>5</v>
      </c>
      <c r="I16" s="18">
        <v>0.1253</v>
      </c>
      <c r="J16" s="19">
        <v>0.031700000000000006</v>
      </c>
    </row>
    <row r="17" spans="1:10" ht="12.75">
      <c r="A17" s="13">
        <v>37117</v>
      </c>
      <c r="B17" s="8" t="s">
        <v>11</v>
      </c>
      <c r="C17" s="17">
        <v>44</v>
      </c>
      <c r="D17" s="17">
        <v>5</v>
      </c>
      <c r="E17" s="18">
        <v>0.1534</v>
      </c>
      <c r="F17" s="18">
        <v>0.157</v>
      </c>
      <c r="G17" s="20">
        <v>0.1539</v>
      </c>
      <c r="H17" s="17">
        <v>5</v>
      </c>
      <c r="I17" s="18">
        <v>0.1246</v>
      </c>
      <c r="J17" s="19">
        <v>0.029300000000000007</v>
      </c>
    </row>
    <row r="18" spans="1:10" ht="12.75">
      <c r="A18" s="13">
        <v>37124</v>
      </c>
      <c r="B18" s="8" t="s">
        <v>11</v>
      </c>
      <c r="C18" s="17">
        <v>21</v>
      </c>
      <c r="D18" s="17">
        <v>5</v>
      </c>
      <c r="E18" s="18">
        <v>0.1474</v>
      </c>
      <c r="F18" s="18">
        <v>0.1506</v>
      </c>
      <c r="G18" s="20">
        <v>0.1474</v>
      </c>
      <c r="H18" s="17">
        <v>5</v>
      </c>
      <c r="I18" s="18">
        <v>0.1246</v>
      </c>
      <c r="J18" s="19">
        <v>0.0228</v>
      </c>
    </row>
    <row r="19" spans="1:10" ht="12.75">
      <c r="A19" s="13">
        <v>37131</v>
      </c>
      <c r="B19" s="8" t="s">
        <v>11</v>
      </c>
      <c r="C19" s="17">
        <v>14</v>
      </c>
      <c r="D19" s="17" t="s">
        <v>18</v>
      </c>
      <c r="E19" s="18">
        <v>0.1473</v>
      </c>
      <c r="F19" s="18">
        <v>0.1488</v>
      </c>
      <c r="G19" s="20" t="s">
        <v>23</v>
      </c>
      <c r="H19" s="17">
        <v>5</v>
      </c>
      <c r="I19" s="18">
        <v>0.1229</v>
      </c>
      <c r="J19" s="19"/>
    </row>
    <row r="20" spans="1:10" ht="12.75">
      <c r="A20" s="13">
        <v>37138</v>
      </c>
      <c r="B20" s="8" t="s">
        <v>11</v>
      </c>
      <c r="C20" s="17">
        <v>7</v>
      </c>
      <c r="D20" s="17">
        <v>5</v>
      </c>
      <c r="E20" s="18">
        <v>0.1469</v>
      </c>
      <c r="F20" s="18">
        <v>0.1476</v>
      </c>
      <c r="G20" s="18">
        <v>0.147</v>
      </c>
      <c r="H20" s="17">
        <v>5</v>
      </c>
      <c r="I20" s="18">
        <v>0.1207</v>
      </c>
      <c r="J20" s="19">
        <v>0.02629999999999999</v>
      </c>
    </row>
    <row r="21" spans="1:10" ht="12.75">
      <c r="A21" s="13">
        <v>37145</v>
      </c>
      <c r="B21" s="8" t="s">
        <v>11</v>
      </c>
      <c r="C21" s="17">
        <v>5</v>
      </c>
      <c r="D21" s="17" t="s">
        <v>18</v>
      </c>
      <c r="E21" s="18">
        <v>0.1474</v>
      </c>
      <c r="F21" s="18">
        <v>0.1474</v>
      </c>
      <c r="G21" s="20" t="s">
        <v>23</v>
      </c>
      <c r="H21" s="17">
        <v>5</v>
      </c>
      <c r="I21" s="18">
        <v>0.1205</v>
      </c>
      <c r="J21" s="19"/>
    </row>
    <row r="22" spans="1:10" ht="12.75">
      <c r="A22" s="13">
        <v>37159</v>
      </c>
      <c r="B22" s="8" t="s">
        <v>11</v>
      </c>
      <c r="C22" s="17">
        <v>17</v>
      </c>
      <c r="D22" s="17">
        <v>3</v>
      </c>
      <c r="E22" s="18">
        <v>0.1457</v>
      </c>
      <c r="F22" s="18">
        <v>0.147</v>
      </c>
      <c r="G22" s="18">
        <v>0.1457</v>
      </c>
      <c r="H22" s="17">
        <v>3</v>
      </c>
      <c r="I22" s="18">
        <v>0.1196</v>
      </c>
      <c r="J22" s="19">
        <v>0.026099999999999998</v>
      </c>
    </row>
    <row r="23" spans="1:10" ht="12.75">
      <c r="A23" s="13">
        <v>37166</v>
      </c>
      <c r="B23" s="8" t="s">
        <v>11</v>
      </c>
      <c r="C23" s="17">
        <v>10</v>
      </c>
      <c r="D23" s="17">
        <v>5</v>
      </c>
      <c r="E23" s="18">
        <v>0.1426</v>
      </c>
      <c r="F23" s="18">
        <v>0.143</v>
      </c>
      <c r="G23" s="18">
        <v>0.1426</v>
      </c>
      <c r="H23" s="17">
        <v>5</v>
      </c>
      <c r="I23" s="18">
        <v>0.1189</v>
      </c>
      <c r="J23" s="19">
        <v>0.026099999999999998</v>
      </c>
    </row>
    <row r="24" spans="1:10" ht="12.75">
      <c r="A24" s="13">
        <v>37173</v>
      </c>
      <c r="B24" s="8" t="s">
        <v>11</v>
      </c>
      <c r="C24" s="17">
        <v>10</v>
      </c>
      <c r="D24" s="17">
        <v>5</v>
      </c>
      <c r="E24" s="18">
        <v>0.1415</v>
      </c>
      <c r="F24" s="18">
        <v>0.1433</v>
      </c>
      <c r="G24" s="18">
        <v>0.1431</v>
      </c>
      <c r="H24" s="17">
        <v>5</v>
      </c>
      <c r="I24" s="18">
        <v>0.1154</v>
      </c>
      <c r="J24" s="19">
        <f>+G24-I24</f>
        <v>0.027700000000000002</v>
      </c>
    </row>
    <row r="25" spans="1:10" ht="12.75">
      <c r="A25" s="13">
        <v>37180</v>
      </c>
      <c r="B25" s="8" t="s">
        <v>11</v>
      </c>
      <c r="C25" s="17">
        <v>28</v>
      </c>
      <c r="D25" s="17">
        <v>5</v>
      </c>
      <c r="E25" s="18">
        <v>0.1426</v>
      </c>
      <c r="F25" s="18">
        <v>0.1444</v>
      </c>
      <c r="G25" s="18">
        <v>0.1426</v>
      </c>
      <c r="H25" s="17">
        <v>5</v>
      </c>
      <c r="I25" s="18">
        <v>0.1154</v>
      </c>
      <c r="J25" s="19">
        <f>+G25-I25</f>
        <v>0.027200000000000002</v>
      </c>
    </row>
    <row r="26" spans="1:10" ht="12.75">
      <c r="A26" s="13">
        <v>37187</v>
      </c>
      <c r="B26" s="8" t="s">
        <v>11</v>
      </c>
      <c r="C26" s="17">
        <v>15</v>
      </c>
      <c r="D26" s="17">
        <v>5</v>
      </c>
      <c r="E26" s="18">
        <v>0.1423</v>
      </c>
      <c r="F26" s="18">
        <v>0.1475</v>
      </c>
      <c r="G26" s="18">
        <v>0.1423</v>
      </c>
      <c r="H26" s="17">
        <v>5</v>
      </c>
      <c r="I26" s="18">
        <v>0.1146</v>
      </c>
      <c r="J26" s="19">
        <v>0.027700000000000016</v>
      </c>
    </row>
    <row r="27" spans="1:10" ht="12.75">
      <c r="A27" s="13">
        <v>37194</v>
      </c>
      <c r="B27" s="8" t="s">
        <v>11</v>
      </c>
      <c r="C27" s="17">
        <v>10</v>
      </c>
      <c r="D27" s="17">
        <v>5</v>
      </c>
      <c r="E27" s="18">
        <v>0.1422</v>
      </c>
      <c r="F27" s="18">
        <v>0.1476</v>
      </c>
      <c r="G27" s="18">
        <v>0.1429</v>
      </c>
      <c r="H27" s="17">
        <v>5</v>
      </c>
      <c r="I27" s="18">
        <v>0.1138</v>
      </c>
      <c r="J27" s="19">
        <v>0.0291</v>
      </c>
    </row>
    <row r="28" spans="1:10" ht="12.75">
      <c r="A28" s="13">
        <v>37201</v>
      </c>
      <c r="B28" s="8" t="s">
        <v>11</v>
      </c>
      <c r="C28" s="17">
        <v>5</v>
      </c>
      <c r="D28" s="17">
        <v>5</v>
      </c>
      <c r="E28" s="18">
        <v>0.1438</v>
      </c>
      <c r="F28" s="18">
        <v>0.1441</v>
      </c>
      <c r="G28" s="20" t="s">
        <v>23</v>
      </c>
      <c r="H28" s="17"/>
      <c r="I28" s="18">
        <v>0.1144</v>
      </c>
      <c r="J28" s="19"/>
    </row>
    <row r="29" spans="1:10" ht="12.75">
      <c r="A29" s="13">
        <v>37208</v>
      </c>
      <c r="B29" s="8" t="s">
        <v>11</v>
      </c>
      <c r="C29" s="17">
        <v>7</v>
      </c>
      <c r="D29" s="17">
        <v>2.5</v>
      </c>
      <c r="E29" s="18">
        <v>0.1447</v>
      </c>
      <c r="F29" s="18">
        <v>0.145</v>
      </c>
      <c r="G29" s="18">
        <v>0.145</v>
      </c>
      <c r="H29" s="17">
        <v>2.5</v>
      </c>
      <c r="I29" s="18">
        <v>0.1158</v>
      </c>
      <c r="J29" s="19">
        <v>0.02919999999999999</v>
      </c>
    </row>
    <row r="30" spans="1:10" ht="12.75">
      <c r="A30" s="13">
        <v>37215</v>
      </c>
      <c r="B30" s="8" t="s">
        <v>11</v>
      </c>
      <c r="C30" s="17">
        <v>7.5</v>
      </c>
      <c r="D30" s="17">
        <v>2.5</v>
      </c>
      <c r="E30" s="18">
        <v>0.1423</v>
      </c>
      <c r="F30" s="18">
        <v>0.1428</v>
      </c>
      <c r="G30" s="18">
        <v>0.1423</v>
      </c>
      <c r="H30" s="17">
        <v>2.5</v>
      </c>
      <c r="I30" s="18">
        <v>0.1138</v>
      </c>
      <c r="J30" s="19">
        <v>0.02850000000000001</v>
      </c>
    </row>
    <row r="31" spans="1:10" ht="12.75">
      <c r="A31" s="13">
        <v>37222</v>
      </c>
      <c r="B31" s="8" t="s">
        <v>11</v>
      </c>
      <c r="C31" s="17">
        <v>4.5</v>
      </c>
      <c r="D31" s="17" t="s">
        <v>18</v>
      </c>
      <c r="E31" s="18">
        <v>0.1431</v>
      </c>
      <c r="F31" s="18">
        <v>0.1437</v>
      </c>
      <c r="G31" s="18" t="s">
        <v>23</v>
      </c>
      <c r="H31" s="17">
        <v>2.5</v>
      </c>
      <c r="I31" s="18">
        <v>0.1144</v>
      </c>
      <c r="J31" s="19"/>
    </row>
    <row r="32" spans="1:10" ht="12.75">
      <c r="A32" s="13">
        <v>37229</v>
      </c>
      <c r="B32" s="8" t="s">
        <v>11</v>
      </c>
      <c r="C32" s="17">
        <v>14.4</v>
      </c>
      <c r="D32" s="17">
        <v>2.5</v>
      </c>
      <c r="E32" s="20">
        <v>0.1438</v>
      </c>
      <c r="F32" s="20">
        <v>0.1442</v>
      </c>
      <c r="G32" s="20">
        <v>0.1438</v>
      </c>
      <c r="H32" s="17">
        <v>2.5</v>
      </c>
      <c r="I32" s="18">
        <v>0.1151</v>
      </c>
      <c r="J32" s="19">
        <v>0.028700000000000017</v>
      </c>
    </row>
    <row r="33" spans="1:10" ht="12.75">
      <c r="A33" s="13">
        <v>37278</v>
      </c>
      <c r="B33" s="8" t="s">
        <v>11</v>
      </c>
      <c r="C33" s="17">
        <v>43</v>
      </c>
      <c r="D33" s="17">
        <v>5</v>
      </c>
      <c r="E33" s="20">
        <v>0.1382</v>
      </c>
      <c r="F33" s="20">
        <v>0.1392</v>
      </c>
      <c r="G33" s="20">
        <v>0.1382</v>
      </c>
      <c r="H33" s="17">
        <v>5</v>
      </c>
      <c r="I33" s="18">
        <v>0.113</v>
      </c>
      <c r="J33" s="19">
        <v>0.025199999999999986</v>
      </c>
    </row>
    <row r="34" spans="1:10" ht="12.75">
      <c r="A34" s="13">
        <v>37292</v>
      </c>
      <c r="B34" s="8" t="s">
        <v>11</v>
      </c>
      <c r="C34" s="17">
        <v>33</v>
      </c>
      <c r="D34" s="17">
        <v>5</v>
      </c>
      <c r="E34" s="20">
        <v>0.1334</v>
      </c>
      <c r="F34" s="20">
        <v>0.1348</v>
      </c>
      <c r="G34" s="20">
        <v>0.1335</v>
      </c>
      <c r="H34" s="17">
        <v>5</v>
      </c>
      <c r="I34" s="18">
        <v>0.1087</v>
      </c>
      <c r="J34" s="19">
        <v>0.024800000000000003</v>
      </c>
    </row>
    <row r="35" spans="1:10" ht="12.75">
      <c r="A35" s="13">
        <v>37768</v>
      </c>
      <c r="B35" s="8" t="s">
        <v>11</v>
      </c>
      <c r="C35" s="17" t="s">
        <v>18</v>
      </c>
      <c r="D35" s="17" t="s">
        <v>18</v>
      </c>
      <c r="E35" s="20" t="s">
        <v>18</v>
      </c>
      <c r="F35" s="20" t="s">
        <v>18</v>
      </c>
      <c r="G35" s="20" t="s">
        <v>23</v>
      </c>
      <c r="H35" s="17">
        <v>5</v>
      </c>
      <c r="I35" s="18">
        <v>0.0781</v>
      </c>
      <c r="J35" s="19" t="e">
        <v>#VALUE!</v>
      </c>
    </row>
    <row r="36" spans="1:10" ht="13.5" thickBot="1">
      <c r="A36" s="34"/>
      <c r="B36" s="9"/>
      <c r="C36" s="22"/>
      <c r="D36" s="22"/>
      <c r="E36" s="23"/>
      <c r="F36" s="23"/>
      <c r="G36" s="23"/>
      <c r="H36" s="22"/>
      <c r="I36" s="23"/>
      <c r="J36" s="24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5" sqref="A35:IV38"/>
    </sheetView>
  </sheetViews>
  <sheetFormatPr defaultColWidth="11.421875" defaultRowHeight="12.75"/>
  <cols>
    <col min="1" max="1" width="14.28125" style="0" customWidth="1"/>
    <col min="4" max="4" width="13.140625" style="0" customWidth="1"/>
    <col min="5" max="5" width="13.00390625" style="0" customWidth="1"/>
    <col min="6" max="6" width="13.57421875" style="0" customWidth="1"/>
    <col min="7" max="7" width="13.7109375" style="0" customWidth="1"/>
  </cols>
  <sheetData>
    <row r="1" spans="1:3" ht="13.5" thickBot="1">
      <c r="A1" s="37" t="s">
        <v>21</v>
      </c>
      <c r="C1" s="35">
        <v>36644</v>
      </c>
    </row>
    <row r="2" spans="1:10" ht="13.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3">
        <v>37013</v>
      </c>
      <c r="B3" s="8" t="s">
        <v>11</v>
      </c>
      <c r="C3" s="17">
        <v>18.75</v>
      </c>
      <c r="D3" s="17">
        <v>10</v>
      </c>
      <c r="E3" s="31">
        <v>0.1584</v>
      </c>
      <c r="F3" s="31">
        <v>0.171</v>
      </c>
      <c r="G3" s="31">
        <v>0.1602</v>
      </c>
      <c r="H3" s="17">
        <v>10</v>
      </c>
      <c r="I3" s="31">
        <v>0.12710000000000002</v>
      </c>
      <c r="J3" s="19">
        <f aca="true" t="shared" si="0" ref="J3:J9">+G3-I3</f>
        <v>0.03309999999999999</v>
      </c>
    </row>
    <row r="4" spans="1:10" ht="12.75">
      <c r="A4" s="13">
        <v>37019</v>
      </c>
      <c r="B4" s="8" t="s">
        <v>11</v>
      </c>
      <c r="C4" s="17">
        <f>17.5+4.9</f>
        <v>22.4</v>
      </c>
      <c r="D4" s="17">
        <f>10+4.9</f>
        <v>14.9</v>
      </c>
      <c r="E4" s="31">
        <v>0.1472</v>
      </c>
      <c r="F4" s="31">
        <v>0.1622</v>
      </c>
      <c r="G4" s="31">
        <v>0.1609</v>
      </c>
      <c r="H4" s="17">
        <v>10</v>
      </c>
      <c r="I4" s="31">
        <v>0.1267</v>
      </c>
      <c r="J4" s="19">
        <f t="shared" si="0"/>
        <v>0.03419999999999998</v>
      </c>
    </row>
    <row r="5" spans="1:10" ht="12.75">
      <c r="A5" s="13">
        <v>37026</v>
      </c>
      <c r="B5" s="8" t="s">
        <v>11</v>
      </c>
      <c r="C5" s="17">
        <v>15</v>
      </c>
      <c r="D5" s="17">
        <v>10</v>
      </c>
      <c r="E5" s="31">
        <v>0.1606</v>
      </c>
      <c r="F5" s="31">
        <v>0.1617</v>
      </c>
      <c r="G5" s="31">
        <v>0.1612</v>
      </c>
      <c r="H5" s="17">
        <v>10</v>
      </c>
      <c r="I5" s="31">
        <v>0.1274</v>
      </c>
      <c r="J5" s="19">
        <f t="shared" si="0"/>
        <v>0.0338</v>
      </c>
    </row>
    <row r="6" spans="1:10" ht="12.75">
      <c r="A6" s="13">
        <v>37033</v>
      </c>
      <c r="B6" s="8" t="s">
        <v>11</v>
      </c>
      <c r="C6" s="17">
        <v>12</v>
      </c>
      <c r="D6" s="17">
        <v>10</v>
      </c>
      <c r="E6" s="31">
        <v>0.1607</v>
      </c>
      <c r="F6" s="31">
        <v>0.1612</v>
      </c>
      <c r="G6" s="31">
        <v>0.1607</v>
      </c>
      <c r="H6" s="17">
        <v>10</v>
      </c>
      <c r="I6" s="31">
        <v>0.12689999999999999</v>
      </c>
      <c r="J6" s="19">
        <f t="shared" si="0"/>
        <v>0.033800000000000024</v>
      </c>
    </row>
    <row r="7" spans="1:10" ht="12.75">
      <c r="A7" s="13">
        <v>37040</v>
      </c>
      <c r="B7" s="8" t="s">
        <v>11</v>
      </c>
      <c r="C7" s="17">
        <v>15</v>
      </c>
      <c r="D7" s="17">
        <v>10</v>
      </c>
      <c r="E7" s="31">
        <v>0.1611</v>
      </c>
      <c r="F7" s="31">
        <v>0.1625</v>
      </c>
      <c r="G7" s="31">
        <v>0.1611</v>
      </c>
      <c r="H7" s="17">
        <v>10</v>
      </c>
      <c r="I7" s="31">
        <v>0.1273</v>
      </c>
      <c r="J7" s="19">
        <f t="shared" si="0"/>
        <v>0.0338</v>
      </c>
    </row>
    <row r="8" spans="1:10" ht="12.75">
      <c r="A8" s="13">
        <v>37054</v>
      </c>
      <c r="B8" s="8" t="s">
        <v>11</v>
      </c>
      <c r="C8" s="17">
        <v>13</v>
      </c>
      <c r="D8" s="17">
        <v>10</v>
      </c>
      <c r="E8" s="31">
        <v>0.1607</v>
      </c>
      <c r="F8" s="31">
        <v>0.1619</v>
      </c>
      <c r="G8" s="31">
        <v>0.1607</v>
      </c>
      <c r="H8" s="17">
        <v>10</v>
      </c>
      <c r="I8" s="31">
        <v>0.1264</v>
      </c>
      <c r="J8" s="19">
        <f t="shared" si="0"/>
        <v>0.0343</v>
      </c>
    </row>
    <row r="9" spans="1:10" ht="12.75">
      <c r="A9" s="13">
        <v>37061</v>
      </c>
      <c r="B9" s="8" t="s">
        <v>11</v>
      </c>
      <c r="C9" s="17">
        <v>17</v>
      </c>
      <c r="D9" s="17">
        <v>10</v>
      </c>
      <c r="E9" s="31">
        <v>0.1608</v>
      </c>
      <c r="F9" s="31">
        <v>0.1633</v>
      </c>
      <c r="G9" s="31">
        <v>0.1608</v>
      </c>
      <c r="H9" s="17">
        <v>10</v>
      </c>
      <c r="I9" s="31">
        <v>0.1265</v>
      </c>
      <c r="J9" s="19">
        <f t="shared" si="0"/>
        <v>0.0343</v>
      </c>
    </row>
    <row r="10" spans="1:10" ht="12.75">
      <c r="A10" s="13">
        <v>37068</v>
      </c>
      <c r="B10" s="8" t="s">
        <v>11</v>
      </c>
      <c r="C10" s="17">
        <v>5</v>
      </c>
      <c r="D10" s="17"/>
      <c r="E10" s="31">
        <v>0.1618</v>
      </c>
      <c r="F10" s="31">
        <v>0.163</v>
      </c>
      <c r="G10" s="31"/>
      <c r="H10" s="17">
        <v>10</v>
      </c>
      <c r="I10" s="31">
        <v>0.1275</v>
      </c>
      <c r="J10" s="19"/>
    </row>
    <row r="11" spans="1:10" ht="12.75">
      <c r="A11" s="13">
        <v>37075</v>
      </c>
      <c r="B11" s="8" t="s">
        <v>11</v>
      </c>
      <c r="C11" s="17">
        <v>3</v>
      </c>
      <c r="D11" s="17"/>
      <c r="E11" s="31">
        <v>0.1618</v>
      </c>
      <c r="F11" s="31">
        <v>0.1624</v>
      </c>
      <c r="G11" s="31"/>
      <c r="H11" s="17">
        <v>5</v>
      </c>
      <c r="I11" s="31">
        <v>0.1275</v>
      </c>
      <c r="J11" s="19"/>
    </row>
    <row r="12" spans="1:10" ht="12.75">
      <c r="A12" s="13">
        <v>37082</v>
      </c>
      <c r="B12" s="8" t="s">
        <v>11</v>
      </c>
      <c r="C12" s="17">
        <v>12</v>
      </c>
      <c r="D12" s="17">
        <v>5</v>
      </c>
      <c r="E12" s="31">
        <v>0.1606</v>
      </c>
      <c r="F12" s="31">
        <v>0.1624</v>
      </c>
      <c r="G12" s="31">
        <v>0.1606</v>
      </c>
      <c r="H12" s="17">
        <v>5</v>
      </c>
      <c r="I12" s="31">
        <v>0.1266</v>
      </c>
      <c r="J12" s="19">
        <f aca="true" t="shared" si="1" ref="J12:J18">+G12-I12</f>
        <v>0.034</v>
      </c>
    </row>
    <row r="13" spans="1:10" ht="12.75">
      <c r="A13" s="13">
        <v>37089</v>
      </c>
      <c r="B13" s="8" t="s">
        <v>11</v>
      </c>
      <c r="C13" s="17">
        <v>10</v>
      </c>
      <c r="D13" s="17">
        <v>5</v>
      </c>
      <c r="E13" s="31">
        <v>0.1604</v>
      </c>
      <c r="F13" s="31">
        <v>0.1607</v>
      </c>
      <c r="G13" s="31">
        <v>0.1604</v>
      </c>
      <c r="H13" s="17">
        <v>5</v>
      </c>
      <c r="I13" s="31">
        <v>0.1264</v>
      </c>
      <c r="J13" s="19">
        <f t="shared" si="1"/>
        <v>0.033999999999999975</v>
      </c>
    </row>
    <row r="14" spans="1:10" ht="12.75">
      <c r="A14" s="13">
        <v>37096</v>
      </c>
      <c r="B14" s="8" t="s">
        <v>11</v>
      </c>
      <c r="C14" s="17">
        <v>12</v>
      </c>
      <c r="D14" s="17">
        <v>5</v>
      </c>
      <c r="E14" s="31">
        <v>0.1614</v>
      </c>
      <c r="F14" s="31">
        <v>0.1629</v>
      </c>
      <c r="G14" s="31">
        <v>0.1614</v>
      </c>
      <c r="H14" s="17">
        <v>5</v>
      </c>
      <c r="I14" s="31">
        <v>0.1276</v>
      </c>
      <c r="J14" s="19">
        <f t="shared" si="1"/>
        <v>0.0338</v>
      </c>
    </row>
    <row r="15" spans="1:10" ht="12.75">
      <c r="A15" s="13">
        <v>37103</v>
      </c>
      <c r="B15" s="8" t="s">
        <v>11</v>
      </c>
      <c r="C15" s="17">
        <v>11</v>
      </c>
      <c r="D15" s="17">
        <v>5</v>
      </c>
      <c r="E15" s="31">
        <v>0.1605</v>
      </c>
      <c r="F15" s="31">
        <v>0.162</v>
      </c>
      <c r="G15" s="31">
        <v>0.1605</v>
      </c>
      <c r="H15" s="17">
        <v>5</v>
      </c>
      <c r="I15" s="31">
        <v>0.1266</v>
      </c>
      <c r="J15" s="19">
        <f t="shared" si="1"/>
        <v>0.03390000000000001</v>
      </c>
    </row>
    <row r="16" spans="1:10" ht="12.75">
      <c r="A16" s="13">
        <v>37111</v>
      </c>
      <c r="B16" s="8" t="s">
        <v>11</v>
      </c>
      <c r="C16" s="17">
        <v>19</v>
      </c>
      <c r="D16" s="17">
        <v>4.9998000000000005</v>
      </c>
      <c r="E16" s="31">
        <v>0.157</v>
      </c>
      <c r="F16" s="31">
        <v>0.1589</v>
      </c>
      <c r="G16" s="31">
        <v>0.157</v>
      </c>
      <c r="H16" s="17">
        <v>5</v>
      </c>
      <c r="I16" s="31">
        <v>0.1253</v>
      </c>
      <c r="J16" s="19">
        <f t="shared" si="1"/>
        <v>0.031700000000000006</v>
      </c>
    </row>
    <row r="17" spans="1:10" ht="12.75">
      <c r="A17" s="13">
        <v>37117</v>
      </c>
      <c r="B17" s="8" t="s">
        <v>11</v>
      </c>
      <c r="C17" s="17">
        <v>44</v>
      </c>
      <c r="D17" s="17">
        <v>5</v>
      </c>
      <c r="E17" s="31">
        <v>0.1534</v>
      </c>
      <c r="F17" s="31">
        <v>0.157</v>
      </c>
      <c r="G17" s="31">
        <v>0.1539</v>
      </c>
      <c r="H17" s="17">
        <v>5</v>
      </c>
      <c r="I17" s="31">
        <v>0.1246</v>
      </c>
      <c r="J17" s="19">
        <f t="shared" si="1"/>
        <v>0.029300000000000007</v>
      </c>
    </row>
    <row r="18" spans="1:10" ht="12.75">
      <c r="A18" s="13">
        <v>37124</v>
      </c>
      <c r="B18" s="8" t="s">
        <v>11</v>
      </c>
      <c r="C18" s="17">
        <v>21</v>
      </c>
      <c r="D18" s="17">
        <v>5</v>
      </c>
      <c r="E18" s="31">
        <v>0.1474</v>
      </c>
      <c r="F18" s="31">
        <v>0.1506</v>
      </c>
      <c r="G18" s="31">
        <v>0.1474</v>
      </c>
      <c r="H18" s="17">
        <v>5</v>
      </c>
      <c r="I18" s="31">
        <v>0.1246</v>
      </c>
      <c r="J18" s="19">
        <f t="shared" si="1"/>
        <v>0.0228</v>
      </c>
    </row>
    <row r="19" spans="1:10" ht="12.75">
      <c r="A19" s="13">
        <v>37131</v>
      </c>
      <c r="B19" s="8" t="s">
        <v>11</v>
      </c>
      <c r="C19" s="17">
        <v>14</v>
      </c>
      <c r="D19" s="17" t="s">
        <v>18</v>
      </c>
      <c r="E19" s="31">
        <v>0.1473</v>
      </c>
      <c r="F19" s="31">
        <v>0.1488</v>
      </c>
      <c r="G19" s="17" t="s">
        <v>23</v>
      </c>
      <c r="H19" s="17">
        <v>5</v>
      </c>
      <c r="I19" s="31">
        <v>0.1229</v>
      </c>
      <c r="J19" s="19"/>
    </row>
    <row r="20" spans="1:10" ht="12.75">
      <c r="A20" s="13">
        <v>37138</v>
      </c>
      <c r="B20" s="8" t="s">
        <v>11</v>
      </c>
      <c r="C20" s="17">
        <v>7</v>
      </c>
      <c r="D20" s="17">
        <v>5</v>
      </c>
      <c r="E20" s="31">
        <v>0.1469</v>
      </c>
      <c r="F20" s="31">
        <v>0.1476</v>
      </c>
      <c r="G20" s="31">
        <v>0.147</v>
      </c>
      <c r="H20" s="17">
        <v>5</v>
      </c>
      <c r="I20" s="31">
        <v>0.1207</v>
      </c>
      <c r="J20" s="19">
        <f>+G20-I20</f>
        <v>0.02629999999999999</v>
      </c>
    </row>
    <row r="21" spans="1:10" ht="12.75">
      <c r="A21" s="13">
        <v>37145</v>
      </c>
      <c r="B21" s="8" t="s">
        <v>11</v>
      </c>
      <c r="C21" s="17" t="s">
        <v>18</v>
      </c>
      <c r="D21" s="17" t="s">
        <v>18</v>
      </c>
      <c r="E21" s="31" t="s">
        <v>18</v>
      </c>
      <c r="F21" s="31" t="s">
        <v>18</v>
      </c>
      <c r="G21" s="31" t="s">
        <v>23</v>
      </c>
      <c r="H21" s="17">
        <v>5</v>
      </c>
      <c r="I21" s="31">
        <v>0.1205</v>
      </c>
      <c r="J21" s="19"/>
    </row>
    <row r="22" spans="1:10" ht="12.75">
      <c r="A22" s="13">
        <v>37159</v>
      </c>
      <c r="B22" s="8" t="s">
        <v>11</v>
      </c>
      <c r="C22" s="17">
        <v>6</v>
      </c>
      <c r="D22" s="17">
        <v>3</v>
      </c>
      <c r="E22" s="18">
        <v>0.1474</v>
      </c>
      <c r="F22" s="18">
        <v>0.1482</v>
      </c>
      <c r="G22" s="18">
        <v>0.1474</v>
      </c>
      <c r="H22" s="17">
        <v>3</v>
      </c>
      <c r="I22" s="18">
        <v>0.1189</v>
      </c>
      <c r="J22" s="19">
        <f>+G22-I22</f>
        <v>0.028499999999999998</v>
      </c>
    </row>
    <row r="23" spans="1:10" ht="12.75">
      <c r="A23" s="13">
        <v>37166</v>
      </c>
      <c r="B23" s="8" t="s">
        <v>11</v>
      </c>
      <c r="C23" s="17">
        <v>10</v>
      </c>
      <c r="D23" s="17">
        <v>5</v>
      </c>
      <c r="E23" s="18">
        <v>0.1438</v>
      </c>
      <c r="F23" s="18">
        <v>0.1495</v>
      </c>
      <c r="G23" s="18">
        <v>0.1438</v>
      </c>
      <c r="H23" s="17">
        <v>5</v>
      </c>
      <c r="I23" s="18">
        <v>0.1156</v>
      </c>
      <c r="J23" s="19">
        <f>+G23-I23</f>
        <v>0.028200000000000017</v>
      </c>
    </row>
    <row r="24" spans="1:10" ht="12.75">
      <c r="A24" s="13">
        <v>37173</v>
      </c>
      <c r="B24" s="8" t="s">
        <v>11</v>
      </c>
      <c r="C24" s="17">
        <v>8</v>
      </c>
      <c r="D24" s="17">
        <v>5</v>
      </c>
      <c r="E24" s="18">
        <v>0.142</v>
      </c>
      <c r="F24" s="18">
        <v>0.1444</v>
      </c>
      <c r="G24" s="18">
        <v>0.142</v>
      </c>
      <c r="H24" s="17">
        <v>5</v>
      </c>
      <c r="I24" s="18">
        <v>0.1154</v>
      </c>
      <c r="J24" s="19">
        <f>+G24-I24</f>
        <v>0.026599999999999985</v>
      </c>
    </row>
    <row r="25" spans="1:10" ht="12.75">
      <c r="A25" s="13">
        <v>37180</v>
      </c>
      <c r="B25" s="8" t="s">
        <v>11</v>
      </c>
      <c r="C25" s="17">
        <v>10</v>
      </c>
      <c r="D25" s="17" t="s">
        <v>18</v>
      </c>
      <c r="E25" s="18">
        <v>0.1431</v>
      </c>
      <c r="F25" s="18">
        <v>0.1436</v>
      </c>
      <c r="G25" s="20" t="s">
        <v>23</v>
      </c>
      <c r="H25" s="17">
        <v>5</v>
      </c>
      <c r="I25" s="18">
        <v>0.1154</v>
      </c>
      <c r="J25" s="19"/>
    </row>
    <row r="26" spans="1:10" ht="12.75">
      <c r="A26" s="13">
        <v>37187</v>
      </c>
      <c r="B26" s="8" t="s">
        <v>11</v>
      </c>
      <c r="C26" s="17">
        <v>3</v>
      </c>
      <c r="D26" s="17">
        <v>3</v>
      </c>
      <c r="E26" s="18">
        <v>0.1431</v>
      </c>
      <c r="F26" s="18">
        <v>0.1436</v>
      </c>
      <c r="G26" s="20">
        <v>0.1436</v>
      </c>
      <c r="H26" s="17">
        <v>5</v>
      </c>
      <c r="I26" s="18">
        <v>0.1146</v>
      </c>
      <c r="J26" s="19">
        <f>+G26-I26</f>
        <v>0.029000000000000012</v>
      </c>
    </row>
    <row r="27" spans="1:10" ht="12.75">
      <c r="A27" s="13">
        <v>37194</v>
      </c>
      <c r="B27" s="8" t="s">
        <v>11</v>
      </c>
      <c r="C27" s="17">
        <v>15</v>
      </c>
      <c r="D27" s="17">
        <v>5</v>
      </c>
      <c r="E27" s="18">
        <v>0.1431</v>
      </c>
      <c r="F27" s="18">
        <v>0.1477</v>
      </c>
      <c r="G27" s="20">
        <v>0.1431</v>
      </c>
      <c r="H27" s="17">
        <v>5</v>
      </c>
      <c r="I27" s="18">
        <v>0.1138</v>
      </c>
      <c r="J27" s="19">
        <f>+G27-I27</f>
        <v>0.029300000000000007</v>
      </c>
    </row>
    <row r="28" spans="1:10" ht="12.75">
      <c r="A28" s="13">
        <v>37201</v>
      </c>
      <c r="B28" s="8" t="s">
        <v>11</v>
      </c>
      <c r="C28" s="17">
        <v>5</v>
      </c>
      <c r="D28" s="17" t="s">
        <v>18</v>
      </c>
      <c r="E28" s="18">
        <v>0.1453</v>
      </c>
      <c r="F28" s="18">
        <v>0.1459</v>
      </c>
      <c r="G28" s="20" t="s">
        <v>23</v>
      </c>
      <c r="H28" s="17">
        <v>5</v>
      </c>
      <c r="I28" s="18">
        <v>0.1144</v>
      </c>
      <c r="J28" s="19"/>
    </row>
    <row r="29" spans="1:10" ht="12.75">
      <c r="A29" s="13">
        <v>37208</v>
      </c>
      <c r="B29" s="8" t="s">
        <v>11</v>
      </c>
      <c r="C29" s="17">
        <v>7</v>
      </c>
      <c r="D29" s="17">
        <v>2.5</v>
      </c>
      <c r="E29" s="18">
        <v>0.1449</v>
      </c>
      <c r="F29" s="18">
        <v>0.1459</v>
      </c>
      <c r="G29" s="20">
        <v>0.1449</v>
      </c>
      <c r="H29" s="17">
        <v>2.5</v>
      </c>
      <c r="I29" s="18">
        <v>0.1158</v>
      </c>
      <c r="J29" s="19">
        <v>0.0291</v>
      </c>
    </row>
    <row r="30" spans="1:10" ht="12.75">
      <c r="A30" s="13">
        <v>37215</v>
      </c>
      <c r="B30" s="8" t="s">
        <v>11</v>
      </c>
      <c r="C30" s="17">
        <v>12.5</v>
      </c>
      <c r="D30" s="17">
        <v>2.5</v>
      </c>
      <c r="E30" s="18">
        <v>0.1427</v>
      </c>
      <c r="F30" s="18">
        <v>0.1447</v>
      </c>
      <c r="G30" s="20">
        <v>0.1427</v>
      </c>
      <c r="H30" s="17">
        <v>2.5</v>
      </c>
      <c r="I30" s="18">
        <v>0.1138</v>
      </c>
      <c r="J30" s="19">
        <v>0.028899999999999995</v>
      </c>
    </row>
    <row r="31" spans="1:10" ht="12.75">
      <c r="A31" s="13">
        <v>37222</v>
      </c>
      <c r="B31" s="8" t="s">
        <v>11</v>
      </c>
      <c r="C31" s="17">
        <v>5</v>
      </c>
      <c r="D31" s="17">
        <v>2.5</v>
      </c>
      <c r="E31" s="18">
        <v>0.1435</v>
      </c>
      <c r="F31" s="18">
        <v>0.145</v>
      </c>
      <c r="G31" s="20">
        <v>0.1435</v>
      </c>
      <c r="H31" s="17">
        <v>2.5</v>
      </c>
      <c r="I31" s="18">
        <v>0.1144</v>
      </c>
      <c r="J31" s="19">
        <v>0.029099999999999987</v>
      </c>
    </row>
    <row r="32" spans="1:10" ht="12.75">
      <c r="A32" s="13">
        <v>37229</v>
      </c>
      <c r="B32" s="8" t="s">
        <v>11</v>
      </c>
      <c r="C32" s="17">
        <v>3.5</v>
      </c>
      <c r="D32" s="17">
        <v>2.5</v>
      </c>
      <c r="E32" s="18">
        <v>0.1444</v>
      </c>
      <c r="F32" s="18">
        <v>0.1448</v>
      </c>
      <c r="G32" s="20">
        <v>0.1444</v>
      </c>
      <c r="H32" s="17">
        <v>2.5</v>
      </c>
      <c r="I32" s="18">
        <v>0.1151</v>
      </c>
      <c r="J32" s="19">
        <v>0.029300000000000007</v>
      </c>
    </row>
    <row r="33" spans="1:10" ht="12.75">
      <c r="A33" s="13">
        <v>37238</v>
      </c>
      <c r="B33" s="8" t="s">
        <v>11</v>
      </c>
      <c r="C33" s="17">
        <v>5</v>
      </c>
      <c r="D33" s="17">
        <v>5</v>
      </c>
      <c r="E33" s="20">
        <v>0.1438</v>
      </c>
      <c r="F33" s="20">
        <v>0.1439</v>
      </c>
      <c r="G33" s="20">
        <v>0.1438</v>
      </c>
      <c r="H33" s="17">
        <v>5</v>
      </c>
      <c r="I33" s="18">
        <v>0.1148</v>
      </c>
      <c r="J33" s="19">
        <v>0.029000000000000012</v>
      </c>
    </row>
    <row r="34" spans="1:10" ht="12.75">
      <c r="A34" s="13">
        <v>37278</v>
      </c>
      <c r="B34" s="8" t="s">
        <v>11</v>
      </c>
      <c r="C34" s="17">
        <v>35</v>
      </c>
      <c r="D34" s="17">
        <v>5</v>
      </c>
      <c r="E34" s="20">
        <v>0.1401</v>
      </c>
      <c r="F34" s="20">
        <v>0.1431</v>
      </c>
      <c r="G34" s="20">
        <v>0.1401</v>
      </c>
      <c r="H34" s="17">
        <v>5</v>
      </c>
      <c r="I34" s="18">
        <v>0.113</v>
      </c>
      <c r="J34" s="19">
        <v>0.0271</v>
      </c>
    </row>
    <row r="35" spans="1:10" ht="13.5" thickBot="1">
      <c r="A35" s="34"/>
      <c r="B35" s="9"/>
      <c r="C35" s="22"/>
      <c r="D35" s="22"/>
      <c r="E35" s="36"/>
      <c r="F35" s="36"/>
      <c r="G35" s="36"/>
      <c r="H35" s="22"/>
      <c r="I35" s="36"/>
      <c r="J35" s="2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:G16384"/>
    </sheetView>
  </sheetViews>
  <sheetFormatPr defaultColWidth="11.421875" defaultRowHeight="12.75"/>
  <cols>
    <col min="1" max="1" width="14.28125" style="0" customWidth="1"/>
    <col min="4" max="4" width="12.8515625" style="0" customWidth="1"/>
    <col min="5" max="5" width="13.421875" style="0" customWidth="1"/>
    <col min="6" max="6" width="12.7109375" style="0" customWidth="1"/>
    <col min="7" max="7" width="14.28125" style="0" customWidth="1"/>
  </cols>
  <sheetData>
    <row r="1" spans="1:3" ht="13.5" thickBot="1">
      <c r="A1" s="37" t="s">
        <v>21</v>
      </c>
      <c r="C1" s="35">
        <v>36383</v>
      </c>
    </row>
    <row r="2" spans="1:10" ht="13.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2">
        <v>37013</v>
      </c>
      <c r="B3" s="7" t="s">
        <v>12</v>
      </c>
      <c r="C3" s="14">
        <v>21</v>
      </c>
      <c r="D3" s="14">
        <v>10</v>
      </c>
      <c r="E3" s="15">
        <v>0.159</v>
      </c>
      <c r="F3" s="15">
        <v>0.1614</v>
      </c>
      <c r="G3" s="15">
        <v>0.1608</v>
      </c>
      <c r="H3" s="14">
        <v>10</v>
      </c>
      <c r="I3" s="15">
        <v>0.12710000000000002</v>
      </c>
      <c r="J3" s="16">
        <f>+G3-I3</f>
        <v>0.03369999999999998</v>
      </c>
    </row>
    <row r="4" spans="1:10" ht="12.75">
      <c r="A4" s="13">
        <v>37019</v>
      </c>
      <c r="B4" s="8" t="s">
        <v>12</v>
      </c>
      <c r="C4" s="17">
        <v>28</v>
      </c>
      <c r="D4" s="17">
        <v>15</v>
      </c>
      <c r="E4" s="18">
        <v>0.1605</v>
      </c>
      <c r="F4" s="18">
        <v>0.1646</v>
      </c>
      <c r="G4" s="18">
        <v>0.1626</v>
      </c>
      <c r="H4" s="17">
        <v>10</v>
      </c>
      <c r="I4" s="18">
        <v>0.1267</v>
      </c>
      <c r="J4" s="19">
        <f aca="true" t="shared" si="0" ref="J4:J20">+G4-I4</f>
        <v>0.03589999999999999</v>
      </c>
    </row>
    <row r="5" spans="1:10" ht="12.75">
      <c r="A5" s="13">
        <v>37026</v>
      </c>
      <c r="B5" s="8" t="s">
        <v>12</v>
      </c>
      <c r="C5" s="17">
        <v>62</v>
      </c>
      <c r="D5" s="17">
        <v>15</v>
      </c>
      <c r="E5" s="18">
        <v>0.1564</v>
      </c>
      <c r="F5" s="18">
        <v>0.1636</v>
      </c>
      <c r="G5" s="18">
        <v>0.1625</v>
      </c>
      <c r="H5" s="17">
        <v>10</v>
      </c>
      <c r="I5" s="18">
        <v>0.1274</v>
      </c>
      <c r="J5" s="19">
        <f t="shared" si="0"/>
        <v>0.03509999999999999</v>
      </c>
    </row>
    <row r="6" spans="1:10" ht="12.75">
      <c r="A6" s="13">
        <v>37033</v>
      </c>
      <c r="B6" s="8" t="s">
        <v>12</v>
      </c>
      <c r="C6" s="17">
        <v>29</v>
      </c>
      <c r="D6" s="17">
        <v>9.99999971428</v>
      </c>
      <c r="E6" s="18">
        <v>0.162</v>
      </c>
      <c r="F6" s="18">
        <v>0.1628</v>
      </c>
      <c r="G6" s="18">
        <v>0.1624</v>
      </c>
      <c r="H6" s="17">
        <v>10</v>
      </c>
      <c r="I6" s="18">
        <v>0.12689999999999999</v>
      </c>
      <c r="J6" s="19">
        <f t="shared" si="0"/>
        <v>0.035500000000000004</v>
      </c>
    </row>
    <row r="7" spans="1:10" ht="12.75">
      <c r="A7" s="13">
        <v>37040</v>
      </c>
      <c r="B7" s="8" t="s">
        <v>12</v>
      </c>
      <c r="C7" s="17">
        <v>21.5</v>
      </c>
      <c r="D7" s="17">
        <v>10</v>
      </c>
      <c r="E7" s="18">
        <v>0.1626</v>
      </c>
      <c r="F7" s="18">
        <v>0.1628</v>
      </c>
      <c r="G7" s="18">
        <v>0.1628</v>
      </c>
      <c r="H7" s="17">
        <v>10</v>
      </c>
      <c r="I7" s="18">
        <v>0.1273</v>
      </c>
      <c r="J7" s="21"/>
    </row>
    <row r="8" spans="1:10" ht="12.75">
      <c r="A8" s="13">
        <v>37054</v>
      </c>
      <c r="B8" s="8" t="s">
        <v>12</v>
      </c>
      <c r="C8" s="17">
        <v>30</v>
      </c>
      <c r="D8" s="17">
        <v>10</v>
      </c>
      <c r="E8" s="18">
        <v>0.1614</v>
      </c>
      <c r="F8" s="18">
        <v>0.1643</v>
      </c>
      <c r="G8" s="18">
        <v>0.1619</v>
      </c>
      <c r="H8" s="17">
        <v>10</v>
      </c>
      <c r="I8" s="18">
        <v>0.1264</v>
      </c>
      <c r="J8" s="21"/>
    </row>
    <row r="9" spans="1:10" ht="12.75">
      <c r="A9" s="13">
        <v>37061</v>
      </c>
      <c r="B9" s="8" t="s">
        <v>12</v>
      </c>
      <c r="C9" s="17">
        <v>51</v>
      </c>
      <c r="D9" s="17">
        <v>10</v>
      </c>
      <c r="E9" s="18">
        <v>0.1616</v>
      </c>
      <c r="F9" s="18">
        <v>0.1651</v>
      </c>
      <c r="G9" s="18">
        <v>0.1619</v>
      </c>
      <c r="H9" s="17">
        <v>10</v>
      </c>
      <c r="I9" s="18">
        <v>0.1265</v>
      </c>
      <c r="J9" s="19">
        <f t="shared" si="0"/>
        <v>0.03539999999999999</v>
      </c>
    </row>
    <row r="10" spans="1:10" ht="12.75">
      <c r="A10" s="13">
        <v>37068</v>
      </c>
      <c r="B10" s="8" t="s">
        <v>12</v>
      </c>
      <c r="C10" s="17">
        <v>18</v>
      </c>
      <c r="D10" s="17">
        <v>10</v>
      </c>
      <c r="E10" s="18">
        <v>0.1627</v>
      </c>
      <c r="F10" s="18">
        <v>0.1642</v>
      </c>
      <c r="G10" s="18">
        <v>0.163</v>
      </c>
      <c r="H10" s="17">
        <v>10</v>
      </c>
      <c r="I10" s="18">
        <v>0.1275</v>
      </c>
      <c r="J10" s="19">
        <f t="shared" si="0"/>
        <v>0.035500000000000004</v>
      </c>
    </row>
    <row r="11" spans="1:10" ht="12.75">
      <c r="A11" s="13">
        <v>37075</v>
      </c>
      <c r="B11" s="8" t="s">
        <v>12</v>
      </c>
      <c r="C11" s="17">
        <v>13</v>
      </c>
      <c r="D11" s="17">
        <v>10</v>
      </c>
      <c r="E11" s="18">
        <v>0.1629</v>
      </c>
      <c r="F11" s="18">
        <v>0.1642</v>
      </c>
      <c r="G11" s="18">
        <v>0.163</v>
      </c>
      <c r="H11" s="17">
        <v>10</v>
      </c>
      <c r="I11" s="18">
        <v>0.1275</v>
      </c>
      <c r="J11" s="19">
        <f t="shared" si="0"/>
        <v>0.035500000000000004</v>
      </c>
    </row>
    <row r="12" spans="1:10" ht="12.75">
      <c r="A12" s="13">
        <v>37082</v>
      </c>
      <c r="B12" s="8" t="s">
        <v>12</v>
      </c>
      <c r="C12" s="17">
        <v>27.45</v>
      </c>
      <c r="D12" s="17">
        <v>5</v>
      </c>
      <c r="E12" s="18">
        <v>0.1618</v>
      </c>
      <c r="F12" s="18">
        <v>0.1633</v>
      </c>
      <c r="G12" s="18">
        <v>0.1618</v>
      </c>
      <c r="H12" s="17">
        <v>10</v>
      </c>
      <c r="I12" s="18">
        <v>0.1266</v>
      </c>
      <c r="J12" s="19">
        <f t="shared" si="0"/>
        <v>0.03520000000000001</v>
      </c>
    </row>
    <row r="13" spans="1:10" ht="12.75">
      <c r="A13" s="13">
        <v>37089</v>
      </c>
      <c r="B13" s="8" t="s">
        <v>12</v>
      </c>
      <c r="C13" s="17">
        <v>26.7</v>
      </c>
      <c r="D13" s="17">
        <v>5</v>
      </c>
      <c r="E13" s="18">
        <v>0.1613</v>
      </c>
      <c r="F13" s="18">
        <v>0.163</v>
      </c>
      <c r="G13" s="18">
        <v>0.1613</v>
      </c>
      <c r="H13" s="17">
        <v>10</v>
      </c>
      <c r="I13" s="18">
        <v>0.1264</v>
      </c>
      <c r="J13" s="19">
        <f t="shared" si="0"/>
        <v>0.03489999999999999</v>
      </c>
    </row>
    <row r="14" spans="1:10" ht="12.75">
      <c r="A14" s="13">
        <v>37096</v>
      </c>
      <c r="B14" s="8" t="s">
        <v>12</v>
      </c>
      <c r="C14" s="17">
        <v>22.2</v>
      </c>
      <c r="D14" s="17">
        <v>5</v>
      </c>
      <c r="E14" s="18">
        <v>0.1624</v>
      </c>
      <c r="F14" s="18">
        <v>0.1631</v>
      </c>
      <c r="G14" s="18">
        <v>0.1625</v>
      </c>
      <c r="H14" s="17">
        <v>5</v>
      </c>
      <c r="I14" s="18">
        <v>0.1276</v>
      </c>
      <c r="J14" s="19">
        <f t="shared" si="0"/>
        <v>0.034900000000000014</v>
      </c>
    </row>
    <row r="15" spans="1:10" ht="12.75">
      <c r="A15" s="13">
        <v>37103</v>
      </c>
      <c r="B15" s="8" t="s">
        <v>12</v>
      </c>
      <c r="C15" s="17">
        <v>23</v>
      </c>
      <c r="D15" s="17">
        <v>4.9998000000000005</v>
      </c>
      <c r="E15" s="18">
        <v>0.1595</v>
      </c>
      <c r="F15" s="18">
        <v>0.162</v>
      </c>
      <c r="G15" s="18">
        <v>0.1612</v>
      </c>
      <c r="H15" s="17">
        <v>5</v>
      </c>
      <c r="I15" s="18">
        <v>0.1266</v>
      </c>
      <c r="J15" s="21"/>
    </row>
    <row r="16" spans="1:10" ht="12.75">
      <c r="A16" s="13">
        <v>37111</v>
      </c>
      <c r="B16" s="8" t="s">
        <v>12</v>
      </c>
      <c r="C16" s="17">
        <v>36.5</v>
      </c>
      <c r="D16" s="17">
        <v>4.9998000000000005</v>
      </c>
      <c r="E16" s="18">
        <v>0.1591</v>
      </c>
      <c r="F16" s="18">
        <v>0.1605</v>
      </c>
      <c r="G16" s="18">
        <v>0.1591</v>
      </c>
      <c r="H16" s="17">
        <v>5</v>
      </c>
      <c r="I16" s="18">
        <v>0.1253</v>
      </c>
      <c r="J16" s="19">
        <f t="shared" si="0"/>
        <v>0.0338</v>
      </c>
    </row>
    <row r="17" spans="1:10" ht="12.75">
      <c r="A17" s="13">
        <v>37117</v>
      </c>
      <c r="B17" s="8" t="s">
        <v>12</v>
      </c>
      <c r="C17" s="17">
        <v>53</v>
      </c>
      <c r="D17" s="17">
        <v>5</v>
      </c>
      <c r="E17" s="18">
        <v>0.1545</v>
      </c>
      <c r="F17" s="18">
        <v>0.1602</v>
      </c>
      <c r="G17" s="18">
        <v>0.1548</v>
      </c>
      <c r="H17" s="17">
        <v>5</v>
      </c>
      <c r="I17" s="18">
        <v>0.1246</v>
      </c>
      <c r="J17" s="19">
        <f t="shared" si="0"/>
        <v>0.03019999999999999</v>
      </c>
    </row>
    <row r="18" spans="1:10" ht="12.75">
      <c r="A18" s="13">
        <v>37124</v>
      </c>
      <c r="B18" s="8" t="s">
        <v>12</v>
      </c>
      <c r="C18" s="17">
        <v>17</v>
      </c>
      <c r="D18" s="17">
        <v>5</v>
      </c>
      <c r="E18" s="18">
        <v>0.1513</v>
      </c>
      <c r="F18" s="18">
        <v>0.1588</v>
      </c>
      <c r="G18" s="18">
        <v>0.1548</v>
      </c>
      <c r="H18" s="17">
        <v>5</v>
      </c>
      <c r="I18" s="18">
        <v>0.1246</v>
      </c>
      <c r="J18" s="19">
        <f t="shared" si="0"/>
        <v>0.03019999999999999</v>
      </c>
    </row>
    <row r="19" spans="1:10" ht="12.75">
      <c r="A19" s="13">
        <v>37131</v>
      </c>
      <c r="B19" s="8" t="s">
        <v>12</v>
      </c>
      <c r="C19" s="17">
        <v>12</v>
      </c>
      <c r="D19" s="17" t="s">
        <v>18</v>
      </c>
      <c r="E19" s="18">
        <v>0.1509</v>
      </c>
      <c r="F19" s="18">
        <v>0.1514</v>
      </c>
      <c r="G19" s="20" t="s">
        <v>23</v>
      </c>
      <c r="H19" s="17">
        <v>5</v>
      </c>
      <c r="I19" s="18">
        <v>0.1229</v>
      </c>
      <c r="J19" s="19"/>
    </row>
    <row r="20" spans="1:10" ht="12.75">
      <c r="A20" s="13">
        <v>37138</v>
      </c>
      <c r="B20" s="8" t="s">
        <v>12</v>
      </c>
      <c r="C20" s="17">
        <v>3</v>
      </c>
      <c r="D20" s="17">
        <v>3</v>
      </c>
      <c r="E20" s="18">
        <v>0.1487</v>
      </c>
      <c r="F20" s="18">
        <v>0.1487</v>
      </c>
      <c r="G20" s="18">
        <v>0.1487</v>
      </c>
      <c r="H20" s="17">
        <v>5</v>
      </c>
      <c r="I20" s="18">
        <v>0.1207</v>
      </c>
      <c r="J20" s="19">
        <f t="shared" si="0"/>
        <v>0.027999999999999997</v>
      </c>
    </row>
    <row r="21" spans="1:10" ht="12.75">
      <c r="A21" s="13">
        <v>37145</v>
      </c>
      <c r="B21" s="8" t="s">
        <v>12</v>
      </c>
      <c r="C21" s="17">
        <v>5</v>
      </c>
      <c r="D21" s="17" t="s">
        <v>18</v>
      </c>
      <c r="E21" s="18">
        <v>0.1497</v>
      </c>
      <c r="F21" s="18">
        <v>0.1497</v>
      </c>
      <c r="G21" s="20" t="s">
        <v>23</v>
      </c>
      <c r="H21" s="17">
        <v>5</v>
      </c>
      <c r="I21" s="18">
        <v>0.1205</v>
      </c>
      <c r="J21" s="19"/>
    </row>
    <row r="22" spans="1:10" ht="12.75">
      <c r="A22" s="13">
        <v>37159</v>
      </c>
      <c r="B22" s="8" t="s">
        <v>12</v>
      </c>
      <c r="C22" s="17">
        <v>15</v>
      </c>
      <c r="D22" s="17">
        <v>3</v>
      </c>
      <c r="E22" s="18">
        <v>0.1479</v>
      </c>
      <c r="F22" s="18">
        <v>0.149</v>
      </c>
      <c r="G22" s="18">
        <v>0.1479</v>
      </c>
      <c r="H22" s="17">
        <v>3</v>
      </c>
      <c r="I22" s="18">
        <v>0.1189</v>
      </c>
      <c r="J22" s="19">
        <v>0.028999999999999998</v>
      </c>
    </row>
    <row r="23" spans="1:10" ht="12.75">
      <c r="A23" s="13">
        <v>37166</v>
      </c>
      <c r="B23" s="8" t="s">
        <v>12</v>
      </c>
      <c r="C23" s="17">
        <v>15</v>
      </c>
      <c r="D23" s="17">
        <v>5</v>
      </c>
      <c r="E23" s="18">
        <v>0.1441</v>
      </c>
      <c r="F23" s="18">
        <v>0.1495</v>
      </c>
      <c r="G23" s="18">
        <v>0.1441</v>
      </c>
      <c r="H23" s="17">
        <v>5</v>
      </c>
      <c r="I23" s="18">
        <v>0.1156</v>
      </c>
      <c r="J23" s="19">
        <v>0.02850000000000001</v>
      </c>
    </row>
    <row r="24" spans="1:10" ht="12.75">
      <c r="A24" s="13">
        <v>37173</v>
      </c>
      <c r="B24" s="8" t="s">
        <v>12</v>
      </c>
      <c r="C24" s="17">
        <v>7</v>
      </c>
      <c r="D24" s="17">
        <v>5</v>
      </c>
      <c r="E24" s="18">
        <v>0.1445</v>
      </c>
      <c r="F24" s="18">
        <v>0.1445</v>
      </c>
      <c r="G24" s="18">
        <v>0.1445</v>
      </c>
      <c r="H24" s="17">
        <v>5</v>
      </c>
      <c r="I24" s="18">
        <v>0.1154</v>
      </c>
      <c r="J24" s="19">
        <v>0.029099999999999987</v>
      </c>
    </row>
    <row r="25" spans="1:10" ht="12.75">
      <c r="A25" s="13">
        <v>37180</v>
      </c>
      <c r="B25" s="8" t="s">
        <v>12</v>
      </c>
      <c r="C25" s="17">
        <v>22</v>
      </c>
      <c r="D25" s="17">
        <v>5</v>
      </c>
      <c r="E25" s="18">
        <v>0.1441</v>
      </c>
      <c r="F25" s="18">
        <v>0.146</v>
      </c>
      <c r="G25" s="18">
        <v>0.1441</v>
      </c>
      <c r="H25" s="17">
        <v>5</v>
      </c>
      <c r="I25" s="18">
        <v>0.1154</v>
      </c>
      <c r="J25" s="19">
        <v>0.029500000000000012</v>
      </c>
    </row>
    <row r="26" spans="1:10" ht="12.75">
      <c r="A26" s="13">
        <v>37187</v>
      </c>
      <c r="B26" s="8" t="s">
        <v>12</v>
      </c>
      <c r="C26" s="17">
        <v>5</v>
      </c>
      <c r="D26" s="17">
        <v>5</v>
      </c>
      <c r="E26" s="18">
        <v>0.1439</v>
      </c>
      <c r="F26" s="18">
        <v>0.1439</v>
      </c>
      <c r="G26" s="18">
        <v>0.1439</v>
      </c>
      <c r="H26" s="17">
        <v>5</v>
      </c>
      <c r="I26" s="18">
        <v>0.1146</v>
      </c>
      <c r="J26" s="19">
        <v>0.029300000000000007</v>
      </c>
    </row>
    <row r="27" spans="1:10" ht="12.75">
      <c r="A27" s="13">
        <v>37194</v>
      </c>
      <c r="B27" s="8" t="s">
        <v>12</v>
      </c>
      <c r="C27" s="17">
        <v>15</v>
      </c>
      <c r="D27" s="17">
        <v>5</v>
      </c>
      <c r="E27" s="18">
        <v>0.1438</v>
      </c>
      <c r="F27" s="18">
        <v>0.1478</v>
      </c>
      <c r="G27" s="18">
        <v>0.1438</v>
      </c>
      <c r="H27" s="17">
        <v>5</v>
      </c>
      <c r="I27" s="18">
        <v>0.1138</v>
      </c>
      <c r="J27" s="19">
        <v>0.029300000000000007</v>
      </c>
    </row>
    <row r="28" spans="1:10" ht="12.75">
      <c r="A28" s="13">
        <v>37201</v>
      </c>
      <c r="B28" s="8" t="s">
        <v>12</v>
      </c>
      <c r="C28" s="17">
        <v>0.25</v>
      </c>
      <c r="D28" s="17">
        <v>0.25</v>
      </c>
      <c r="E28" s="18">
        <v>0.1445</v>
      </c>
      <c r="F28" s="18">
        <v>0.1445</v>
      </c>
      <c r="G28" s="18">
        <v>0.1445</v>
      </c>
      <c r="H28" s="17">
        <v>2.5</v>
      </c>
      <c r="I28" s="18">
        <v>0.1144</v>
      </c>
      <c r="J28" s="19">
        <v>0.029300000000000007</v>
      </c>
    </row>
    <row r="29" spans="1:10" ht="12.75">
      <c r="A29" s="13">
        <v>37208</v>
      </c>
      <c r="B29" s="8" t="s">
        <v>12</v>
      </c>
      <c r="C29" s="17">
        <v>0.25</v>
      </c>
      <c r="D29" s="17">
        <v>2.5</v>
      </c>
      <c r="E29" s="18">
        <v>0.1455</v>
      </c>
      <c r="F29" s="18">
        <v>0.1465</v>
      </c>
      <c r="G29" s="18">
        <v>0.1455</v>
      </c>
      <c r="H29" s="17">
        <v>2.5</v>
      </c>
      <c r="I29" s="18">
        <v>0.1158</v>
      </c>
      <c r="J29" s="19">
        <v>0.02969999999999999</v>
      </c>
    </row>
    <row r="30" spans="1:10" ht="12.75">
      <c r="A30" s="13">
        <v>37215</v>
      </c>
      <c r="B30" s="8" t="s">
        <v>12</v>
      </c>
      <c r="C30" s="17">
        <v>12.5</v>
      </c>
      <c r="D30" s="17">
        <v>2.5</v>
      </c>
      <c r="E30" s="18">
        <v>0.1434</v>
      </c>
      <c r="F30" s="18">
        <v>0.1454</v>
      </c>
      <c r="G30" s="18">
        <v>0.1434</v>
      </c>
      <c r="H30" s="17">
        <v>2.5</v>
      </c>
      <c r="I30" s="18">
        <v>0.1138</v>
      </c>
      <c r="J30" s="19">
        <v>0.0296</v>
      </c>
    </row>
    <row r="31" spans="1:10" ht="12.75">
      <c r="A31" s="13">
        <v>37222</v>
      </c>
      <c r="B31" s="8" t="s">
        <v>12</v>
      </c>
      <c r="C31" s="17">
        <v>5</v>
      </c>
      <c r="D31" s="17">
        <v>2.5</v>
      </c>
      <c r="E31" s="18">
        <v>0.1441</v>
      </c>
      <c r="F31" s="18">
        <v>0.1459</v>
      </c>
      <c r="G31" s="18">
        <v>0.1441</v>
      </c>
      <c r="H31" s="17">
        <v>2.5</v>
      </c>
      <c r="I31" s="18">
        <v>0.1144</v>
      </c>
      <c r="J31" s="19">
        <v>0.029700000000000004</v>
      </c>
    </row>
    <row r="32" spans="1:10" ht="12.75">
      <c r="A32" s="13">
        <v>37229</v>
      </c>
      <c r="B32" s="8" t="s">
        <v>12</v>
      </c>
      <c r="C32" s="17">
        <v>6</v>
      </c>
      <c r="D32" s="17">
        <v>2.5</v>
      </c>
      <c r="E32" s="20">
        <v>0.1447</v>
      </c>
      <c r="F32" s="20">
        <v>0.1447</v>
      </c>
      <c r="G32" s="20">
        <v>0.1447</v>
      </c>
      <c r="H32" s="17">
        <v>2.5</v>
      </c>
      <c r="I32" s="18">
        <v>0.1151</v>
      </c>
      <c r="J32" s="19">
        <v>0.0296</v>
      </c>
    </row>
    <row r="33" spans="1:10" ht="12.75">
      <c r="A33" s="13">
        <v>37278</v>
      </c>
      <c r="B33" s="8" t="s">
        <v>12</v>
      </c>
      <c r="C33" s="17">
        <v>20</v>
      </c>
      <c r="D33" s="17">
        <v>5</v>
      </c>
      <c r="E33" s="20">
        <v>0.1411</v>
      </c>
      <c r="F33" s="20">
        <v>0.1418</v>
      </c>
      <c r="G33" s="20">
        <v>0.1411</v>
      </c>
      <c r="H33" s="17">
        <v>5</v>
      </c>
      <c r="I33" s="18">
        <v>0.113</v>
      </c>
      <c r="J33" s="19">
        <v>0.0281</v>
      </c>
    </row>
    <row r="34" spans="1:10" ht="12.75">
      <c r="A34" s="13">
        <v>37292</v>
      </c>
      <c r="B34" s="8" t="s">
        <v>12</v>
      </c>
      <c r="C34" s="17">
        <v>17</v>
      </c>
      <c r="D34" s="17">
        <v>5</v>
      </c>
      <c r="E34" s="20">
        <v>0.1365</v>
      </c>
      <c r="F34" s="20">
        <v>0.1422</v>
      </c>
      <c r="G34" s="20">
        <v>0.1365</v>
      </c>
      <c r="H34" s="17">
        <v>5</v>
      </c>
      <c r="I34" s="18">
        <v>0.1087</v>
      </c>
      <c r="J34" s="19">
        <v>0.027800000000000005</v>
      </c>
    </row>
    <row r="35" spans="1:10" ht="13.5" thickBot="1">
      <c r="A35" s="34"/>
      <c r="B35" s="9"/>
      <c r="C35" s="22"/>
      <c r="D35" s="22"/>
      <c r="E35" s="23"/>
      <c r="F35" s="23"/>
      <c r="G35" s="23"/>
      <c r="H35" s="22"/>
      <c r="I35" s="23"/>
      <c r="J35" s="2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0" sqref="A20:IV20"/>
    </sheetView>
  </sheetViews>
  <sheetFormatPr defaultColWidth="11.421875" defaultRowHeight="12.75"/>
  <cols>
    <col min="1" max="1" width="14.140625" style="0" customWidth="1"/>
    <col min="4" max="4" width="12.57421875" style="0" customWidth="1"/>
    <col min="5" max="5" width="12.7109375" style="0" customWidth="1"/>
    <col min="6" max="6" width="13.28125" style="0" customWidth="1"/>
    <col min="7" max="7" width="14.00390625" style="0" customWidth="1"/>
  </cols>
  <sheetData>
    <row r="1" spans="1:3" ht="13.5" thickBot="1">
      <c r="A1" s="37" t="s">
        <v>21</v>
      </c>
      <c r="C1" s="35">
        <v>36797</v>
      </c>
    </row>
    <row r="2" spans="1:10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3">
        <v>37285</v>
      </c>
      <c r="B3" s="8" t="s">
        <v>9</v>
      </c>
      <c r="C3" s="17">
        <v>24</v>
      </c>
      <c r="D3" s="17">
        <v>5</v>
      </c>
      <c r="E3" s="40">
        <v>0.1299</v>
      </c>
      <c r="F3" s="40">
        <v>0.1445</v>
      </c>
      <c r="G3" s="40">
        <v>0.1299</v>
      </c>
      <c r="H3" s="17">
        <v>5</v>
      </c>
      <c r="I3" s="31">
        <v>0.1115</v>
      </c>
      <c r="J3" s="19">
        <f>G3-I3</f>
        <v>0.018399999999999986</v>
      </c>
    </row>
    <row r="4" spans="1:10" ht="12.75">
      <c r="A4" s="13">
        <v>37299</v>
      </c>
      <c r="B4" s="8" t="s">
        <v>9</v>
      </c>
      <c r="C4" s="17">
        <v>10</v>
      </c>
      <c r="D4" s="17">
        <v>5</v>
      </c>
      <c r="E4" s="40">
        <v>0.1229</v>
      </c>
      <c r="F4" s="40">
        <v>0.1254</v>
      </c>
      <c r="G4" s="40">
        <v>0.1229</v>
      </c>
      <c r="H4" s="17">
        <v>5</v>
      </c>
      <c r="I4" s="31">
        <v>0.107</v>
      </c>
      <c r="J4" s="19">
        <f>G4-I4</f>
        <v>0.015899999999999997</v>
      </c>
    </row>
    <row r="5" spans="1:10" ht="12.75">
      <c r="A5" s="13">
        <v>37306</v>
      </c>
      <c r="B5" s="8" t="s">
        <v>9</v>
      </c>
      <c r="C5" s="17">
        <v>6</v>
      </c>
      <c r="D5" s="17">
        <v>5</v>
      </c>
      <c r="E5" s="20">
        <v>0.1226</v>
      </c>
      <c r="F5" s="20">
        <v>0.1229</v>
      </c>
      <c r="G5" s="20">
        <v>0.1229</v>
      </c>
      <c r="H5" s="17">
        <v>5</v>
      </c>
      <c r="I5" s="18">
        <v>0.1082</v>
      </c>
      <c r="J5" s="19">
        <f>G5-I5</f>
        <v>0.01469999999999999</v>
      </c>
    </row>
    <row r="6" spans="1:10" ht="12.75">
      <c r="A6" s="13">
        <v>37313</v>
      </c>
      <c r="B6" s="8" t="s">
        <v>9</v>
      </c>
      <c r="C6" s="17">
        <v>9</v>
      </c>
      <c r="D6" s="17">
        <v>5</v>
      </c>
      <c r="E6" s="20">
        <v>0.1274</v>
      </c>
      <c r="F6" s="20">
        <v>0.1414</v>
      </c>
      <c r="G6" s="20">
        <v>0.1274</v>
      </c>
      <c r="H6" s="17">
        <v>5</v>
      </c>
      <c r="I6" s="18">
        <v>0.1067</v>
      </c>
      <c r="J6" s="19">
        <f>G6-I6</f>
        <v>0.02070000000000001</v>
      </c>
    </row>
    <row r="7" spans="1:10" ht="12.75">
      <c r="A7" s="13">
        <v>37327</v>
      </c>
      <c r="B7" s="8" t="s">
        <v>9</v>
      </c>
      <c r="C7" s="17">
        <v>16</v>
      </c>
      <c r="D7" s="17">
        <v>5</v>
      </c>
      <c r="E7" s="20">
        <v>0.123</v>
      </c>
      <c r="F7" s="20">
        <v>0.1282</v>
      </c>
      <c r="G7" s="20">
        <v>0.1248</v>
      </c>
      <c r="H7" s="17">
        <v>5</v>
      </c>
      <c r="I7" s="18">
        <v>0.1075</v>
      </c>
      <c r="J7" s="19">
        <f>G7-I7</f>
        <v>0.017299999999999996</v>
      </c>
    </row>
    <row r="8" spans="1:10" ht="12.75">
      <c r="A8" s="13">
        <v>37334</v>
      </c>
      <c r="B8" s="8" t="s">
        <v>9</v>
      </c>
      <c r="C8" s="17">
        <v>9</v>
      </c>
      <c r="D8" s="17" t="s">
        <v>18</v>
      </c>
      <c r="E8" s="20">
        <v>0.1233</v>
      </c>
      <c r="F8" s="20">
        <v>0.1268</v>
      </c>
      <c r="G8" s="20" t="s">
        <v>23</v>
      </c>
      <c r="H8" s="17">
        <v>5</v>
      </c>
      <c r="I8" s="18">
        <v>0.1062</v>
      </c>
      <c r="J8" s="19"/>
    </row>
    <row r="9" spans="1:10" ht="12.75">
      <c r="A9" s="13">
        <v>37348</v>
      </c>
      <c r="B9" s="8" t="s">
        <v>9</v>
      </c>
      <c r="C9" s="17">
        <v>16</v>
      </c>
      <c r="D9" s="17">
        <v>5</v>
      </c>
      <c r="E9" s="20">
        <v>0.1189</v>
      </c>
      <c r="F9" s="20">
        <v>0.1212</v>
      </c>
      <c r="G9" s="20">
        <v>0.1189</v>
      </c>
      <c r="H9" s="17">
        <v>5</v>
      </c>
      <c r="I9" s="18">
        <v>0.1041</v>
      </c>
      <c r="J9" s="19">
        <f>G9-I9</f>
        <v>0.014800000000000008</v>
      </c>
    </row>
    <row r="10" spans="1:10" ht="12.75">
      <c r="A10" s="13">
        <v>37355</v>
      </c>
      <c r="B10" s="8" t="s">
        <v>9</v>
      </c>
      <c r="C10" s="17">
        <v>25</v>
      </c>
      <c r="D10" s="17">
        <v>5</v>
      </c>
      <c r="E10" s="20">
        <v>0.1187</v>
      </c>
      <c r="F10" s="20">
        <v>0.121</v>
      </c>
      <c r="G10" s="20">
        <v>0.1189</v>
      </c>
      <c r="H10" s="17">
        <v>5</v>
      </c>
      <c r="I10" s="18">
        <v>0.1039</v>
      </c>
      <c r="J10" s="19">
        <v>0.015899999999999997</v>
      </c>
    </row>
    <row r="11" spans="1:10" ht="12.75">
      <c r="A11" s="13">
        <v>37362</v>
      </c>
      <c r="B11" s="8" t="s">
        <v>9</v>
      </c>
      <c r="C11" s="17">
        <v>15</v>
      </c>
      <c r="D11" s="17">
        <v>5</v>
      </c>
      <c r="E11" s="20">
        <v>0.1174</v>
      </c>
      <c r="F11" s="20">
        <v>0.1187</v>
      </c>
      <c r="G11" s="20">
        <v>0.1175</v>
      </c>
      <c r="H11" s="17">
        <v>5</v>
      </c>
      <c r="I11" s="18">
        <v>0.1027</v>
      </c>
      <c r="J11" s="19">
        <v>0.015899999999999997</v>
      </c>
    </row>
    <row r="12" spans="1:10" ht="12.75">
      <c r="A12" s="13">
        <v>37369</v>
      </c>
      <c r="B12" s="8" t="s">
        <v>9</v>
      </c>
      <c r="C12" s="17">
        <v>44</v>
      </c>
      <c r="D12" s="17">
        <v>20</v>
      </c>
      <c r="E12" s="20">
        <v>0.1136</v>
      </c>
      <c r="F12" s="20">
        <v>0.142</v>
      </c>
      <c r="G12" s="20">
        <v>0.1141</v>
      </c>
      <c r="H12" s="17">
        <v>20</v>
      </c>
      <c r="I12" s="18">
        <v>0.1002</v>
      </c>
      <c r="J12" s="19">
        <v>0.015899999999999997</v>
      </c>
    </row>
    <row r="13" spans="1:10" ht="12.75">
      <c r="A13" s="13">
        <v>37376</v>
      </c>
      <c r="B13" s="8" t="s">
        <v>9</v>
      </c>
      <c r="C13" s="17">
        <v>13</v>
      </c>
      <c r="D13" s="17">
        <v>3</v>
      </c>
      <c r="E13" s="20">
        <v>0.1109</v>
      </c>
      <c r="F13" s="20">
        <v>0.1117</v>
      </c>
      <c r="G13" s="20">
        <v>0.1109</v>
      </c>
      <c r="H13" s="17">
        <v>5</v>
      </c>
      <c r="I13" s="20">
        <v>0.0975</v>
      </c>
      <c r="J13" s="19">
        <f>G13-I13</f>
        <v>0.013399999999999995</v>
      </c>
    </row>
    <row r="14" spans="1:10" ht="12.75">
      <c r="A14" s="13">
        <v>37390</v>
      </c>
      <c r="B14" s="8" t="s">
        <v>9</v>
      </c>
      <c r="C14" s="17">
        <v>11</v>
      </c>
      <c r="D14" s="17">
        <v>3</v>
      </c>
      <c r="E14" s="20">
        <v>0.1025</v>
      </c>
      <c r="F14" s="20">
        <v>0.1059</v>
      </c>
      <c r="G14" s="20">
        <v>0.1025</v>
      </c>
      <c r="H14" s="17">
        <v>3</v>
      </c>
      <c r="I14" s="18">
        <v>0.0924</v>
      </c>
      <c r="J14" s="19">
        <v>0.010099999999999998</v>
      </c>
    </row>
    <row r="15" spans="1:10" ht="12.75">
      <c r="A15" s="13">
        <v>37411</v>
      </c>
      <c r="B15" s="8" t="s">
        <v>9</v>
      </c>
      <c r="C15" s="17">
        <v>12</v>
      </c>
      <c r="D15" s="17">
        <v>3</v>
      </c>
      <c r="E15" s="20">
        <v>0.0966</v>
      </c>
      <c r="F15" s="20">
        <v>0.1026</v>
      </c>
      <c r="G15" s="20">
        <v>0.0966</v>
      </c>
      <c r="H15" s="17">
        <v>3</v>
      </c>
      <c r="I15" s="18">
        <v>0.0882</v>
      </c>
      <c r="J15" s="19">
        <v>0.008400000000000005</v>
      </c>
    </row>
    <row r="16" spans="1:10" ht="12.75">
      <c r="A16" s="13">
        <v>37453</v>
      </c>
      <c r="B16" s="8" t="s">
        <v>9</v>
      </c>
      <c r="C16" s="17">
        <v>5</v>
      </c>
      <c r="D16" s="17">
        <v>1</v>
      </c>
      <c r="E16" s="20">
        <v>0.0904</v>
      </c>
      <c r="F16" s="20">
        <v>0.0932</v>
      </c>
      <c r="G16" s="20">
        <v>0.0904</v>
      </c>
      <c r="H16" s="17">
        <v>2</v>
      </c>
      <c r="I16" s="18">
        <v>0.0854</v>
      </c>
      <c r="J16" s="19">
        <v>0.0049999999999999906</v>
      </c>
    </row>
    <row r="17" spans="1:10" ht="12.75">
      <c r="A17" s="13">
        <v>37460</v>
      </c>
      <c r="B17" s="8" t="s">
        <v>9</v>
      </c>
      <c r="C17" s="17">
        <v>1</v>
      </c>
      <c r="D17" s="17" t="s">
        <v>18</v>
      </c>
      <c r="E17" s="20">
        <v>0.0882</v>
      </c>
      <c r="F17" s="20">
        <v>0.0882</v>
      </c>
      <c r="G17" s="20" t="s">
        <v>23</v>
      </c>
      <c r="H17" s="17">
        <v>1</v>
      </c>
      <c r="I17" s="18">
        <v>0.0774</v>
      </c>
      <c r="J17" s="19">
        <v>0.0049999999999999906</v>
      </c>
    </row>
    <row r="18" spans="1:10" ht="12.75">
      <c r="A18" s="13">
        <v>37593</v>
      </c>
      <c r="B18" s="8" t="s">
        <v>9</v>
      </c>
      <c r="C18" s="17">
        <v>11.4</v>
      </c>
      <c r="D18" s="17">
        <v>2.5</v>
      </c>
      <c r="E18" s="20">
        <v>0.0929</v>
      </c>
      <c r="F18" s="20">
        <v>0.1008</v>
      </c>
      <c r="G18" s="20">
        <v>0.0932</v>
      </c>
      <c r="H18" s="17">
        <v>2.5</v>
      </c>
      <c r="I18" s="18">
        <v>0.0785</v>
      </c>
      <c r="J18" s="19">
        <f>+G18-I18</f>
        <v>0.014700000000000005</v>
      </c>
    </row>
    <row r="19" spans="1:10" ht="12.75">
      <c r="A19" s="13">
        <v>37761</v>
      </c>
      <c r="B19" s="8" t="s">
        <v>9</v>
      </c>
      <c r="C19" s="17">
        <v>15</v>
      </c>
      <c r="D19" s="17">
        <v>5</v>
      </c>
      <c r="E19" s="20">
        <v>0.0931</v>
      </c>
      <c r="F19" s="20">
        <v>0.097</v>
      </c>
      <c r="G19" s="20">
        <v>0.0931</v>
      </c>
      <c r="H19" s="17">
        <v>5</v>
      </c>
      <c r="I19" s="18">
        <v>0.0781</v>
      </c>
      <c r="J19" s="19">
        <f>+G19-I19</f>
        <v>0.015</v>
      </c>
    </row>
    <row r="20" spans="1:10" ht="12.75">
      <c r="A20" s="13">
        <v>37768</v>
      </c>
      <c r="B20" s="8" t="s">
        <v>9</v>
      </c>
      <c r="C20" s="17">
        <v>2</v>
      </c>
      <c r="D20" s="17">
        <v>2</v>
      </c>
      <c r="E20" s="20">
        <v>0.0931</v>
      </c>
      <c r="F20" s="20">
        <v>0.0931</v>
      </c>
      <c r="G20" s="20">
        <v>0.0931</v>
      </c>
      <c r="H20" s="17">
        <v>2</v>
      </c>
      <c r="I20" s="18">
        <v>0.0781</v>
      </c>
      <c r="J20" s="19">
        <f>+G20-I20</f>
        <v>0.015</v>
      </c>
    </row>
    <row r="21" spans="1:10" ht="13.5" thickBot="1">
      <c r="A21" s="34"/>
      <c r="B21" s="9"/>
      <c r="C21" s="22"/>
      <c r="D21" s="22"/>
      <c r="E21" s="36"/>
      <c r="F21" s="36"/>
      <c r="G21" s="36"/>
      <c r="H21" s="22"/>
      <c r="I21" s="36"/>
      <c r="J21" s="24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1" ySplit="2" topLeftCell="B18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27" sqref="A27:IV27"/>
    </sheetView>
  </sheetViews>
  <sheetFormatPr defaultColWidth="11.421875" defaultRowHeight="12.75"/>
  <cols>
    <col min="1" max="1" width="14.140625" style="0" customWidth="1"/>
    <col min="4" max="4" width="12.57421875" style="0" customWidth="1"/>
    <col min="5" max="5" width="12.7109375" style="0" customWidth="1"/>
    <col min="6" max="6" width="13.28125" style="0" customWidth="1"/>
    <col min="7" max="7" width="14.00390625" style="0" customWidth="1"/>
    <col min="11" max="11" width="13.421875" style="0" customWidth="1"/>
  </cols>
  <sheetData>
    <row r="1" spans="1:3" ht="13.5" thickBot="1">
      <c r="A1" s="37" t="s">
        <v>21</v>
      </c>
      <c r="C1" s="35">
        <v>36797</v>
      </c>
    </row>
    <row r="2" spans="1:11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  <c r="K2" s="10"/>
    </row>
    <row r="3" spans="1:10" ht="12.75">
      <c r="A3" s="13">
        <v>37285</v>
      </c>
      <c r="B3" s="8" t="s">
        <v>10</v>
      </c>
      <c r="C3" s="17">
        <v>13</v>
      </c>
      <c r="D3" s="17">
        <v>5</v>
      </c>
      <c r="E3" s="40">
        <v>0.1346</v>
      </c>
      <c r="F3" s="40">
        <v>0.1375</v>
      </c>
      <c r="G3" s="40">
        <v>0.1358</v>
      </c>
      <c r="H3" s="17">
        <v>5</v>
      </c>
      <c r="I3" s="31">
        <v>0.1115</v>
      </c>
      <c r="J3" s="19">
        <v>0.024300000000000002</v>
      </c>
    </row>
    <row r="4" spans="1:10" ht="12.75">
      <c r="A4" s="13">
        <v>37299</v>
      </c>
      <c r="B4" s="8" t="s">
        <v>10</v>
      </c>
      <c r="C4" s="17">
        <v>15</v>
      </c>
      <c r="D4" s="17">
        <v>5</v>
      </c>
      <c r="E4" s="40">
        <v>0.1287</v>
      </c>
      <c r="F4" s="40">
        <v>0.1311</v>
      </c>
      <c r="G4" s="40">
        <v>0.1287</v>
      </c>
      <c r="H4" s="17">
        <v>5</v>
      </c>
      <c r="I4" s="31">
        <v>0.107</v>
      </c>
      <c r="J4" s="19">
        <v>0.02170000000000001</v>
      </c>
    </row>
    <row r="5" spans="1:10" ht="12.75">
      <c r="A5" s="13">
        <v>37306</v>
      </c>
      <c r="B5" s="8" t="s">
        <v>10</v>
      </c>
      <c r="C5" s="17">
        <v>9</v>
      </c>
      <c r="D5" s="17">
        <v>5</v>
      </c>
      <c r="E5" s="20">
        <v>0.1293</v>
      </c>
      <c r="F5" s="20">
        <v>0.1312</v>
      </c>
      <c r="G5" s="20">
        <v>0.1296</v>
      </c>
      <c r="H5" s="17">
        <v>5</v>
      </c>
      <c r="I5" s="18">
        <v>0.1082</v>
      </c>
      <c r="J5" s="19">
        <v>0.02139999999999999</v>
      </c>
    </row>
    <row r="6" spans="1:10" ht="12.75">
      <c r="A6" s="13">
        <v>37313</v>
      </c>
      <c r="B6" s="8" t="s">
        <v>10</v>
      </c>
      <c r="C6" s="17">
        <v>9</v>
      </c>
      <c r="D6" s="17">
        <v>5</v>
      </c>
      <c r="E6" s="20">
        <v>0.132</v>
      </c>
      <c r="F6" s="20">
        <v>0.1426</v>
      </c>
      <c r="G6" s="20">
        <v>0.132</v>
      </c>
      <c r="H6" s="17">
        <v>5</v>
      </c>
      <c r="I6" s="18">
        <v>0.1067</v>
      </c>
      <c r="J6" s="19">
        <v>0.025300000000000003</v>
      </c>
    </row>
    <row r="7" spans="1:10" ht="12.75">
      <c r="A7" s="13">
        <v>37320</v>
      </c>
      <c r="B7" s="8" t="s">
        <v>10</v>
      </c>
      <c r="C7" s="17">
        <v>5</v>
      </c>
      <c r="D7" s="17">
        <v>5</v>
      </c>
      <c r="E7" s="20">
        <v>0.1333</v>
      </c>
      <c r="F7" s="20">
        <v>0.1344</v>
      </c>
      <c r="G7" s="20">
        <v>0.1344</v>
      </c>
      <c r="H7" s="17">
        <v>5</v>
      </c>
      <c r="I7" s="18">
        <v>0.1079</v>
      </c>
      <c r="J7" s="19">
        <v>0.026499999999999996</v>
      </c>
    </row>
    <row r="8" spans="1:10" ht="12.75">
      <c r="A8" s="13">
        <v>37327</v>
      </c>
      <c r="B8" s="8" t="s">
        <v>10</v>
      </c>
      <c r="C8" s="17">
        <v>12</v>
      </c>
      <c r="D8" s="17">
        <v>5</v>
      </c>
      <c r="E8" s="20">
        <v>0.1322</v>
      </c>
      <c r="F8" s="20">
        <v>0.134</v>
      </c>
      <c r="G8" s="20">
        <v>0.1344</v>
      </c>
      <c r="H8" s="17">
        <v>5</v>
      </c>
      <c r="I8" s="18">
        <v>0.1075</v>
      </c>
      <c r="J8" s="19">
        <v>0.026899999999999993</v>
      </c>
    </row>
    <row r="9" spans="1:10" ht="12.75">
      <c r="A9" s="13">
        <v>37334</v>
      </c>
      <c r="B9" s="8" t="s">
        <v>10</v>
      </c>
      <c r="C9" s="17">
        <v>12</v>
      </c>
      <c r="D9" s="17" t="s">
        <v>18</v>
      </c>
      <c r="E9" s="20">
        <v>0.1309</v>
      </c>
      <c r="F9" s="20">
        <v>0.1338</v>
      </c>
      <c r="G9" s="20" t="s">
        <v>23</v>
      </c>
      <c r="H9" s="17">
        <v>5</v>
      </c>
      <c r="I9" s="18">
        <v>0.1062</v>
      </c>
      <c r="J9" s="19"/>
    </row>
    <row r="10" spans="1:10" ht="12.75">
      <c r="A10" s="13">
        <v>37348</v>
      </c>
      <c r="B10" s="8" t="s">
        <v>10</v>
      </c>
      <c r="C10" s="17">
        <v>28</v>
      </c>
      <c r="D10" s="17">
        <v>5</v>
      </c>
      <c r="E10" s="20">
        <v>0.1282</v>
      </c>
      <c r="F10" s="20">
        <v>0.1293</v>
      </c>
      <c r="G10" s="20">
        <v>0.1283</v>
      </c>
      <c r="H10" s="17">
        <v>5</v>
      </c>
      <c r="I10" s="18">
        <v>0.1041</v>
      </c>
      <c r="J10" s="19">
        <v>0.0242</v>
      </c>
    </row>
    <row r="11" spans="1:10" ht="12.75">
      <c r="A11" s="13">
        <v>37355</v>
      </c>
      <c r="B11" s="8" t="s">
        <v>10</v>
      </c>
      <c r="C11" s="17">
        <v>27</v>
      </c>
      <c r="D11" s="17">
        <v>5</v>
      </c>
      <c r="E11" s="20">
        <v>0.1272</v>
      </c>
      <c r="F11" s="20">
        <v>0.1275</v>
      </c>
      <c r="G11" s="20">
        <v>0.1274</v>
      </c>
      <c r="H11" s="17">
        <v>5</v>
      </c>
      <c r="I11" s="18">
        <v>0.1039</v>
      </c>
      <c r="J11" s="19">
        <v>0.023500000000000007</v>
      </c>
    </row>
    <row r="12" spans="1:10" ht="12.75">
      <c r="A12" s="13">
        <v>37362</v>
      </c>
      <c r="B12" s="8" t="s">
        <v>10</v>
      </c>
      <c r="C12" s="17">
        <v>29.5</v>
      </c>
      <c r="D12" s="17">
        <v>5</v>
      </c>
      <c r="E12" s="20">
        <v>0.1247</v>
      </c>
      <c r="F12" s="20">
        <v>0.1256</v>
      </c>
      <c r="G12" s="20">
        <v>0.1251</v>
      </c>
      <c r="H12" s="17">
        <v>5</v>
      </c>
      <c r="I12" s="18">
        <v>0.1027</v>
      </c>
      <c r="J12" s="19">
        <v>0.02239999999999999</v>
      </c>
    </row>
    <row r="13" spans="1:10" ht="12.75">
      <c r="A13" s="13">
        <v>37369</v>
      </c>
      <c r="B13" s="8" t="s">
        <v>10</v>
      </c>
      <c r="C13" s="17">
        <v>76</v>
      </c>
      <c r="D13" s="17">
        <v>20</v>
      </c>
      <c r="E13" s="20">
        <v>0.1206</v>
      </c>
      <c r="F13" s="20">
        <v>0.1222</v>
      </c>
      <c r="G13" s="20">
        <v>0.121</v>
      </c>
      <c r="H13" s="17">
        <v>20</v>
      </c>
      <c r="I13" s="18">
        <v>0.1002</v>
      </c>
      <c r="J13" s="19">
        <v>0.0208</v>
      </c>
    </row>
    <row r="14" spans="1:10" ht="12.75">
      <c r="A14" s="13">
        <v>37376</v>
      </c>
      <c r="B14" s="8" t="s">
        <v>10</v>
      </c>
      <c r="C14" s="17">
        <v>17</v>
      </c>
      <c r="D14" s="17">
        <v>5</v>
      </c>
      <c r="E14" s="20">
        <v>0.118</v>
      </c>
      <c r="F14" s="20">
        <v>0.1191</v>
      </c>
      <c r="G14" s="20">
        <v>0.1184</v>
      </c>
      <c r="H14" s="17">
        <v>5</v>
      </c>
      <c r="I14" s="18">
        <v>0.0975</v>
      </c>
      <c r="J14" s="19">
        <f>G14-I14</f>
        <v>0.020900000000000002</v>
      </c>
    </row>
    <row r="15" spans="1:10" ht="12.75">
      <c r="A15" s="13">
        <v>37390</v>
      </c>
      <c r="B15" s="8" t="s">
        <v>10</v>
      </c>
      <c r="C15" s="17">
        <v>22</v>
      </c>
      <c r="D15" s="17">
        <v>5</v>
      </c>
      <c r="E15" s="20">
        <v>0.109</v>
      </c>
      <c r="F15" s="20">
        <v>0.1111</v>
      </c>
      <c r="G15" s="20">
        <v>0.1104</v>
      </c>
      <c r="H15" s="17">
        <v>5</v>
      </c>
      <c r="I15" s="18">
        <v>0.0924</v>
      </c>
      <c r="J15" s="19">
        <f>G15-I15</f>
        <v>0.018000000000000002</v>
      </c>
    </row>
    <row r="16" spans="1:10" ht="12.75">
      <c r="A16" s="13">
        <v>37404</v>
      </c>
      <c r="B16" s="8" t="s">
        <v>10</v>
      </c>
      <c r="C16" s="17">
        <v>174</v>
      </c>
      <c r="D16" s="17">
        <v>50</v>
      </c>
      <c r="E16" s="20">
        <v>0.1045</v>
      </c>
      <c r="F16" s="20">
        <v>0.1104</v>
      </c>
      <c r="G16" s="20">
        <v>0.1051</v>
      </c>
      <c r="H16" s="17">
        <v>50</v>
      </c>
      <c r="I16" s="18">
        <v>0.0901</v>
      </c>
      <c r="J16" s="19">
        <f>G16-I16</f>
        <v>0.015</v>
      </c>
    </row>
    <row r="17" spans="1:10" ht="12.75">
      <c r="A17" s="13">
        <v>37411</v>
      </c>
      <c r="B17" s="8" t="s">
        <v>10</v>
      </c>
      <c r="C17" s="17">
        <v>73</v>
      </c>
      <c r="D17" s="17">
        <v>20</v>
      </c>
      <c r="E17" s="20">
        <v>0.1014</v>
      </c>
      <c r="F17" s="20">
        <v>0.1032</v>
      </c>
      <c r="G17" s="20">
        <v>0.1024</v>
      </c>
      <c r="H17" s="17">
        <v>20</v>
      </c>
      <c r="I17" s="18">
        <v>0.0882</v>
      </c>
      <c r="J17" s="19">
        <f>G17-I17</f>
        <v>0.014200000000000004</v>
      </c>
    </row>
    <row r="18" spans="1:10" ht="12.75">
      <c r="A18" s="13">
        <v>37418</v>
      </c>
      <c r="B18" s="8" t="str">
        <f>+B17</f>
        <v>6 Años</v>
      </c>
      <c r="C18" s="17">
        <f>+cuadroint!C304</f>
        <v>119</v>
      </c>
      <c r="D18" s="17" t="str">
        <f>+cuadroint!D304</f>
        <v>-</v>
      </c>
      <c r="E18" s="18">
        <f>+cuadroint!E304</f>
        <v>0.1022</v>
      </c>
      <c r="F18" s="18">
        <f>+cuadroint!F304</f>
        <v>0.1037</v>
      </c>
      <c r="G18" s="18" t="s">
        <v>23</v>
      </c>
      <c r="H18" s="17">
        <f>+cuadroint!H304</f>
        <v>45</v>
      </c>
      <c r="I18" s="18">
        <f>+cuadroint!I304</f>
        <v>0.0869</v>
      </c>
      <c r="J18" s="19"/>
    </row>
    <row r="19" spans="1:10" ht="12.75">
      <c r="A19" s="13">
        <v>37425</v>
      </c>
      <c r="B19" s="8" t="str">
        <f>+B18</f>
        <v>6 Años</v>
      </c>
      <c r="C19" s="17">
        <f>+cuadroint!C306</f>
        <v>35</v>
      </c>
      <c r="D19" s="17">
        <f>+cuadroint!D306</f>
        <v>15</v>
      </c>
      <c r="E19" s="18">
        <f>+cuadroint!E306</f>
        <v>0.1001</v>
      </c>
      <c r="F19" s="18">
        <f>+cuadroint!F306</f>
        <v>0.1056</v>
      </c>
      <c r="G19" s="18">
        <f>+cuadroint!G306</f>
        <v>0.1009</v>
      </c>
      <c r="H19" s="17">
        <f>+cuadroint!H306</f>
        <v>35</v>
      </c>
      <c r="I19" s="18">
        <f>+cuadroint!I306</f>
        <v>0.0854</v>
      </c>
      <c r="J19" s="19">
        <f>+G19-I19</f>
        <v>0.0155</v>
      </c>
    </row>
    <row r="20" spans="1:10" ht="12.75">
      <c r="A20" s="13">
        <f>+cuadroint!A308</f>
        <v>37432</v>
      </c>
      <c r="B20" s="8" t="str">
        <f>+B19</f>
        <v>6 Años</v>
      </c>
      <c r="C20" s="17">
        <f>+cuadroint!C308</f>
        <v>35</v>
      </c>
      <c r="D20" s="17">
        <f>+cuadroint!D308</f>
        <v>10</v>
      </c>
      <c r="E20" s="18">
        <f>+cuadroint!E308</f>
        <v>0.0971</v>
      </c>
      <c r="F20" s="18">
        <f>+cuadroint!F308</f>
        <v>0.0982</v>
      </c>
      <c r="G20" s="18">
        <f>+cuadroint!G308</f>
        <v>0.0973</v>
      </c>
      <c r="H20" s="17">
        <f>+cuadroint!H308</f>
        <v>10</v>
      </c>
      <c r="I20" s="18">
        <f>+cuadroint!I308</f>
        <v>0.0821</v>
      </c>
      <c r="J20" s="19">
        <f>+G20-I20</f>
        <v>0.015199999999999991</v>
      </c>
    </row>
    <row r="21" spans="1:10" ht="12.75">
      <c r="A21" s="13">
        <f>+cuadroint!A310</f>
        <v>37439</v>
      </c>
      <c r="B21" s="8" t="str">
        <f>+B20</f>
        <v>6 Años</v>
      </c>
      <c r="C21" s="17">
        <f>+cuadroint!C310</f>
        <v>15</v>
      </c>
      <c r="D21" s="17">
        <f>+cuadroint!D310</f>
        <v>6</v>
      </c>
      <c r="E21" s="18">
        <f>+cuadroint!E310</f>
        <v>0.1012</v>
      </c>
      <c r="F21" s="18">
        <f>+cuadroint!F310</f>
        <v>0.1019</v>
      </c>
      <c r="G21" s="18">
        <f>+cuadroint!G310</f>
        <v>0.0972</v>
      </c>
      <c r="H21" s="17">
        <f>+cuadroint!H310</f>
        <v>7.5</v>
      </c>
      <c r="I21" s="18">
        <f>+cuadroint!I310</f>
        <v>0.0819</v>
      </c>
      <c r="J21" s="19">
        <f>+G21-I21</f>
        <v>0.015299999999999994</v>
      </c>
    </row>
    <row r="22" spans="1:10" ht="12.75">
      <c r="A22" s="13">
        <f>+cuadroint!A312</f>
        <v>37446</v>
      </c>
      <c r="B22" s="8" t="str">
        <f>+B21</f>
        <v>6 Años</v>
      </c>
      <c r="C22" s="17">
        <f>+cuadroint!C312</f>
        <v>7</v>
      </c>
      <c r="D22" s="17">
        <f>+cuadroint!D312</f>
        <v>3</v>
      </c>
      <c r="E22" s="18">
        <f>+cuadroint!E312</f>
        <v>0.0963</v>
      </c>
      <c r="F22" s="18">
        <f>+cuadroint!F312</f>
        <v>0.0969</v>
      </c>
      <c r="G22" s="18">
        <f>+cuadroint!G312</f>
        <v>0.0966</v>
      </c>
      <c r="H22" s="17">
        <f>+cuadroint!H312</f>
        <v>3</v>
      </c>
      <c r="I22" s="18">
        <f>+cuadroint!I312</f>
        <v>0.0816</v>
      </c>
      <c r="J22" s="19">
        <f>+G22-I22</f>
        <v>0.015</v>
      </c>
    </row>
    <row r="23" spans="1:10" ht="12.75">
      <c r="A23" s="13">
        <v>37453</v>
      </c>
      <c r="B23" s="8" t="s">
        <v>10</v>
      </c>
      <c r="C23" s="17">
        <v>9</v>
      </c>
      <c r="D23" s="17">
        <v>2</v>
      </c>
      <c r="E23" s="20">
        <v>0.0946</v>
      </c>
      <c r="F23" s="20">
        <v>0.0955</v>
      </c>
      <c r="G23" s="20">
        <v>0.0946</v>
      </c>
      <c r="H23" s="17">
        <v>2</v>
      </c>
      <c r="I23" s="18">
        <v>0.0854</v>
      </c>
      <c r="J23" s="19">
        <f>+G23-I23</f>
        <v>0.0092</v>
      </c>
    </row>
    <row r="24" spans="1:10" ht="12.75">
      <c r="A24" s="13">
        <v>37460</v>
      </c>
      <c r="B24" s="8" t="s">
        <v>10</v>
      </c>
      <c r="C24" s="17">
        <v>1</v>
      </c>
      <c r="D24" s="17" t="s">
        <v>18</v>
      </c>
      <c r="E24" s="20">
        <v>0.094</v>
      </c>
      <c r="F24" s="20">
        <v>0.094</v>
      </c>
      <c r="G24" s="20" t="s">
        <v>23</v>
      </c>
      <c r="H24" s="17">
        <v>1</v>
      </c>
      <c r="I24" s="18">
        <v>0.0774</v>
      </c>
      <c r="J24" s="19"/>
    </row>
    <row r="25" spans="1:10" ht="12.75">
      <c r="A25" s="13">
        <v>37593</v>
      </c>
      <c r="B25" s="8" t="s">
        <v>10</v>
      </c>
      <c r="C25" s="17">
        <v>9.4</v>
      </c>
      <c r="D25" s="17" t="s">
        <v>18</v>
      </c>
      <c r="E25" s="20">
        <v>0.0979</v>
      </c>
      <c r="F25" s="20">
        <v>0.1076</v>
      </c>
      <c r="G25" s="20" t="s">
        <v>23</v>
      </c>
      <c r="H25" s="17">
        <v>2.5</v>
      </c>
      <c r="I25" s="18">
        <v>0.0785</v>
      </c>
      <c r="J25" s="19"/>
    </row>
    <row r="26" spans="1:10" ht="12.75">
      <c r="A26" s="13">
        <v>37761</v>
      </c>
      <c r="B26" s="8" t="s">
        <v>10</v>
      </c>
      <c r="C26" s="17">
        <v>8</v>
      </c>
      <c r="D26" s="17">
        <v>3</v>
      </c>
      <c r="E26" s="20">
        <v>0.0981</v>
      </c>
      <c r="F26" s="20">
        <v>0.1026</v>
      </c>
      <c r="G26" s="20">
        <v>0.0981</v>
      </c>
      <c r="H26" s="17">
        <v>5</v>
      </c>
      <c r="I26" s="18">
        <v>0.0781</v>
      </c>
      <c r="J26" s="19"/>
    </row>
    <row r="27" spans="1:10" ht="12.75">
      <c r="A27" s="13">
        <v>37768</v>
      </c>
      <c r="B27" s="8" t="s">
        <v>10</v>
      </c>
      <c r="C27" s="17" t="s">
        <v>18</v>
      </c>
      <c r="D27" s="17" t="s">
        <v>18</v>
      </c>
      <c r="E27" s="20" t="s">
        <v>18</v>
      </c>
      <c r="F27" s="20" t="s">
        <v>18</v>
      </c>
      <c r="G27" s="20" t="s">
        <v>23</v>
      </c>
      <c r="H27" s="17">
        <v>5</v>
      </c>
      <c r="I27" s="18">
        <v>0.0781</v>
      </c>
      <c r="J27" s="19"/>
    </row>
    <row r="28" spans="1:10" ht="13.5" thickBot="1">
      <c r="A28" s="34"/>
      <c r="B28" s="9"/>
      <c r="C28" s="22"/>
      <c r="D28" s="22"/>
      <c r="E28" s="36"/>
      <c r="F28" s="36"/>
      <c r="G28" s="36"/>
      <c r="H28" s="22"/>
      <c r="I28" s="36"/>
      <c r="J28" s="2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2" topLeftCell="B12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27" sqref="A27:IV27"/>
    </sheetView>
  </sheetViews>
  <sheetFormatPr defaultColWidth="11.421875" defaultRowHeight="12.75"/>
  <cols>
    <col min="1" max="1" width="14.28125" style="0" customWidth="1"/>
    <col min="4" max="4" width="13.140625" style="0" customWidth="1"/>
    <col min="5" max="5" width="13.00390625" style="0" customWidth="1"/>
    <col min="6" max="6" width="13.57421875" style="0" customWidth="1"/>
    <col min="7" max="7" width="13.7109375" style="0" customWidth="1"/>
  </cols>
  <sheetData>
    <row r="1" spans="1:3" ht="13.5" thickBot="1">
      <c r="A1" s="37" t="s">
        <v>21</v>
      </c>
      <c r="C1" s="35">
        <v>36797</v>
      </c>
    </row>
    <row r="2" spans="1:10" ht="13.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3">
        <v>37285</v>
      </c>
      <c r="B3" s="8" t="s">
        <v>11</v>
      </c>
      <c r="C3" s="17">
        <v>9</v>
      </c>
      <c r="D3" s="17">
        <v>5</v>
      </c>
      <c r="E3" s="40">
        <v>0.1387</v>
      </c>
      <c r="F3" s="40">
        <v>0.1415</v>
      </c>
      <c r="G3" s="40">
        <v>0.1415</v>
      </c>
      <c r="H3" s="17">
        <v>5</v>
      </c>
      <c r="I3" s="31">
        <v>0.1115</v>
      </c>
      <c r="J3" s="19">
        <v>0.03</v>
      </c>
    </row>
    <row r="4" spans="1:10" ht="12.75">
      <c r="A4" s="13">
        <v>37299</v>
      </c>
      <c r="B4" s="8" t="s">
        <v>11</v>
      </c>
      <c r="C4" s="17">
        <v>15</v>
      </c>
      <c r="D4" s="17">
        <v>5</v>
      </c>
      <c r="E4" s="40">
        <v>0.1341</v>
      </c>
      <c r="F4" s="40">
        <v>0.136</v>
      </c>
      <c r="G4" s="40">
        <v>0.1357</v>
      </c>
      <c r="H4" s="17">
        <v>5</v>
      </c>
      <c r="I4" s="31">
        <v>0.107</v>
      </c>
      <c r="J4" s="19">
        <v>0.02869999999999999</v>
      </c>
    </row>
    <row r="5" spans="1:10" ht="12.75">
      <c r="A5" s="13">
        <v>37306</v>
      </c>
      <c r="B5" s="8" t="s">
        <v>11</v>
      </c>
      <c r="C5" s="17">
        <v>13</v>
      </c>
      <c r="D5" s="17">
        <v>5</v>
      </c>
      <c r="E5" s="20">
        <v>0.1355</v>
      </c>
      <c r="F5" s="20">
        <v>0.1368</v>
      </c>
      <c r="G5" s="20">
        <v>0.136</v>
      </c>
      <c r="H5" s="17">
        <v>5</v>
      </c>
      <c r="I5" s="18">
        <v>0.1082</v>
      </c>
      <c r="J5" s="19">
        <v>0.027800000000000005</v>
      </c>
    </row>
    <row r="6" spans="1:10" ht="12.75">
      <c r="A6" s="13">
        <v>37313</v>
      </c>
      <c r="B6" s="8" t="s">
        <v>11</v>
      </c>
      <c r="C6" s="17">
        <v>9</v>
      </c>
      <c r="D6" s="17" t="s">
        <v>18</v>
      </c>
      <c r="E6" s="20">
        <v>0.1414</v>
      </c>
      <c r="F6" s="20">
        <v>0.1473</v>
      </c>
      <c r="G6" s="20" t="s">
        <v>23</v>
      </c>
      <c r="H6" s="17">
        <v>5</v>
      </c>
      <c r="I6" s="18">
        <v>0.1067</v>
      </c>
      <c r="J6" s="19"/>
    </row>
    <row r="7" spans="1:10" ht="12.75">
      <c r="A7" s="13">
        <v>37320</v>
      </c>
      <c r="B7" s="8" t="s">
        <v>11</v>
      </c>
      <c r="C7" s="17">
        <v>0</v>
      </c>
      <c r="D7" s="17" t="s">
        <v>18</v>
      </c>
      <c r="E7" s="20" t="s">
        <v>18</v>
      </c>
      <c r="F7" s="20" t="s">
        <v>18</v>
      </c>
      <c r="G7" s="20" t="s">
        <v>23</v>
      </c>
      <c r="H7" s="17">
        <v>5</v>
      </c>
      <c r="I7" s="18">
        <v>0.1079</v>
      </c>
      <c r="J7" s="19"/>
    </row>
    <row r="8" spans="1:10" ht="12.75">
      <c r="A8" s="13">
        <v>37327</v>
      </c>
      <c r="B8" s="8" t="s">
        <v>11</v>
      </c>
      <c r="C8" s="17">
        <v>7</v>
      </c>
      <c r="D8" s="17" t="s">
        <v>18</v>
      </c>
      <c r="E8" s="20">
        <v>0.1398</v>
      </c>
      <c r="F8" s="20">
        <v>0.1422</v>
      </c>
      <c r="G8" s="20" t="s">
        <v>23</v>
      </c>
      <c r="H8" s="17">
        <v>5</v>
      </c>
      <c r="I8" s="18">
        <v>0.1075</v>
      </c>
      <c r="J8" s="19"/>
    </row>
    <row r="9" spans="1:10" ht="12.75">
      <c r="A9" s="13">
        <v>37334</v>
      </c>
      <c r="B9" s="8" t="s">
        <v>11</v>
      </c>
      <c r="C9" s="17">
        <v>2</v>
      </c>
      <c r="D9" s="17" t="s">
        <v>18</v>
      </c>
      <c r="E9" s="20">
        <v>0.1385</v>
      </c>
      <c r="F9" s="20">
        <v>0.1385</v>
      </c>
      <c r="G9" s="20" t="s">
        <v>23</v>
      </c>
      <c r="H9" s="17">
        <v>5</v>
      </c>
      <c r="I9" s="18">
        <v>0.1062</v>
      </c>
      <c r="J9" s="19"/>
    </row>
    <row r="10" spans="1:10" ht="12.75">
      <c r="A10" s="13">
        <v>37348</v>
      </c>
      <c r="B10" s="8" t="s">
        <v>11</v>
      </c>
      <c r="C10" s="17" t="s">
        <v>18</v>
      </c>
      <c r="D10" s="17" t="s">
        <v>18</v>
      </c>
      <c r="E10" s="20" t="s">
        <v>18</v>
      </c>
      <c r="F10" s="20" t="s">
        <v>18</v>
      </c>
      <c r="G10" s="20" t="s">
        <v>23</v>
      </c>
      <c r="H10" s="17">
        <v>5</v>
      </c>
      <c r="I10" s="18">
        <v>0.1041</v>
      </c>
      <c r="J10" s="19"/>
    </row>
    <row r="11" spans="1:10" ht="12.75">
      <c r="A11" s="13">
        <v>37355</v>
      </c>
      <c r="B11" s="8" t="s">
        <v>11</v>
      </c>
      <c r="C11" s="17">
        <v>0</v>
      </c>
      <c r="D11" s="17" t="s">
        <v>18</v>
      </c>
      <c r="E11" s="20" t="s">
        <v>18</v>
      </c>
      <c r="F11" s="20" t="s">
        <v>18</v>
      </c>
      <c r="G11" s="20" t="s">
        <v>23</v>
      </c>
      <c r="H11" s="17">
        <v>5</v>
      </c>
      <c r="I11" s="18">
        <v>0.1039</v>
      </c>
      <c r="J11" s="19"/>
    </row>
    <row r="12" spans="1:10" ht="12.75">
      <c r="A12" s="13">
        <v>37362</v>
      </c>
      <c r="B12" s="8" t="s">
        <v>11</v>
      </c>
      <c r="C12" s="17">
        <v>27</v>
      </c>
      <c r="D12" s="17">
        <v>5</v>
      </c>
      <c r="E12" s="20">
        <v>0.13</v>
      </c>
      <c r="F12" s="20">
        <v>0.1326</v>
      </c>
      <c r="G12" s="20">
        <v>0.13</v>
      </c>
      <c r="H12" s="17">
        <v>5</v>
      </c>
      <c r="I12" s="18">
        <v>0.1027</v>
      </c>
      <c r="J12" s="19">
        <v>0.027300000000000005</v>
      </c>
    </row>
    <row r="13" spans="1:10" ht="12.75">
      <c r="A13" s="13">
        <v>37369</v>
      </c>
      <c r="B13" s="8" t="s">
        <v>11</v>
      </c>
      <c r="C13" s="17">
        <v>38</v>
      </c>
      <c r="D13" s="17">
        <v>11</v>
      </c>
      <c r="E13" s="20">
        <v>0.1265</v>
      </c>
      <c r="F13" s="20">
        <v>0.1275</v>
      </c>
      <c r="G13" s="20">
        <v>0.1265</v>
      </c>
      <c r="H13" s="17">
        <v>20</v>
      </c>
      <c r="I13" s="18">
        <v>0.1002</v>
      </c>
      <c r="J13" s="19">
        <v>0.026300000000000004</v>
      </c>
    </row>
    <row r="14" spans="1:10" ht="12.75">
      <c r="A14" s="13">
        <v>37376</v>
      </c>
      <c r="B14" s="8" t="s">
        <v>11</v>
      </c>
      <c r="C14" s="17">
        <v>9</v>
      </c>
      <c r="D14" s="17">
        <v>4</v>
      </c>
      <c r="E14" s="20">
        <v>0.1237</v>
      </c>
      <c r="F14" s="20">
        <v>0.1249</v>
      </c>
      <c r="G14" s="20">
        <v>0.1243</v>
      </c>
      <c r="H14" s="17">
        <v>5</v>
      </c>
      <c r="I14" s="18">
        <v>0.0975</v>
      </c>
      <c r="J14" s="19">
        <f>G14-I14</f>
        <v>0.02679999999999999</v>
      </c>
    </row>
    <row r="15" spans="1:10" ht="12.75">
      <c r="A15" s="13">
        <v>37383</v>
      </c>
      <c r="B15" s="8" t="s">
        <v>11</v>
      </c>
      <c r="C15" s="17">
        <v>21</v>
      </c>
      <c r="D15" s="17">
        <v>5</v>
      </c>
      <c r="E15" s="20">
        <v>0.1214</v>
      </c>
      <c r="F15" s="20">
        <v>0.125</v>
      </c>
      <c r="G15" s="20">
        <v>0.1141</v>
      </c>
      <c r="H15" s="17">
        <v>5</v>
      </c>
      <c r="I15" s="18">
        <v>0.0956</v>
      </c>
      <c r="J15" s="19">
        <f>G15-I15</f>
        <v>0.01849999999999999</v>
      </c>
    </row>
    <row r="16" spans="1:10" ht="12.75">
      <c r="A16" s="13">
        <v>37390</v>
      </c>
      <c r="B16" s="8" t="s">
        <v>11</v>
      </c>
      <c r="C16" s="17">
        <v>13</v>
      </c>
      <c r="D16" s="17">
        <v>5</v>
      </c>
      <c r="E16" s="20">
        <v>0.1156</v>
      </c>
      <c r="F16" s="20">
        <v>0.1176</v>
      </c>
      <c r="G16" s="20">
        <v>0.1167</v>
      </c>
      <c r="H16" s="17">
        <v>5</v>
      </c>
      <c r="I16" s="18">
        <v>0.0924</v>
      </c>
      <c r="J16" s="19">
        <f>G16-I16</f>
        <v>0.024300000000000002</v>
      </c>
    </row>
    <row r="17" spans="1:10" ht="12.75">
      <c r="A17" s="13">
        <v>37397</v>
      </c>
      <c r="B17" s="8" t="s">
        <v>11</v>
      </c>
      <c r="C17" s="17">
        <v>10</v>
      </c>
      <c r="D17" s="17">
        <v>3</v>
      </c>
      <c r="E17" s="20">
        <v>0.1149</v>
      </c>
      <c r="F17" s="20">
        <v>0.1178</v>
      </c>
      <c r="G17" s="20">
        <v>0.1149</v>
      </c>
      <c r="H17" s="17">
        <v>3</v>
      </c>
      <c r="I17" s="18">
        <v>0.0912</v>
      </c>
      <c r="J17" s="19">
        <f>G17-I17</f>
        <v>0.0237</v>
      </c>
    </row>
    <row r="18" spans="1:10" ht="12.75">
      <c r="A18" s="13">
        <v>37411</v>
      </c>
      <c r="B18" s="8" t="s">
        <v>11</v>
      </c>
      <c r="C18" s="17">
        <v>64</v>
      </c>
      <c r="D18" s="17">
        <v>30</v>
      </c>
      <c r="E18" s="20">
        <v>0.1067</v>
      </c>
      <c r="F18" s="20">
        <v>0.1141</v>
      </c>
      <c r="G18" s="20">
        <v>0.1071</v>
      </c>
      <c r="H18" s="17">
        <v>30</v>
      </c>
      <c r="I18" s="18">
        <v>0.0882</v>
      </c>
      <c r="J18" s="19">
        <f>G18-I18</f>
        <v>0.0189</v>
      </c>
    </row>
    <row r="19" spans="1:10" ht="12.75">
      <c r="A19" s="13">
        <v>37418</v>
      </c>
      <c r="B19" s="8" t="str">
        <f>+B18</f>
        <v>8 Años</v>
      </c>
      <c r="C19" s="17">
        <f>+cuadroint!C305</f>
        <v>37</v>
      </c>
      <c r="D19" s="17" t="str">
        <f>+cuadroint!D305</f>
        <v>-</v>
      </c>
      <c r="E19" s="18">
        <f>+cuadroint!E305</f>
        <v>0.1071</v>
      </c>
      <c r="F19" s="18">
        <f>+cuadroint!F305</f>
        <v>0.1094</v>
      </c>
      <c r="G19" s="18" t="s">
        <v>23</v>
      </c>
      <c r="H19" s="17">
        <f>+cuadroint!H305</f>
        <v>35</v>
      </c>
      <c r="I19" s="18">
        <f>+cuadroint!I305</f>
        <v>0.0869</v>
      </c>
      <c r="J19" s="19"/>
    </row>
    <row r="20" spans="1:10" ht="12.75">
      <c r="A20" s="13">
        <v>37425</v>
      </c>
      <c r="B20" s="8" t="str">
        <f>+B19</f>
        <v>8 Años</v>
      </c>
      <c r="C20" s="17">
        <f>+cuadroint!C307</f>
        <v>50</v>
      </c>
      <c r="D20" s="17">
        <f>+cuadroint!D307</f>
        <v>5</v>
      </c>
      <c r="E20" s="18">
        <f>+cuadroint!E307</f>
        <v>0.1044</v>
      </c>
      <c r="F20" s="18">
        <f>+cuadroint!F307</f>
        <v>0.1112</v>
      </c>
      <c r="G20" s="18">
        <f>+cuadroint!G307</f>
        <v>0.1044</v>
      </c>
      <c r="H20" s="17">
        <f>+cuadroint!H307</f>
        <v>25</v>
      </c>
      <c r="I20" s="18">
        <f>+cuadroint!I307</f>
        <v>0.0854</v>
      </c>
      <c r="J20" s="19">
        <f aca="true" t="shared" si="0" ref="J20:J25">+G20-I20</f>
        <v>0.019000000000000003</v>
      </c>
    </row>
    <row r="21" spans="1:10" ht="12.75">
      <c r="A21" s="13">
        <f>+cuadroint!A309</f>
        <v>37432</v>
      </c>
      <c r="B21" s="8" t="str">
        <f>+B20</f>
        <v>8 Años</v>
      </c>
      <c r="C21" s="17">
        <f>+cuadroint!C309</f>
        <v>40</v>
      </c>
      <c r="D21" s="17">
        <f>+cuadroint!D309</f>
        <v>10</v>
      </c>
      <c r="E21" s="18">
        <f>+cuadroint!E309</f>
        <v>0.1012</v>
      </c>
      <c r="F21" s="18">
        <f>+cuadroint!F309</f>
        <v>0.1078</v>
      </c>
      <c r="G21" s="18">
        <f>+cuadroint!G309</f>
        <v>0.1019</v>
      </c>
      <c r="H21" s="17">
        <f>+cuadroint!H309</f>
        <v>10</v>
      </c>
      <c r="I21" s="18">
        <f>+cuadroint!I309</f>
        <v>0.0821</v>
      </c>
      <c r="J21" s="19">
        <f t="shared" si="0"/>
        <v>0.019799999999999998</v>
      </c>
    </row>
    <row r="22" spans="1:10" ht="12.75">
      <c r="A22" s="13">
        <f>+cuadroint!A311</f>
        <v>37439</v>
      </c>
      <c r="B22" s="8" t="str">
        <f>+B21</f>
        <v>8 Años</v>
      </c>
      <c r="C22" s="17">
        <f>+cuadroint!C311</f>
        <v>11.5</v>
      </c>
      <c r="D22" s="17">
        <f>+cuadroint!D311</f>
        <v>4</v>
      </c>
      <c r="E22" s="18">
        <f>+cuadroint!E311</f>
        <v>0.1012</v>
      </c>
      <c r="F22" s="18">
        <f>+cuadroint!F311</f>
        <v>0.1019</v>
      </c>
      <c r="G22" s="18">
        <f>+cuadroint!G311</f>
        <v>0.1018</v>
      </c>
      <c r="H22" s="17">
        <f>+cuadroint!H311</f>
        <v>7.5</v>
      </c>
      <c r="I22" s="18">
        <f>+cuadroint!I311</f>
        <v>0.0819</v>
      </c>
      <c r="J22" s="19">
        <f t="shared" si="0"/>
        <v>0.0199</v>
      </c>
    </row>
    <row r="23" spans="1:10" ht="12.75">
      <c r="A23" s="13">
        <f>+cuadroint!A313</f>
        <v>37446</v>
      </c>
      <c r="B23" s="8" t="str">
        <f>+B22</f>
        <v>8 Años</v>
      </c>
      <c r="C23" s="17">
        <f>+cuadroint!C313</f>
        <v>8</v>
      </c>
      <c r="D23" s="17">
        <f>+cuadroint!D313</f>
        <v>3</v>
      </c>
      <c r="E23" s="18">
        <f>+cuadroint!E313</f>
        <v>0.1008</v>
      </c>
      <c r="F23" s="18">
        <f>+cuadroint!F313</f>
        <v>0.1011</v>
      </c>
      <c r="G23" s="18">
        <f>+cuadroint!G313</f>
        <v>0.101</v>
      </c>
      <c r="H23" s="17">
        <f>+cuadroint!H313</f>
        <v>3</v>
      </c>
      <c r="I23" s="18">
        <f>+cuadroint!I313</f>
        <v>0.0816</v>
      </c>
      <c r="J23" s="19">
        <f t="shared" si="0"/>
        <v>0.0194</v>
      </c>
    </row>
    <row r="24" spans="1:10" ht="12.75">
      <c r="A24" s="13">
        <v>37453</v>
      </c>
      <c r="B24" s="8" t="s">
        <v>11</v>
      </c>
      <c r="C24" s="17">
        <v>7</v>
      </c>
      <c r="D24" s="17">
        <v>2</v>
      </c>
      <c r="E24" s="20">
        <v>0.0987</v>
      </c>
      <c r="F24" s="20">
        <v>0.0999</v>
      </c>
      <c r="G24" s="20">
        <v>0.099</v>
      </c>
      <c r="H24" s="17">
        <v>2</v>
      </c>
      <c r="I24" s="18">
        <v>0.0854</v>
      </c>
      <c r="J24" s="19">
        <f t="shared" si="0"/>
        <v>0.013600000000000001</v>
      </c>
    </row>
    <row r="25" spans="1:10" ht="12.75">
      <c r="A25" s="13">
        <v>37460</v>
      </c>
      <c r="B25" s="8" t="s">
        <v>11</v>
      </c>
      <c r="C25" s="17">
        <v>1</v>
      </c>
      <c r="D25" s="17" t="s">
        <v>18</v>
      </c>
      <c r="E25" s="20">
        <v>0.0985</v>
      </c>
      <c r="F25" s="20">
        <v>0.0985</v>
      </c>
      <c r="G25" s="20" t="s">
        <v>23</v>
      </c>
      <c r="H25" s="17">
        <v>1</v>
      </c>
      <c r="I25" s="18">
        <v>0.0774</v>
      </c>
      <c r="J25" s="19" t="e">
        <f t="shared" si="0"/>
        <v>#VALUE!</v>
      </c>
    </row>
    <row r="26" spans="1:10" ht="12.75">
      <c r="A26" s="13">
        <v>37593</v>
      </c>
      <c r="B26" s="8" t="s">
        <v>11</v>
      </c>
      <c r="C26" s="17">
        <v>4.5</v>
      </c>
      <c r="D26" s="17" t="s">
        <v>18</v>
      </c>
      <c r="E26" s="20">
        <v>0.1007</v>
      </c>
      <c r="F26" s="20">
        <v>0.1167</v>
      </c>
      <c r="G26" s="20" t="s">
        <v>23</v>
      </c>
      <c r="H26" s="17">
        <v>2.5</v>
      </c>
      <c r="I26" s="18">
        <v>0.0785</v>
      </c>
      <c r="J26" s="19"/>
    </row>
    <row r="27" spans="1:10" ht="12.75">
      <c r="A27" s="13">
        <v>37768</v>
      </c>
      <c r="B27" s="8" t="s">
        <v>11</v>
      </c>
      <c r="C27" s="17">
        <v>5</v>
      </c>
      <c r="D27" s="17" t="s">
        <v>18</v>
      </c>
      <c r="E27" s="20">
        <v>0.1048</v>
      </c>
      <c r="F27" s="20">
        <v>0.1048</v>
      </c>
      <c r="G27" s="20" t="s">
        <v>23</v>
      </c>
      <c r="H27" s="17">
        <v>5</v>
      </c>
      <c r="I27" s="18">
        <v>0.0781</v>
      </c>
      <c r="J27" s="19"/>
    </row>
    <row r="28" spans="1:10" ht="13.5" thickBot="1">
      <c r="A28" s="34"/>
      <c r="B28" s="9"/>
      <c r="C28" s="22"/>
      <c r="D28" s="22"/>
      <c r="E28" s="36"/>
      <c r="F28" s="36"/>
      <c r="G28" s="36"/>
      <c r="H28" s="22"/>
      <c r="I28" s="36"/>
      <c r="J28" s="2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xSplit="1" ySplit="2" topLeftCell="F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1" sqref="J51"/>
    </sheetView>
  </sheetViews>
  <sheetFormatPr defaultColWidth="11.421875" defaultRowHeight="12.75"/>
  <cols>
    <col min="1" max="1" width="14.28125" style="0" customWidth="1"/>
    <col min="4" max="4" width="12.8515625" style="0" customWidth="1"/>
    <col min="5" max="5" width="13.421875" style="0" customWidth="1"/>
    <col min="6" max="6" width="12.7109375" style="0" customWidth="1"/>
    <col min="7" max="7" width="14.28125" style="0" customWidth="1"/>
  </cols>
  <sheetData>
    <row r="1" spans="1:3" ht="13.5" thickBot="1">
      <c r="A1" s="37" t="s">
        <v>21</v>
      </c>
      <c r="C1" s="35">
        <v>36644</v>
      </c>
    </row>
    <row r="2" spans="1:10" ht="13.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2">
        <v>37013</v>
      </c>
      <c r="B3" s="7" t="s">
        <v>12</v>
      </c>
      <c r="C3" s="14">
        <v>21</v>
      </c>
      <c r="D3" s="14">
        <v>10</v>
      </c>
      <c r="E3" s="32">
        <v>0.159</v>
      </c>
      <c r="F3" s="32">
        <v>0.1614</v>
      </c>
      <c r="G3" s="32">
        <v>0.1608</v>
      </c>
      <c r="H3" s="14">
        <v>10</v>
      </c>
      <c r="I3" s="32">
        <v>0.12710000000000002</v>
      </c>
      <c r="J3" s="16">
        <f aca="true" t="shared" si="0" ref="J3:J8">+G3-I3</f>
        <v>0.03369999999999998</v>
      </c>
    </row>
    <row r="4" spans="1:10" ht="12.75">
      <c r="A4" s="13">
        <v>37019</v>
      </c>
      <c r="B4" s="8" t="s">
        <v>12</v>
      </c>
      <c r="C4" s="17">
        <v>28</v>
      </c>
      <c r="D4" s="17">
        <v>15</v>
      </c>
      <c r="E4" s="31">
        <v>0.1605</v>
      </c>
      <c r="F4" s="31">
        <v>0.1646</v>
      </c>
      <c r="G4" s="31">
        <v>0.1626</v>
      </c>
      <c r="H4" s="17">
        <v>10</v>
      </c>
      <c r="I4" s="31">
        <v>0.1267</v>
      </c>
      <c r="J4" s="19">
        <f t="shared" si="0"/>
        <v>0.03589999999999999</v>
      </c>
    </row>
    <row r="5" spans="1:10" ht="12.75">
      <c r="A5" s="13">
        <v>37026</v>
      </c>
      <c r="B5" s="8" t="s">
        <v>12</v>
      </c>
      <c r="C5" s="17">
        <v>62</v>
      </c>
      <c r="D5" s="17">
        <v>15</v>
      </c>
      <c r="E5" s="31">
        <v>0.1564</v>
      </c>
      <c r="F5" s="31">
        <v>0.1636</v>
      </c>
      <c r="G5" s="31">
        <v>0.1625</v>
      </c>
      <c r="H5" s="17">
        <v>10</v>
      </c>
      <c r="I5" s="31">
        <v>0.1274</v>
      </c>
      <c r="J5" s="19">
        <f t="shared" si="0"/>
        <v>0.03509999999999999</v>
      </c>
    </row>
    <row r="6" spans="1:10" ht="12.75">
      <c r="A6" s="13">
        <v>37033</v>
      </c>
      <c r="B6" s="8" t="s">
        <v>12</v>
      </c>
      <c r="C6" s="17">
        <v>29</v>
      </c>
      <c r="D6" s="17">
        <v>9.99999971428</v>
      </c>
      <c r="E6" s="31">
        <v>0.162</v>
      </c>
      <c r="F6" s="31">
        <v>0.1628</v>
      </c>
      <c r="G6" s="31">
        <v>0.1624</v>
      </c>
      <c r="H6" s="17">
        <v>10</v>
      </c>
      <c r="I6" s="31">
        <v>0.12689999999999999</v>
      </c>
      <c r="J6" s="19">
        <f t="shared" si="0"/>
        <v>0.035500000000000004</v>
      </c>
    </row>
    <row r="7" spans="1:10" ht="12.75">
      <c r="A7" s="13">
        <v>37040</v>
      </c>
      <c r="B7" s="8" t="s">
        <v>12</v>
      </c>
      <c r="C7" s="17">
        <v>21.5</v>
      </c>
      <c r="D7" s="17">
        <v>10</v>
      </c>
      <c r="E7" s="31">
        <v>0.1626</v>
      </c>
      <c r="F7" s="31">
        <v>0.1628</v>
      </c>
      <c r="G7" s="31">
        <v>0.1628</v>
      </c>
      <c r="H7" s="17">
        <v>10</v>
      </c>
      <c r="I7" s="31">
        <v>0.1273</v>
      </c>
      <c r="J7" s="19">
        <f t="shared" si="0"/>
        <v>0.035500000000000004</v>
      </c>
    </row>
    <row r="8" spans="1:10" ht="12.75">
      <c r="A8" s="13">
        <v>37054</v>
      </c>
      <c r="B8" s="8" t="s">
        <v>12</v>
      </c>
      <c r="C8" s="17">
        <v>30</v>
      </c>
      <c r="D8" s="17">
        <v>10</v>
      </c>
      <c r="E8" s="31">
        <v>0.1614</v>
      </c>
      <c r="F8" s="31">
        <v>0.1643</v>
      </c>
      <c r="G8" s="31">
        <v>0.1619</v>
      </c>
      <c r="H8" s="17">
        <v>10</v>
      </c>
      <c r="I8" s="31">
        <v>0.1264</v>
      </c>
      <c r="J8" s="19">
        <f t="shared" si="0"/>
        <v>0.035499999999999976</v>
      </c>
    </row>
    <row r="9" spans="1:10" ht="12.75">
      <c r="A9" s="13">
        <v>37061</v>
      </c>
      <c r="B9" s="8" t="s">
        <v>12</v>
      </c>
      <c r="C9" s="17">
        <v>51</v>
      </c>
      <c r="D9" s="17">
        <v>10</v>
      </c>
      <c r="E9" s="31">
        <v>0.1616</v>
      </c>
      <c r="F9" s="31">
        <v>0.1651</v>
      </c>
      <c r="G9" s="31">
        <v>0.1619</v>
      </c>
      <c r="H9" s="17">
        <v>10</v>
      </c>
      <c r="I9" s="31">
        <v>0.1265</v>
      </c>
      <c r="J9" s="19">
        <f aca="true" t="shared" si="1" ref="J9:J14">+G9-I9</f>
        <v>0.03539999999999999</v>
      </c>
    </row>
    <row r="10" spans="1:10" ht="12.75">
      <c r="A10" s="13">
        <v>37068</v>
      </c>
      <c r="B10" s="8" t="s">
        <v>12</v>
      </c>
      <c r="C10" s="17">
        <v>18</v>
      </c>
      <c r="D10" s="17">
        <v>10</v>
      </c>
      <c r="E10" s="31">
        <v>0.1627</v>
      </c>
      <c r="F10" s="31">
        <v>0.1642</v>
      </c>
      <c r="G10" s="31">
        <v>0.163</v>
      </c>
      <c r="H10" s="17">
        <v>10</v>
      </c>
      <c r="I10" s="31">
        <v>0.1275</v>
      </c>
      <c r="J10" s="19">
        <f t="shared" si="1"/>
        <v>0.035500000000000004</v>
      </c>
    </row>
    <row r="11" spans="1:10" ht="12.75">
      <c r="A11" s="13">
        <v>37075</v>
      </c>
      <c r="B11" s="8" t="s">
        <v>12</v>
      </c>
      <c r="C11" s="17">
        <v>13</v>
      </c>
      <c r="D11" s="17">
        <v>10</v>
      </c>
      <c r="E11" s="31">
        <v>0.1629</v>
      </c>
      <c r="F11" s="31">
        <v>0.1642</v>
      </c>
      <c r="G11" s="31">
        <v>0.163</v>
      </c>
      <c r="H11" s="17">
        <v>10</v>
      </c>
      <c r="I11" s="31">
        <v>0.1275</v>
      </c>
      <c r="J11" s="19">
        <f t="shared" si="1"/>
        <v>0.035500000000000004</v>
      </c>
    </row>
    <row r="12" spans="1:10" ht="12.75">
      <c r="A12" s="13">
        <v>37082</v>
      </c>
      <c r="B12" s="8" t="s">
        <v>12</v>
      </c>
      <c r="C12" s="17">
        <v>27.45</v>
      </c>
      <c r="D12" s="17">
        <v>5</v>
      </c>
      <c r="E12" s="31">
        <v>0.1618</v>
      </c>
      <c r="F12" s="31">
        <v>0.1633</v>
      </c>
      <c r="G12" s="31">
        <v>0.1618</v>
      </c>
      <c r="H12" s="17">
        <v>10</v>
      </c>
      <c r="I12" s="31">
        <v>0.1266</v>
      </c>
      <c r="J12" s="19">
        <f t="shared" si="1"/>
        <v>0.03520000000000001</v>
      </c>
    </row>
    <row r="13" spans="1:10" ht="12.75">
      <c r="A13" s="13">
        <v>37089</v>
      </c>
      <c r="B13" s="8" t="s">
        <v>12</v>
      </c>
      <c r="C13" s="17">
        <v>26.7</v>
      </c>
      <c r="D13" s="17">
        <v>5</v>
      </c>
      <c r="E13" s="31">
        <v>0.1613</v>
      </c>
      <c r="F13" s="31">
        <v>0.163</v>
      </c>
      <c r="G13" s="31">
        <v>0.1613</v>
      </c>
      <c r="H13" s="17">
        <v>10</v>
      </c>
      <c r="I13" s="31">
        <v>0.1264</v>
      </c>
      <c r="J13" s="19">
        <f t="shared" si="1"/>
        <v>0.03489999999999999</v>
      </c>
    </row>
    <row r="14" spans="1:10" ht="12.75">
      <c r="A14" s="13">
        <v>37096</v>
      </c>
      <c r="B14" s="8" t="s">
        <v>12</v>
      </c>
      <c r="C14" s="17">
        <v>22.2</v>
      </c>
      <c r="D14" s="17">
        <v>5</v>
      </c>
      <c r="E14" s="31">
        <v>0.1624</v>
      </c>
      <c r="F14" s="31">
        <v>0.1631</v>
      </c>
      <c r="G14" s="31">
        <v>0.1625</v>
      </c>
      <c r="H14" s="17">
        <v>5</v>
      </c>
      <c r="I14" s="31">
        <v>0.1276</v>
      </c>
      <c r="J14" s="19">
        <f t="shared" si="1"/>
        <v>0.034900000000000014</v>
      </c>
    </row>
    <row r="15" spans="1:10" ht="12.75">
      <c r="A15" s="13">
        <v>37103</v>
      </c>
      <c r="B15" s="8" t="s">
        <v>12</v>
      </c>
      <c r="C15" s="17">
        <v>23</v>
      </c>
      <c r="D15" s="17">
        <v>4.9998000000000005</v>
      </c>
      <c r="E15" s="31">
        <v>0.1595</v>
      </c>
      <c r="F15" s="31">
        <v>0.162</v>
      </c>
      <c r="G15" s="31">
        <v>0.1612</v>
      </c>
      <c r="H15" s="17">
        <v>5</v>
      </c>
      <c r="I15" s="31">
        <v>0.1266</v>
      </c>
      <c r="J15" s="33"/>
    </row>
    <row r="16" spans="1:10" ht="12.75">
      <c r="A16" s="13">
        <v>37111</v>
      </c>
      <c r="B16" s="8" t="s">
        <v>12</v>
      </c>
      <c r="C16" s="17">
        <v>36.5</v>
      </c>
      <c r="D16" s="17">
        <v>4.9998000000000005</v>
      </c>
      <c r="E16" s="31">
        <v>0.1591</v>
      </c>
      <c r="F16" s="31">
        <v>0.1605</v>
      </c>
      <c r="G16" s="31">
        <v>0.1591</v>
      </c>
      <c r="H16" s="17">
        <v>5</v>
      </c>
      <c r="I16" s="31">
        <v>0.1253</v>
      </c>
      <c r="J16" s="19">
        <f>+G16-I16</f>
        <v>0.0338</v>
      </c>
    </row>
    <row r="17" spans="1:10" ht="12.75">
      <c r="A17" s="13">
        <v>37117</v>
      </c>
      <c r="B17" s="8" t="s">
        <v>12</v>
      </c>
      <c r="C17" s="17">
        <v>53</v>
      </c>
      <c r="D17" s="17">
        <v>5</v>
      </c>
      <c r="E17" s="31">
        <v>0.1545</v>
      </c>
      <c r="F17" s="31">
        <v>0.1602</v>
      </c>
      <c r="G17" s="31">
        <v>0.1548</v>
      </c>
      <c r="H17" s="17">
        <v>5</v>
      </c>
      <c r="I17" s="31">
        <v>0.1246</v>
      </c>
      <c r="J17" s="19">
        <f>+G17-I17</f>
        <v>0.03019999999999999</v>
      </c>
    </row>
    <row r="18" spans="1:10" ht="12.75">
      <c r="A18" s="13">
        <v>37124</v>
      </c>
      <c r="B18" s="8" t="s">
        <v>12</v>
      </c>
      <c r="C18" s="17">
        <v>17</v>
      </c>
      <c r="D18" s="17">
        <v>5</v>
      </c>
      <c r="E18" s="31">
        <v>0.1513</v>
      </c>
      <c r="F18" s="31">
        <v>0.1588</v>
      </c>
      <c r="G18" s="31">
        <v>0.1548</v>
      </c>
      <c r="H18" s="17">
        <v>5</v>
      </c>
      <c r="I18" s="31">
        <v>0.1246</v>
      </c>
      <c r="J18" s="19">
        <f>+G18-I18</f>
        <v>0.03019999999999999</v>
      </c>
    </row>
    <row r="19" spans="1:10" ht="12.75">
      <c r="A19" s="13">
        <v>37131</v>
      </c>
      <c r="B19" s="8" t="s">
        <v>12</v>
      </c>
      <c r="C19" s="17">
        <v>12</v>
      </c>
      <c r="D19" s="18" t="s">
        <v>18</v>
      </c>
      <c r="E19" s="31">
        <v>0.1509</v>
      </c>
      <c r="F19" s="31">
        <v>0.1514</v>
      </c>
      <c r="G19" s="18" t="s">
        <v>23</v>
      </c>
      <c r="H19" s="17">
        <v>5</v>
      </c>
      <c r="I19" s="31">
        <v>0.1229</v>
      </c>
      <c r="J19" s="19"/>
    </row>
    <row r="20" spans="1:10" ht="12.75">
      <c r="A20" s="13">
        <v>37138</v>
      </c>
      <c r="B20" s="8" t="s">
        <v>12</v>
      </c>
      <c r="C20" s="17">
        <v>3</v>
      </c>
      <c r="D20" s="17">
        <v>3</v>
      </c>
      <c r="E20" s="31">
        <v>0.1487</v>
      </c>
      <c r="F20" s="31">
        <v>0.1487</v>
      </c>
      <c r="G20" s="31">
        <v>0.1487</v>
      </c>
      <c r="H20" s="17">
        <v>5</v>
      </c>
      <c r="I20" s="31">
        <v>0.1207</v>
      </c>
      <c r="J20" s="19">
        <f>+G20-I20</f>
        <v>0.027999999999999997</v>
      </c>
    </row>
    <row r="21" spans="1:10" ht="12.75">
      <c r="A21" s="13">
        <v>37145</v>
      </c>
      <c r="B21" s="8" t="s">
        <v>12</v>
      </c>
      <c r="C21" s="17" t="s">
        <v>18</v>
      </c>
      <c r="D21" s="17" t="s">
        <v>18</v>
      </c>
      <c r="E21" s="18" t="s">
        <v>18</v>
      </c>
      <c r="F21" s="18" t="s">
        <v>18</v>
      </c>
      <c r="G21" s="18" t="s">
        <v>23</v>
      </c>
      <c r="H21" s="17">
        <v>5</v>
      </c>
      <c r="I21" s="18">
        <v>0.1205</v>
      </c>
      <c r="J21" s="19"/>
    </row>
    <row r="22" spans="1:10" ht="12.75">
      <c r="A22" s="13">
        <v>37159</v>
      </c>
      <c r="B22" s="8" t="s">
        <v>12</v>
      </c>
      <c r="C22" s="17">
        <v>6</v>
      </c>
      <c r="D22" s="17" t="s">
        <v>18</v>
      </c>
      <c r="E22" s="18">
        <v>0.1517</v>
      </c>
      <c r="F22" s="18">
        <v>0.154</v>
      </c>
      <c r="G22" s="18" t="s">
        <v>23</v>
      </c>
      <c r="H22" s="17">
        <v>3</v>
      </c>
      <c r="I22" s="18">
        <v>0.1189</v>
      </c>
      <c r="J22" s="19"/>
    </row>
    <row r="23" spans="1:10" ht="12.75">
      <c r="A23" s="13">
        <v>37166</v>
      </c>
      <c r="B23" s="8" t="s">
        <v>12</v>
      </c>
      <c r="C23" s="17">
        <v>10</v>
      </c>
      <c r="D23" s="17" t="s">
        <v>18</v>
      </c>
      <c r="E23" s="18">
        <v>0.1495</v>
      </c>
      <c r="F23" s="18">
        <v>0.1495</v>
      </c>
      <c r="G23" s="18" t="s">
        <v>23</v>
      </c>
      <c r="H23" s="17">
        <v>5</v>
      </c>
      <c r="I23" s="18">
        <v>0.1156</v>
      </c>
      <c r="J23" s="19"/>
    </row>
    <row r="24" spans="1:10" ht="12.75">
      <c r="A24" s="13">
        <v>37173</v>
      </c>
      <c r="B24" s="8" t="s">
        <v>12</v>
      </c>
      <c r="C24" s="17" t="s">
        <v>18</v>
      </c>
      <c r="D24" s="17" t="s">
        <v>18</v>
      </c>
      <c r="E24" s="20" t="s">
        <v>18</v>
      </c>
      <c r="F24" s="20" t="s">
        <v>18</v>
      </c>
      <c r="G24" s="18" t="s">
        <v>23</v>
      </c>
      <c r="H24" s="17">
        <v>5</v>
      </c>
      <c r="I24" s="18">
        <v>0.1154</v>
      </c>
      <c r="J24" s="19"/>
    </row>
    <row r="25" spans="1:10" ht="12.75">
      <c r="A25" s="13">
        <v>37180</v>
      </c>
      <c r="B25" s="8" t="s">
        <v>12</v>
      </c>
      <c r="C25" s="17">
        <v>5</v>
      </c>
      <c r="D25" s="17" t="s">
        <v>18</v>
      </c>
      <c r="E25" s="20">
        <v>0.1494</v>
      </c>
      <c r="F25" s="20">
        <v>0.1494</v>
      </c>
      <c r="G25" s="18">
        <v>0.1448</v>
      </c>
      <c r="H25" s="17">
        <v>5</v>
      </c>
      <c r="I25" s="18">
        <v>0.1154</v>
      </c>
      <c r="J25" s="19">
        <f>+G25-I25</f>
        <v>0.02940000000000001</v>
      </c>
    </row>
    <row r="26" spans="1:10" ht="12.75">
      <c r="A26" s="13">
        <v>37187</v>
      </c>
      <c r="B26" s="8" t="s">
        <v>12</v>
      </c>
      <c r="C26" s="17">
        <v>5</v>
      </c>
      <c r="D26" s="17" t="s">
        <v>18</v>
      </c>
      <c r="E26" s="20">
        <v>0.1494</v>
      </c>
      <c r="F26" s="20">
        <v>0.1494</v>
      </c>
      <c r="G26" s="20" t="s">
        <v>23</v>
      </c>
      <c r="H26" s="17">
        <v>5</v>
      </c>
      <c r="I26" s="18">
        <v>0.1146</v>
      </c>
      <c r="J26" s="19"/>
    </row>
    <row r="27" spans="1:10" ht="12.75">
      <c r="A27" s="13">
        <v>37194</v>
      </c>
      <c r="B27" s="8" t="s">
        <v>12</v>
      </c>
      <c r="C27" s="17">
        <v>5</v>
      </c>
      <c r="D27" s="17" t="s">
        <v>18</v>
      </c>
      <c r="E27" s="20">
        <v>0.1485</v>
      </c>
      <c r="F27" s="20">
        <v>0.1485</v>
      </c>
      <c r="G27" s="20" t="s">
        <v>23</v>
      </c>
      <c r="H27" s="17">
        <v>5</v>
      </c>
      <c r="I27" s="18">
        <v>0.1138</v>
      </c>
      <c r="J27" s="19"/>
    </row>
    <row r="28" spans="1:10" ht="12.75">
      <c r="A28" s="13">
        <v>37201</v>
      </c>
      <c r="B28" s="8" t="s">
        <v>12</v>
      </c>
      <c r="C28" s="17" t="s">
        <v>18</v>
      </c>
      <c r="D28" s="17" t="s">
        <v>18</v>
      </c>
      <c r="E28" s="20" t="s">
        <v>18</v>
      </c>
      <c r="F28" s="20" t="s">
        <v>18</v>
      </c>
      <c r="G28" s="20" t="s">
        <v>23</v>
      </c>
      <c r="H28" s="17">
        <v>5</v>
      </c>
      <c r="I28" s="18">
        <v>0.1144</v>
      </c>
      <c r="J28" s="19"/>
    </row>
    <row r="29" spans="1:10" ht="12.75">
      <c r="A29" s="13">
        <v>37208</v>
      </c>
      <c r="B29" s="8" t="s">
        <v>12</v>
      </c>
      <c r="C29" s="17">
        <v>2.5</v>
      </c>
      <c r="D29" s="17">
        <v>2.5</v>
      </c>
      <c r="E29" s="20">
        <v>0.1461</v>
      </c>
      <c r="F29" s="20">
        <v>0.1461</v>
      </c>
      <c r="G29" s="20">
        <v>0.1461</v>
      </c>
      <c r="H29" s="17">
        <v>2.5</v>
      </c>
      <c r="I29" s="18">
        <v>0.1158</v>
      </c>
      <c r="J29" s="19">
        <f>+G29-I29</f>
        <v>0.030300000000000007</v>
      </c>
    </row>
    <row r="30" spans="1:10" ht="12.75">
      <c r="A30" s="13">
        <v>37215</v>
      </c>
      <c r="B30" s="8" t="s">
        <v>12</v>
      </c>
      <c r="C30" s="17">
        <v>12.5</v>
      </c>
      <c r="D30" s="17">
        <v>2.5</v>
      </c>
      <c r="E30" s="20">
        <v>0.144</v>
      </c>
      <c r="F30" s="20">
        <v>0.146</v>
      </c>
      <c r="G30" s="20">
        <v>0.144</v>
      </c>
      <c r="H30" s="17">
        <v>2.5</v>
      </c>
      <c r="I30" s="18">
        <v>0.1138</v>
      </c>
      <c r="J30" s="19">
        <f>+G30-I30</f>
        <v>0.03019999999999999</v>
      </c>
    </row>
    <row r="31" spans="1:10" ht="12.75">
      <c r="A31" s="13">
        <v>37222</v>
      </c>
      <c r="B31" s="8" t="s">
        <v>12</v>
      </c>
      <c r="C31" s="17">
        <v>211</v>
      </c>
      <c r="D31" s="17">
        <v>100</v>
      </c>
      <c r="E31" s="20">
        <v>0.1447</v>
      </c>
      <c r="F31" s="20">
        <v>0.1495</v>
      </c>
      <c r="G31" s="20">
        <v>0.1447</v>
      </c>
      <c r="H31" s="17">
        <v>100</v>
      </c>
      <c r="I31" s="18">
        <v>0.1144</v>
      </c>
      <c r="J31" s="19">
        <f>+G31-I31</f>
        <v>0.030299999999999994</v>
      </c>
    </row>
    <row r="32" spans="1:10" ht="12.75">
      <c r="A32" s="13">
        <v>37229</v>
      </c>
      <c r="B32" s="8" t="s">
        <v>12</v>
      </c>
      <c r="C32" s="17">
        <v>76</v>
      </c>
      <c r="D32" s="17">
        <v>49</v>
      </c>
      <c r="E32" s="20">
        <v>0.1453</v>
      </c>
      <c r="F32" s="20">
        <v>0.1472</v>
      </c>
      <c r="G32" s="20">
        <v>0.1454</v>
      </c>
      <c r="H32" s="17">
        <v>49</v>
      </c>
      <c r="I32" s="18">
        <v>0.1151</v>
      </c>
      <c r="J32" s="19">
        <f>+G32-I32</f>
        <v>0.030300000000000007</v>
      </c>
    </row>
    <row r="33" spans="1:10" ht="12.75">
      <c r="A33" s="13">
        <v>37238</v>
      </c>
      <c r="B33" s="8" t="s">
        <v>12</v>
      </c>
      <c r="C33" s="17">
        <v>10</v>
      </c>
      <c r="D33" s="17">
        <v>10</v>
      </c>
      <c r="E33" s="20">
        <v>0.1447</v>
      </c>
      <c r="F33" s="20">
        <v>0.1457</v>
      </c>
      <c r="G33" s="20">
        <v>0.1447</v>
      </c>
      <c r="H33" s="17">
        <v>10</v>
      </c>
      <c r="I33" s="18">
        <v>0.1148</v>
      </c>
      <c r="J33" s="19">
        <f>+G33-I33</f>
        <v>0.029899999999999996</v>
      </c>
    </row>
    <row r="34" spans="1:10" ht="12.75">
      <c r="A34" s="13">
        <v>37278</v>
      </c>
      <c r="B34" s="8" t="s">
        <v>12</v>
      </c>
      <c r="C34" s="17">
        <v>23</v>
      </c>
      <c r="D34" s="17">
        <v>5</v>
      </c>
      <c r="E34" s="20">
        <v>0.1424</v>
      </c>
      <c r="F34" s="20">
        <v>0.1443</v>
      </c>
      <c r="G34" s="20">
        <v>0.1424</v>
      </c>
      <c r="H34" s="17">
        <v>5</v>
      </c>
      <c r="I34" s="18">
        <v>0.113</v>
      </c>
      <c r="J34" s="19">
        <v>0.029399999999999996</v>
      </c>
    </row>
    <row r="35" spans="1:10" ht="12.75">
      <c r="A35" s="13">
        <v>37292</v>
      </c>
      <c r="B35" s="8" t="s">
        <v>12</v>
      </c>
      <c r="C35" s="17">
        <v>10</v>
      </c>
      <c r="D35" s="17">
        <v>5</v>
      </c>
      <c r="E35" s="20">
        <v>0.1382</v>
      </c>
      <c r="F35" s="20">
        <v>0.1423</v>
      </c>
      <c r="G35" s="20">
        <v>0.1382</v>
      </c>
      <c r="H35" s="17">
        <v>5</v>
      </c>
      <c r="I35" s="18">
        <v>0.1087</v>
      </c>
      <c r="J35" s="19">
        <v>0.029499999999999985</v>
      </c>
    </row>
    <row r="36" spans="1:10" ht="12.75">
      <c r="A36" s="13">
        <v>37306</v>
      </c>
      <c r="B36" s="8" t="s">
        <v>12</v>
      </c>
      <c r="C36" s="17" t="s">
        <v>18</v>
      </c>
      <c r="D36" s="17" t="s">
        <v>18</v>
      </c>
      <c r="E36" s="20" t="s">
        <v>18</v>
      </c>
      <c r="F36" s="20" t="s">
        <v>18</v>
      </c>
      <c r="G36" s="20" t="s">
        <v>23</v>
      </c>
      <c r="H36" s="17">
        <v>5</v>
      </c>
      <c r="I36" s="18">
        <v>0.1082</v>
      </c>
      <c r="J36" s="19"/>
    </row>
    <row r="37" spans="1:10" ht="12.75">
      <c r="A37" s="13">
        <v>37313</v>
      </c>
      <c r="B37" s="8" t="s">
        <v>12</v>
      </c>
      <c r="C37" s="17">
        <v>5</v>
      </c>
      <c r="D37" s="17">
        <v>5</v>
      </c>
      <c r="E37" s="20">
        <v>0.1367</v>
      </c>
      <c r="F37" s="20">
        <v>0.1367</v>
      </c>
      <c r="G37" s="20">
        <v>0.1367</v>
      </c>
      <c r="H37" s="17">
        <v>5</v>
      </c>
      <c r="I37" s="18">
        <v>0.1067</v>
      </c>
      <c r="J37" s="19">
        <v>0.03</v>
      </c>
    </row>
    <row r="38" spans="1:10" ht="12.75">
      <c r="A38" s="13">
        <v>37320</v>
      </c>
      <c r="B38" s="8" t="s">
        <v>12</v>
      </c>
      <c r="C38" s="17">
        <v>8</v>
      </c>
      <c r="D38" s="17">
        <v>5</v>
      </c>
      <c r="E38" s="20">
        <v>0.1398</v>
      </c>
      <c r="F38" s="20">
        <v>0.1415</v>
      </c>
      <c r="G38" s="20">
        <v>0.1409</v>
      </c>
      <c r="H38" s="17">
        <v>5</v>
      </c>
      <c r="I38" s="18">
        <v>0.1079</v>
      </c>
      <c r="J38" s="19">
        <v>0.033</v>
      </c>
    </row>
    <row r="39" spans="1:10" ht="12.75">
      <c r="A39" s="13">
        <v>37327</v>
      </c>
      <c r="B39" s="8" t="s">
        <v>12</v>
      </c>
      <c r="C39" s="17">
        <v>16</v>
      </c>
      <c r="D39" s="17">
        <v>5</v>
      </c>
      <c r="E39" s="20">
        <v>0.1404</v>
      </c>
      <c r="F39" s="20">
        <v>0.1413</v>
      </c>
      <c r="G39" s="20">
        <v>0.1404</v>
      </c>
      <c r="H39" s="17">
        <v>5</v>
      </c>
      <c r="I39" s="18">
        <v>0.1075</v>
      </c>
      <c r="J39" s="19">
        <v>0.0329</v>
      </c>
    </row>
    <row r="40" spans="1:10" ht="12.75">
      <c r="A40" s="13">
        <v>37334</v>
      </c>
      <c r="B40" s="8" t="s">
        <v>12</v>
      </c>
      <c r="C40" s="17">
        <v>10</v>
      </c>
      <c r="D40" s="17" t="s">
        <v>18</v>
      </c>
      <c r="E40" s="20">
        <v>0.1398</v>
      </c>
      <c r="F40" s="20">
        <v>0.1438</v>
      </c>
      <c r="G40" s="20" t="s">
        <v>23</v>
      </c>
      <c r="H40" s="17">
        <v>5</v>
      </c>
      <c r="I40" s="18">
        <v>0.1062</v>
      </c>
      <c r="J40" s="19"/>
    </row>
    <row r="41" spans="1:10" ht="12.75">
      <c r="A41" s="13">
        <v>37348</v>
      </c>
      <c r="B41" s="8" t="s">
        <v>12</v>
      </c>
      <c r="C41" s="17">
        <v>14</v>
      </c>
      <c r="D41" s="17">
        <v>5</v>
      </c>
      <c r="E41" s="20">
        <v>0.1375</v>
      </c>
      <c r="F41" s="20">
        <v>0.142</v>
      </c>
      <c r="G41" s="20">
        <v>0.1375</v>
      </c>
      <c r="H41" s="17">
        <v>5</v>
      </c>
      <c r="I41" s="18">
        <v>0.1041</v>
      </c>
      <c r="J41" s="19">
        <v>0.03340000000000001</v>
      </c>
    </row>
    <row r="42" spans="1:10" ht="12.75">
      <c r="A42" s="13">
        <v>37355</v>
      </c>
      <c r="B42" s="8" t="s">
        <v>12</v>
      </c>
      <c r="C42" s="17">
        <v>10</v>
      </c>
      <c r="D42" s="17" t="s">
        <v>18</v>
      </c>
      <c r="E42" s="20">
        <v>0.1385</v>
      </c>
      <c r="F42" s="20">
        <v>0.1398</v>
      </c>
      <c r="G42" s="20" t="s">
        <v>23</v>
      </c>
      <c r="H42" s="17">
        <v>5</v>
      </c>
      <c r="I42" s="18">
        <v>0.1039</v>
      </c>
      <c r="J42" s="19"/>
    </row>
    <row r="43" spans="1:10" ht="12.75">
      <c r="A43" s="13">
        <v>37362</v>
      </c>
      <c r="B43" s="8" t="s">
        <v>12</v>
      </c>
      <c r="C43" s="17">
        <v>11.5</v>
      </c>
      <c r="D43" s="17" t="s">
        <v>18</v>
      </c>
      <c r="E43" s="20">
        <v>0.1361</v>
      </c>
      <c r="F43" s="20">
        <v>0.1397</v>
      </c>
      <c r="G43" s="20" t="s">
        <v>23</v>
      </c>
      <c r="H43" s="17">
        <v>5</v>
      </c>
      <c r="I43" s="18">
        <v>0.1027</v>
      </c>
      <c r="J43" s="19"/>
    </row>
    <row r="44" spans="1:10" ht="12.75">
      <c r="A44" s="13">
        <v>37369</v>
      </c>
      <c r="B44" s="8" t="s">
        <v>12</v>
      </c>
      <c r="C44" s="17">
        <v>14.5</v>
      </c>
      <c r="D44" s="17" t="s">
        <v>18</v>
      </c>
      <c r="E44" s="20">
        <v>0.1347</v>
      </c>
      <c r="F44" s="20">
        <v>0.1369</v>
      </c>
      <c r="G44" s="20" t="s">
        <v>23</v>
      </c>
      <c r="H44" s="17">
        <v>5</v>
      </c>
      <c r="I44" s="18">
        <v>0.1002</v>
      </c>
      <c r="J44" s="19"/>
    </row>
    <row r="45" spans="1:10" ht="12.75">
      <c r="A45" s="13">
        <v>37376</v>
      </c>
      <c r="B45" s="8" t="s">
        <v>12</v>
      </c>
      <c r="C45" s="17">
        <v>21</v>
      </c>
      <c r="D45" s="17" t="s">
        <v>18</v>
      </c>
      <c r="E45" s="20">
        <v>0.1278</v>
      </c>
      <c r="F45" s="20">
        <v>0.1313</v>
      </c>
      <c r="G45" s="20" t="s">
        <v>23</v>
      </c>
      <c r="H45" s="17">
        <v>5</v>
      </c>
      <c r="I45" s="18">
        <v>0.0975</v>
      </c>
      <c r="J45" s="19"/>
    </row>
    <row r="46" spans="1:10" ht="12.75">
      <c r="A46" s="13">
        <v>37383</v>
      </c>
      <c r="B46" s="8" t="s">
        <v>12</v>
      </c>
      <c r="C46" s="17">
        <v>21</v>
      </c>
      <c r="D46" s="17">
        <v>5</v>
      </c>
      <c r="E46" s="20">
        <v>0.1258</v>
      </c>
      <c r="F46" s="20">
        <v>0.129</v>
      </c>
      <c r="G46" s="20">
        <v>0.1322</v>
      </c>
      <c r="H46" s="17">
        <v>5</v>
      </c>
      <c r="I46" s="18">
        <v>0.0956</v>
      </c>
      <c r="J46" s="19">
        <f>G46-I46</f>
        <v>0.03660000000000001</v>
      </c>
    </row>
    <row r="47" spans="1:10" ht="12.75">
      <c r="A47" s="13">
        <v>37390</v>
      </c>
      <c r="B47" s="8" t="s">
        <v>12</v>
      </c>
      <c r="C47" s="17">
        <v>17.5</v>
      </c>
      <c r="D47" s="17">
        <v>5</v>
      </c>
      <c r="E47" s="20">
        <v>0.1213</v>
      </c>
      <c r="F47" s="20">
        <v>0.1248</v>
      </c>
      <c r="G47" s="20">
        <v>0.123</v>
      </c>
      <c r="H47" s="17">
        <v>5</v>
      </c>
      <c r="I47" s="18">
        <v>0.0924</v>
      </c>
      <c r="J47" s="19">
        <v>0.030600000000000002</v>
      </c>
    </row>
    <row r="48" spans="1:10" ht="12.75">
      <c r="A48" s="13">
        <v>37397</v>
      </c>
      <c r="B48" s="8" t="s">
        <v>12</v>
      </c>
      <c r="C48" s="17">
        <v>12</v>
      </c>
      <c r="D48" s="17">
        <v>3</v>
      </c>
      <c r="E48" s="20">
        <v>0.1218</v>
      </c>
      <c r="F48" s="20">
        <v>0.1242</v>
      </c>
      <c r="G48" s="20">
        <v>0.1218</v>
      </c>
      <c r="H48" s="17">
        <v>3</v>
      </c>
      <c r="I48" s="18">
        <v>0.0912</v>
      </c>
      <c r="J48" s="19">
        <v>0.030600000000000002</v>
      </c>
    </row>
    <row r="49" spans="1:10" ht="12.75">
      <c r="A49" s="13">
        <v>37404</v>
      </c>
      <c r="B49" s="8" t="s">
        <v>12</v>
      </c>
      <c r="C49" s="17">
        <v>22</v>
      </c>
      <c r="D49" s="17">
        <v>4</v>
      </c>
      <c r="E49" s="20">
        <v>0.1166</v>
      </c>
      <c r="F49" s="20">
        <v>0.1201</v>
      </c>
      <c r="G49" s="20">
        <v>0.1172</v>
      </c>
      <c r="H49" s="17">
        <v>4</v>
      </c>
      <c r="I49" s="18">
        <v>0.0901</v>
      </c>
      <c r="J49" s="19">
        <v>0.0271</v>
      </c>
    </row>
    <row r="50" spans="1:10" ht="12.75">
      <c r="A50" s="13">
        <v>37411</v>
      </c>
      <c r="B50" s="8" t="s">
        <v>12</v>
      </c>
      <c r="C50" s="17">
        <v>23</v>
      </c>
      <c r="D50" s="17">
        <v>4</v>
      </c>
      <c r="E50" s="20">
        <v>0.1139</v>
      </c>
      <c r="F50" s="20">
        <v>0.1147</v>
      </c>
      <c r="G50" s="20">
        <v>0.1139</v>
      </c>
      <c r="H50" s="17">
        <v>4</v>
      </c>
      <c r="I50" s="18">
        <v>0.0882</v>
      </c>
      <c r="J50" s="19">
        <v>0.0271</v>
      </c>
    </row>
    <row r="51" spans="1:10" ht="12.75">
      <c r="A51" s="13">
        <f>A50</f>
        <v>37411</v>
      </c>
      <c r="B51" s="8" t="s">
        <v>12</v>
      </c>
      <c r="C51" s="17">
        <v>2</v>
      </c>
      <c r="D51" s="17" t="s">
        <v>18</v>
      </c>
      <c r="E51" s="20">
        <v>0.1073</v>
      </c>
      <c r="F51" s="20">
        <v>0.1073</v>
      </c>
      <c r="G51" s="20" t="s">
        <v>23</v>
      </c>
      <c r="H51" s="17">
        <v>2</v>
      </c>
      <c r="I51" s="18">
        <f>I50</f>
        <v>0.0882</v>
      </c>
      <c r="J51" s="19"/>
    </row>
    <row r="52" spans="1:10" ht="12.75">
      <c r="A52" s="13">
        <f>A51</f>
        <v>37411</v>
      </c>
      <c r="B52" s="8" t="s">
        <v>12</v>
      </c>
      <c r="C52" s="17">
        <v>10</v>
      </c>
      <c r="D52" s="17" t="s">
        <v>18</v>
      </c>
      <c r="E52" s="20">
        <v>0.112</v>
      </c>
      <c r="F52" s="20">
        <v>0.1178</v>
      </c>
      <c r="G52" s="20" t="s">
        <v>23</v>
      </c>
      <c r="H52" s="17">
        <v>2.5</v>
      </c>
      <c r="I52" s="18">
        <v>0.0785</v>
      </c>
      <c r="J52" s="19"/>
    </row>
    <row r="53" spans="1:10" ht="13.5" thickBot="1">
      <c r="A53" s="34"/>
      <c r="B53" s="9"/>
      <c r="C53" s="22"/>
      <c r="D53" s="22"/>
      <c r="E53" s="23"/>
      <c r="F53" s="23"/>
      <c r="G53" s="23"/>
      <c r="H53" s="22"/>
      <c r="I53" s="23"/>
      <c r="J53" s="24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11.421875" defaultRowHeight="12.75"/>
  <cols>
    <col min="1" max="1" width="14.28125" style="0" customWidth="1"/>
    <col min="4" max="4" width="12.8515625" style="0" customWidth="1"/>
    <col min="5" max="5" width="13.421875" style="0" customWidth="1"/>
    <col min="6" max="6" width="12.7109375" style="0" customWidth="1"/>
    <col min="7" max="7" width="14.28125" style="0" customWidth="1"/>
  </cols>
  <sheetData>
    <row r="1" spans="1:3" ht="12" customHeight="1" thickBot="1">
      <c r="A1" s="37" t="s">
        <v>21</v>
      </c>
      <c r="C1" s="35">
        <v>36797</v>
      </c>
    </row>
    <row r="2" spans="1:10" ht="12" customHeight="1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" customHeight="1">
      <c r="A3" s="13">
        <v>37285</v>
      </c>
      <c r="B3" s="8" t="s">
        <v>12</v>
      </c>
      <c r="C3" s="17">
        <v>6</v>
      </c>
      <c r="D3" s="17">
        <v>5</v>
      </c>
      <c r="E3" s="40">
        <v>0.1405</v>
      </c>
      <c r="F3" s="40">
        <v>0.1416</v>
      </c>
      <c r="G3" s="40">
        <v>0.1416</v>
      </c>
      <c r="H3" s="17">
        <v>5</v>
      </c>
      <c r="I3" s="31">
        <v>0.1115</v>
      </c>
      <c r="J3" s="19">
        <v>0.030100000000000002</v>
      </c>
    </row>
    <row r="4" spans="1:10" ht="12" customHeight="1">
      <c r="A4" s="13">
        <v>37299</v>
      </c>
      <c r="B4" s="8" t="str">
        <f>+B3</f>
        <v>10 Años</v>
      </c>
      <c r="C4" s="17">
        <v>10</v>
      </c>
      <c r="D4" s="17">
        <v>5</v>
      </c>
      <c r="E4" s="40">
        <v>0.1367</v>
      </c>
      <c r="F4" s="40">
        <v>0.137</v>
      </c>
      <c r="G4" s="40">
        <v>0.1367</v>
      </c>
      <c r="H4" s="17">
        <v>5</v>
      </c>
      <c r="I4" s="31">
        <v>0.107</v>
      </c>
      <c r="J4" s="19">
        <f>+G4-I4</f>
        <v>0.02969999999999999</v>
      </c>
    </row>
    <row r="5" spans="1:10" ht="12.75">
      <c r="A5" s="13">
        <v>37306</v>
      </c>
      <c r="B5" s="8" t="s">
        <v>12</v>
      </c>
      <c r="C5" s="17">
        <v>10</v>
      </c>
      <c r="D5" s="17">
        <v>5</v>
      </c>
      <c r="E5" s="20">
        <v>0.1378</v>
      </c>
      <c r="F5" s="20">
        <v>0.1379</v>
      </c>
      <c r="G5" s="20">
        <v>0.1378</v>
      </c>
      <c r="H5" s="17">
        <v>5</v>
      </c>
      <c r="I5" s="18">
        <v>0.1082</v>
      </c>
      <c r="J5" s="19">
        <v>0.0296</v>
      </c>
    </row>
    <row r="6" spans="1:10" ht="12.75">
      <c r="A6" s="13">
        <v>37313</v>
      </c>
      <c r="B6" s="8" t="s">
        <v>12</v>
      </c>
      <c r="C6" s="17">
        <v>10</v>
      </c>
      <c r="D6" s="17">
        <v>5</v>
      </c>
      <c r="E6" s="20">
        <v>0.1373</v>
      </c>
      <c r="F6" s="20">
        <v>0.1473</v>
      </c>
      <c r="G6" s="20">
        <v>0.1373</v>
      </c>
      <c r="H6" s="17">
        <v>5</v>
      </c>
      <c r="I6" s="18">
        <v>0.1067</v>
      </c>
      <c r="J6" s="19">
        <v>0.030600000000000002</v>
      </c>
    </row>
    <row r="7" spans="1:10" ht="12.75">
      <c r="A7" s="13">
        <v>37320</v>
      </c>
      <c r="B7" s="8" t="s">
        <v>12</v>
      </c>
      <c r="C7" s="17">
        <v>6</v>
      </c>
      <c r="D7" s="17">
        <v>5</v>
      </c>
      <c r="E7" s="20">
        <v>0.1397</v>
      </c>
      <c r="F7" s="20">
        <v>0.1409</v>
      </c>
      <c r="G7" s="20">
        <v>0.1409</v>
      </c>
      <c r="H7" s="17">
        <v>5</v>
      </c>
      <c r="I7" s="18">
        <v>0.1079</v>
      </c>
      <c r="J7" s="19">
        <v>0.033</v>
      </c>
    </row>
    <row r="8" spans="1:10" ht="12.75">
      <c r="A8" s="13">
        <v>37327</v>
      </c>
      <c r="B8" s="8" t="s">
        <v>12</v>
      </c>
      <c r="C8" s="17">
        <v>11</v>
      </c>
      <c r="D8" s="17">
        <v>5</v>
      </c>
      <c r="E8" s="20">
        <v>0.1404</v>
      </c>
      <c r="F8" s="20">
        <v>0.141</v>
      </c>
      <c r="G8" s="20">
        <v>0.1409</v>
      </c>
      <c r="H8" s="17">
        <v>5</v>
      </c>
      <c r="I8" s="18">
        <v>0.1075</v>
      </c>
      <c r="J8" s="19">
        <v>0.0334</v>
      </c>
    </row>
    <row r="9" spans="1:10" ht="12.75">
      <c r="A9" s="13">
        <v>37334</v>
      </c>
      <c r="B9" s="8" t="s">
        <v>12</v>
      </c>
      <c r="C9" s="17">
        <v>15</v>
      </c>
      <c r="D9" s="17" t="s">
        <v>18</v>
      </c>
      <c r="E9" s="20">
        <v>0.1397</v>
      </c>
      <c r="F9" s="20">
        <v>0.1438</v>
      </c>
      <c r="G9" s="20" t="s">
        <v>23</v>
      </c>
      <c r="H9" s="17">
        <v>5</v>
      </c>
      <c r="I9" s="18">
        <v>0.1062</v>
      </c>
      <c r="J9" s="19"/>
    </row>
    <row r="10" spans="1:10" ht="12.75">
      <c r="A10" s="13">
        <v>37348</v>
      </c>
      <c r="B10" s="8" t="s">
        <v>12</v>
      </c>
      <c r="C10" s="17">
        <v>14</v>
      </c>
      <c r="D10" s="17">
        <v>5</v>
      </c>
      <c r="E10" s="20">
        <v>0.1375</v>
      </c>
      <c r="F10" s="20">
        <v>0.142</v>
      </c>
      <c r="G10" s="20">
        <v>0.1375</v>
      </c>
      <c r="H10" s="17">
        <v>5</v>
      </c>
      <c r="I10" s="18">
        <v>0.1041</v>
      </c>
      <c r="J10" s="19">
        <v>0.03340000000000001</v>
      </c>
    </row>
    <row r="11" spans="1:10" ht="12.75">
      <c r="A11" s="13">
        <v>37355</v>
      </c>
      <c r="B11" s="8" t="s">
        <v>12</v>
      </c>
      <c r="C11" s="17">
        <v>10</v>
      </c>
      <c r="D11" s="17" t="s">
        <v>18</v>
      </c>
      <c r="E11" s="20">
        <v>0.1385</v>
      </c>
      <c r="F11" s="20">
        <v>0.1398</v>
      </c>
      <c r="G11" s="20" t="s">
        <v>23</v>
      </c>
      <c r="H11" s="17">
        <v>5</v>
      </c>
      <c r="I11" s="18">
        <v>0.1039</v>
      </c>
      <c r="J11" s="19"/>
    </row>
    <row r="12" spans="1:10" ht="12.75">
      <c r="A12" s="13">
        <v>37362</v>
      </c>
      <c r="B12" s="8" t="s">
        <v>12</v>
      </c>
      <c r="C12" s="17">
        <v>11.5</v>
      </c>
      <c r="D12" s="17" t="s">
        <v>18</v>
      </c>
      <c r="E12" s="20">
        <v>0.135</v>
      </c>
      <c r="F12" s="20">
        <v>0.1398</v>
      </c>
      <c r="G12" s="20" t="s">
        <v>23</v>
      </c>
      <c r="H12" s="17">
        <v>5</v>
      </c>
      <c r="I12" s="18">
        <v>0.1027</v>
      </c>
      <c r="J12" s="19"/>
    </row>
    <row r="13" spans="1:10" ht="12.75">
      <c r="A13" s="13">
        <v>37369</v>
      </c>
      <c r="B13" s="8" t="s">
        <v>12</v>
      </c>
      <c r="C13" s="17">
        <v>24.5</v>
      </c>
      <c r="D13" s="17">
        <v>5</v>
      </c>
      <c r="E13" s="20">
        <v>0.1322</v>
      </c>
      <c r="F13" s="20">
        <v>0.1373</v>
      </c>
      <c r="G13" s="20">
        <v>0.1322</v>
      </c>
      <c r="H13" s="17">
        <v>5</v>
      </c>
      <c r="I13" s="18">
        <v>0.1002</v>
      </c>
      <c r="J13" s="19">
        <v>0.032000000000000015</v>
      </c>
    </row>
    <row r="14" spans="1:10" ht="12.75">
      <c r="A14" s="13">
        <v>37376</v>
      </c>
      <c r="B14" s="8" t="s">
        <v>12</v>
      </c>
      <c r="C14" s="17">
        <v>24</v>
      </c>
      <c r="D14" s="17">
        <v>5</v>
      </c>
      <c r="E14" s="20">
        <v>0.1278</v>
      </c>
      <c r="F14" s="20">
        <v>0.1313</v>
      </c>
      <c r="G14" s="20">
        <v>0.1278</v>
      </c>
      <c r="H14" s="17">
        <v>5</v>
      </c>
      <c r="I14" s="18">
        <v>0.0975</v>
      </c>
      <c r="J14" s="19">
        <f>+G14-I14</f>
        <v>0.030299999999999994</v>
      </c>
    </row>
    <row r="15" spans="1:10" ht="12.75">
      <c r="A15" s="13">
        <v>37383</v>
      </c>
      <c r="B15" s="8" t="s">
        <v>12</v>
      </c>
      <c r="C15" s="17">
        <v>26</v>
      </c>
      <c r="D15" s="17">
        <v>5</v>
      </c>
      <c r="E15" s="20">
        <v>0.1254</v>
      </c>
      <c r="F15" s="20">
        <v>0.128</v>
      </c>
      <c r="G15" s="20">
        <v>0.1254</v>
      </c>
      <c r="H15" s="17">
        <v>5</v>
      </c>
      <c r="I15" s="18">
        <v>0.0956</v>
      </c>
      <c r="J15" s="19">
        <f>+G15-I15</f>
        <v>0.029800000000000007</v>
      </c>
    </row>
    <row r="16" spans="1:10" ht="12.75">
      <c r="A16" s="13">
        <v>37390</v>
      </c>
      <c r="B16" s="8" t="s">
        <v>12</v>
      </c>
      <c r="C16" s="17">
        <v>17.5</v>
      </c>
      <c r="D16" s="17">
        <v>5</v>
      </c>
      <c r="E16" s="20">
        <v>0.1213</v>
      </c>
      <c r="F16" s="20">
        <v>0.1248</v>
      </c>
      <c r="G16" s="20">
        <v>0.123</v>
      </c>
      <c r="H16" s="17">
        <v>5</v>
      </c>
      <c r="I16" s="18">
        <v>0.0924</v>
      </c>
      <c r="J16" s="19">
        <v>0.030600000000000002</v>
      </c>
    </row>
    <row r="17" spans="1:10" ht="12.75">
      <c r="A17" s="13">
        <v>37397</v>
      </c>
      <c r="B17" s="8" t="s">
        <v>12</v>
      </c>
      <c r="C17" s="17">
        <v>12</v>
      </c>
      <c r="D17" s="17">
        <v>3</v>
      </c>
      <c r="E17" s="20">
        <v>0.1218</v>
      </c>
      <c r="F17" s="20">
        <v>0.1242</v>
      </c>
      <c r="G17" s="20">
        <v>0.1218</v>
      </c>
      <c r="H17" s="17">
        <v>3</v>
      </c>
      <c r="I17" s="18">
        <v>0.0912</v>
      </c>
      <c r="J17" s="19">
        <v>0.030600000000000002</v>
      </c>
    </row>
    <row r="18" spans="1:10" ht="12.75">
      <c r="A18" s="13">
        <v>37404</v>
      </c>
      <c r="B18" s="8" t="s">
        <v>12</v>
      </c>
      <c r="C18" s="17">
        <v>22</v>
      </c>
      <c r="D18" s="17">
        <v>4</v>
      </c>
      <c r="E18" s="20">
        <v>0.1166</v>
      </c>
      <c r="F18" s="20">
        <v>0.1201</v>
      </c>
      <c r="G18" s="20">
        <v>0.1172</v>
      </c>
      <c r="H18" s="17">
        <v>4</v>
      </c>
      <c r="I18" s="18">
        <v>0.0901</v>
      </c>
      <c r="J18" s="19">
        <v>0.0271</v>
      </c>
    </row>
    <row r="19" spans="1:10" ht="12" customHeight="1" thickBot="1">
      <c r="A19" s="34"/>
      <c r="B19" s="9"/>
      <c r="C19" s="22"/>
      <c r="D19" s="22"/>
      <c r="E19" s="36"/>
      <c r="F19" s="36"/>
      <c r="G19" s="36"/>
      <c r="H19" s="22"/>
      <c r="I19" s="36"/>
      <c r="J19" s="24"/>
    </row>
    <row r="20" ht="12" customHeight="1"/>
    <row r="21" ht="12" customHeight="1"/>
    <row r="22" ht="12" customHeight="1"/>
    <row r="23" ht="12" customHeight="1"/>
    <row r="24" ht="12" customHeight="1"/>
    <row r="25" ht="12" customHeight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4.7109375" style="0" customWidth="1"/>
    <col min="4" max="4" width="12.7109375" style="0" customWidth="1"/>
    <col min="5" max="5" width="12.57421875" style="0" customWidth="1"/>
    <col min="6" max="6" width="12.7109375" style="0" customWidth="1"/>
    <col min="7" max="7" width="13.140625" style="0" customWidth="1"/>
    <col min="8" max="8" width="10.421875" style="0" customWidth="1"/>
  </cols>
  <sheetData>
    <row r="1" spans="1:3" ht="13.5" thickBot="1">
      <c r="A1" s="37" t="s">
        <v>21</v>
      </c>
      <c r="C1" s="35">
        <v>36383</v>
      </c>
    </row>
    <row r="2" spans="1:10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3">
        <v>36599</v>
      </c>
      <c r="B3" s="8" t="s">
        <v>8</v>
      </c>
      <c r="C3" s="17">
        <v>68.722558103</v>
      </c>
      <c r="D3" s="17">
        <v>27.261153563</v>
      </c>
      <c r="E3" s="18">
        <v>0.1124</v>
      </c>
      <c r="F3" s="18">
        <v>0.1545</v>
      </c>
      <c r="G3" s="18">
        <v>0.1192</v>
      </c>
      <c r="H3" s="17">
        <v>27.2616</v>
      </c>
      <c r="I3" s="18">
        <v>0.10779999999999999</v>
      </c>
      <c r="J3" s="19">
        <f aca="true" t="shared" si="0" ref="J3:J24">+G3-I3</f>
        <v>0.011400000000000007</v>
      </c>
    </row>
    <row r="4" spans="1:10" ht="12.75">
      <c r="A4" s="13">
        <v>36620</v>
      </c>
      <c r="B4" s="8" t="s">
        <v>8</v>
      </c>
      <c r="C4" s="17">
        <v>66.12246649034</v>
      </c>
      <c r="D4" s="17">
        <v>27.261664249989998</v>
      </c>
      <c r="E4" s="18">
        <v>0.1241</v>
      </c>
      <c r="F4" s="18">
        <v>0.1396</v>
      </c>
      <c r="G4" s="18">
        <v>0.1303</v>
      </c>
      <c r="H4" s="17">
        <v>27.2616</v>
      </c>
      <c r="I4" s="18">
        <v>0.11289999999999999</v>
      </c>
      <c r="J4" s="19">
        <f t="shared" si="0"/>
        <v>0.017400000000000013</v>
      </c>
    </row>
    <row r="5" spans="1:10" ht="12.75">
      <c r="A5" s="13">
        <v>36634</v>
      </c>
      <c r="B5" s="8" t="s">
        <v>8</v>
      </c>
      <c r="C5" s="17">
        <v>60.696166489999996</v>
      </c>
      <c r="D5" s="17">
        <v>5</v>
      </c>
      <c r="E5" s="18">
        <v>0.1272</v>
      </c>
      <c r="F5" s="18">
        <v>0.1419</v>
      </c>
      <c r="G5" s="18">
        <v>0.1272</v>
      </c>
      <c r="H5" s="17">
        <v>27.2616</v>
      </c>
      <c r="I5" s="18">
        <v>0.1128</v>
      </c>
      <c r="J5" s="21"/>
    </row>
    <row r="6" spans="1:10" ht="12.75">
      <c r="A6" s="13">
        <v>36648</v>
      </c>
      <c r="B6" s="8" t="s">
        <v>8</v>
      </c>
      <c r="C6" s="17">
        <v>29.5</v>
      </c>
      <c r="D6" s="17">
        <v>14</v>
      </c>
      <c r="E6" s="18">
        <v>0.1315</v>
      </c>
      <c r="F6" s="18">
        <v>0.142</v>
      </c>
      <c r="G6" s="18">
        <v>0.1325</v>
      </c>
      <c r="H6" s="17">
        <v>27.2616</v>
      </c>
      <c r="I6" s="18">
        <v>0.1153</v>
      </c>
      <c r="J6" s="19">
        <f t="shared" si="0"/>
        <v>0.017200000000000007</v>
      </c>
    </row>
    <row r="7" spans="1:10" ht="12.75">
      <c r="A7" s="13">
        <v>36662</v>
      </c>
      <c r="B7" s="8" t="s">
        <v>8</v>
      </c>
      <c r="C7" s="17">
        <v>5</v>
      </c>
      <c r="D7" s="17" t="s">
        <v>18</v>
      </c>
      <c r="E7" s="18">
        <v>0.1435</v>
      </c>
      <c r="F7" s="18">
        <v>0.1435</v>
      </c>
      <c r="G7" s="20" t="s">
        <v>23</v>
      </c>
      <c r="H7" s="17">
        <v>22.3512</v>
      </c>
      <c r="I7" s="18">
        <v>0.1167</v>
      </c>
      <c r="J7" s="21"/>
    </row>
    <row r="8" spans="1:10" ht="12.75">
      <c r="A8" s="13">
        <v>36683</v>
      </c>
      <c r="B8" s="8" t="s">
        <v>8</v>
      </c>
      <c r="C8" s="17">
        <v>5</v>
      </c>
      <c r="D8" s="17" t="s">
        <v>18</v>
      </c>
      <c r="E8" s="18">
        <v>0.1443</v>
      </c>
      <c r="F8" s="18">
        <v>0.1533</v>
      </c>
      <c r="G8" s="20" t="s">
        <v>23</v>
      </c>
      <c r="H8" s="17">
        <v>27.93906</v>
      </c>
      <c r="I8" s="18">
        <v>0.11810000000000001</v>
      </c>
      <c r="J8" s="19"/>
    </row>
    <row r="9" spans="1:10" ht="12.75">
      <c r="A9" s="13">
        <v>36697</v>
      </c>
      <c r="B9" s="8" t="s">
        <v>8</v>
      </c>
      <c r="C9" s="17">
        <v>64.793906167</v>
      </c>
      <c r="D9" s="17">
        <v>27</v>
      </c>
      <c r="E9" s="18">
        <v>0.14</v>
      </c>
      <c r="F9" s="18">
        <v>0.1551</v>
      </c>
      <c r="G9" s="18">
        <v>0.1418</v>
      </c>
      <c r="H9" s="17">
        <v>27.93906</v>
      </c>
      <c r="I9" s="18">
        <v>0.1198</v>
      </c>
      <c r="J9" s="19">
        <f t="shared" si="0"/>
        <v>0.022000000000000006</v>
      </c>
    </row>
    <row r="10" spans="1:10" ht="12.75">
      <c r="A10" s="13">
        <v>36711</v>
      </c>
      <c r="B10" s="8" t="s">
        <v>8</v>
      </c>
      <c r="C10" s="17">
        <v>57</v>
      </c>
      <c r="D10" s="17">
        <v>19</v>
      </c>
      <c r="E10" s="18">
        <v>0.1429</v>
      </c>
      <c r="F10" s="18">
        <v>0.1554</v>
      </c>
      <c r="G10" s="18">
        <v>0.1429</v>
      </c>
      <c r="H10" s="17">
        <v>27.93906</v>
      </c>
      <c r="I10" s="18">
        <v>0.1202</v>
      </c>
      <c r="J10" s="19">
        <f t="shared" si="0"/>
        <v>0.022699999999999998</v>
      </c>
    </row>
    <row r="11" spans="1:10" ht="12.75">
      <c r="A11" s="13">
        <v>36725</v>
      </c>
      <c r="B11" s="8" t="s">
        <v>8</v>
      </c>
      <c r="C11" s="17">
        <f>56.5+14</f>
        <v>70.5</v>
      </c>
      <c r="D11" s="17">
        <f>27.93906489238+14</f>
        <v>41.93906489238</v>
      </c>
      <c r="E11" s="18">
        <v>0.14</v>
      </c>
      <c r="F11" s="18">
        <v>0.1551</v>
      </c>
      <c r="G11" s="18">
        <v>0.1426</v>
      </c>
      <c r="H11" s="17">
        <v>27.93906</v>
      </c>
      <c r="I11" s="18">
        <v>0.1198</v>
      </c>
      <c r="J11" s="19">
        <f t="shared" si="0"/>
        <v>0.0228</v>
      </c>
    </row>
    <row r="12" spans="1:10" ht="12.75">
      <c r="A12" s="13">
        <v>36739</v>
      </c>
      <c r="B12" s="8" t="s">
        <v>8</v>
      </c>
      <c r="C12" s="17">
        <v>140.8</v>
      </c>
      <c r="D12" s="17">
        <f>27.934+30.3</f>
        <v>58.234</v>
      </c>
      <c r="E12" s="18">
        <v>0.1422</v>
      </c>
      <c r="F12" s="18">
        <v>0.1464</v>
      </c>
      <c r="G12" s="18">
        <v>0.144</v>
      </c>
      <c r="H12" s="17">
        <v>27.93906</v>
      </c>
      <c r="I12" s="18">
        <v>0.12300000000000001</v>
      </c>
      <c r="J12" s="19">
        <f t="shared" si="0"/>
        <v>0.020999999999999977</v>
      </c>
    </row>
    <row r="13" spans="1:10" ht="12.75">
      <c r="A13" s="13">
        <v>36753</v>
      </c>
      <c r="B13" s="8" t="s">
        <v>8</v>
      </c>
      <c r="C13" s="17">
        <v>75</v>
      </c>
      <c r="D13" s="17">
        <f>28.72144224716+5</f>
        <v>33.72144224716</v>
      </c>
      <c r="E13" s="18">
        <v>0.1398</v>
      </c>
      <c r="F13" s="18">
        <v>0.1459</v>
      </c>
      <c r="G13" s="18">
        <v>0.141</v>
      </c>
      <c r="H13" s="17">
        <v>28.7214</v>
      </c>
      <c r="I13" s="18">
        <v>0.1231</v>
      </c>
      <c r="J13" s="19">
        <f t="shared" si="0"/>
        <v>0.017899999999999985</v>
      </c>
    </row>
    <row r="14" spans="1:10" ht="12.75">
      <c r="A14" s="13">
        <v>36774</v>
      </c>
      <c r="B14" s="8" t="s">
        <v>8</v>
      </c>
      <c r="C14" s="17">
        <v>45</v>
      </c>
      <c r="D14" s="17">
        <v>18</v>
      </c>
      <c r="E14" s="18">
        <v>0.1446</v>
      </c>
      <c r="F14" s="18">
        <v>0.1493</v>
      </c>
      <c r="G14" s="18">
        <v>0.1463</v>
      </c>
      <c r="H14" s="17">
        <v>28.7214</v>
      </c>
      <c r="I14" s="18">
        <v>0.1264</v>
      </c>
      <c r="J14" s="19">
        <f t="shared" si="0"/>
        <v>0.0199</v>
      </c>
    </row>
    <row r="15" spans="1:10" ht="12.75">
      <c r="A15" s="13">
        <v>36788</v>
      </c>
      <c r="B15" s="8" t="s">
        <v>8</v>
      </c>
      <c r="C15" s="17">
        <v>70</v>
      </c>
      <c r="D15" s="17" t="s">
        <v>18</v>
      </c>
      <c r="E15" s="18">
        <v>0.149</v>
      </c>
      <c r="F15" s="18">
        <v>0.1531</v>
      </c>
      <c r="G15" s="20" t="s">
        <v>23</v>
      </c>
      <c r="H15" s="17">
        <v>28.7214</v>
      </c>
      <c r="I15" s="18">
        <v>0.1301</v>
      </c>
      <c r="J15" s="21"/>
    </row>
    <row r="16" spans="1:10" ht="12.75">
      <c r="A16" s="13">
        <v>36802</v>
      </c>
      <c r="B16" s="8" t="s">
        <v>8</v>
      </c>
      <c r="C16" s="17">
        <v>56</v>
      </c>
      <c r="D16" s="17">
        <v>28.7</v>
      </c>
      <c r="E16" s="18">
        <v>0.1464</v>
      </c>
      <c r="F16" s="18">
        <v>0.1487</v>
      </c>
      <c r="G16" s="18">
        <v>0.1479</v>
      </c>
      <c r="H16" s="17">
        <v>28.7214</v>
      </c>
      <c r="I16" s="18">
        <v>0.12869999999999998</v>
      </c>
      <c r="J16" s="19">
        <f t="shared" si="0"/>
        <v>0.019200000000000023</v>
      </c>
    </row>
    <row r="17" spans="1:10" ht="12.75">
      <c r="A17" s="13">
        <v>36816</v>
      </c>
      <c r="B17" s="8" t="s">
        <v>8</v>
      </c>
      <c r="C17" s="17">
        <v>37</v>
      </c>
      <c r="D17" s="17">
        <v>27</v>
      </c>
      <c r="E17" s="18">
        <v>0.1459</v>
      </c>
      <c r="F17" s="18">
        <v>0.1472</v>
      </c>
      <c r="G17" s="18">
        <v>0.1466</v>
      </c>
      <c r="H17" s="17">
        <v>28.7214</v>
      </c>
      <c r="I17" s="18">
        <v>0.1285</v>
      </c>
      <c r="J17" s="19">
        <f t="shared" si="0"/>
        <v>0.018100000000000005</v>
      </c>
    </row>
    <row r="18" spans="1:10" ht="12.75">
      <c r="A18" s="13">
        <v>36830</v>
      </c>
      <c r="B18" s="8" t="s">
        <v>8</v>
      </c>
      <c r="C18" s="17">
        <v>88.3</v>
      </c>
      <c r="D18" s="17">
        <f>28.721442+8.3</f>
        <v>37.021442</v>
      </c>
      <c r="E18" s="18">
        <v>0.1465</v>
      </c>
      <c r="F18" s="18">
        <v>0.16</v>
      </c>
      <c r="G18" s="18">
        <v>0.1477</v>
      </c>
      <c r="H18" s="17">
        <v>28.7214</v>
      </c>
      <c r="I18" s="18">
        <v>0.1295</v>
      </c>
      <c r="J18" s="19">
        <f t="shared" si="0"/>
        <v>0.018199999999999994</v>
      </c>
    </row>
    <row r="19" spans="1:10" ht="12.75">
      <c r="A19" s="13">
        <v>36844</v>
      </c>
      <c r="B19" s="8" t="s">
        <v>8</v>
      </c>
      <c r="C19" s="17">
        <v>42.07</v>
      </c>
      <c r="D19" s="17">
        <v>14.07</v>
      </c>
      <c r="E19" s="18">
        <v>0.148</v>
      </c>
      <c r="F19" s="18">
        <v>0.1494</v>
      </c>
      <c r="G19" s="18">
        <v>0.148</v>
      </c>
      <c r="H19" s="17">
        <v>28.7214</v>
      </c>
      <c r="I19" s="18">
        <v>0.13</v>
      </c>
      <c r="J19" s="19">
        <f t="shared" si="0"/>
        <v>0.017999999999999988</v>
      </c>
    </row>
    <row r="20" spans="1:10" ht="12.75">
      <c r="A20" s="13">
        <v>36865</v>
      </c>
      <c r="B20" s="8" t="s">
        <v>8</v>
      </c>
      <c r="C20" s="17">
        <v>34</v>
      </c>
      <c r="D20" s="17">
        <v>24</v>
      </c>
      <c r="E20" s="18">
        <v>0.1486</v>
      </c>
      <c r="F20" s="18">
        <v>0.1498</v>
      </c>
      <c r="G20" s="18">
        <v>0.1486</v>
      </c>
      <c r="H20" s="17">
        <v>28.7214</v>
      </c>
      <c r="I20" s="18">
        <v>0.131</v>
      </c>
      <c r="J20" s="19">
        <f t="shared" si="0"/>
        <v>0.017600000000000005</v>
      </c>
    </row>
    <row r="21" spans="1:10" ht="12.75">
      <c r="A21" s="13">
        <v>36879</v>
      </c>
      <c r="B21" s="8" t="s">
        <v>8</v>
      </c>
      <c r="C21" s="17">
        <v>5</v>
      </c>
      <c r="D21" s="17">
        <v>0</v>
      </c>
      <c r="E21" s="18">
        <v>0.1502</v>
      </c>
      <c r="F21" s="18">
        <v>0.1502</v>
      </c>
      <c r="G21" s="20" t="s">
        <v>23</v>
      </c>
      <c r="H21" s="17">
        <v>28.7214</v>
      </c>
      <c r="I21" s="18">
        <v>0.1325</v>
      </c>
      <c r="J21" s="21"/>
    </row>
    <row r="22" spans="1:10" ht="12.75">
      <c r="A22" s="13">
        <v>36942</v>
      </c>
      <c r="B22" s="8" t="s">
        <v>8</v>
      </c>
      <c r="C22" s="17">
        <v>29</v>
      </c>
      <c r="D22" s="17">
        <v>8</v>
      </c>
      <c r="E22" s="18">
        <v>0.1399</v>
      </c>
      <c r="F22" s="18">
        <v>0.1472</v>
      </c>
      <c r="G22" s="18">
        <v>0.1436</v>
      </c>
      <c r="H22" s="17">
        <v>10</v>
      </c>
      <c r="I22" s="18">
        <v>0.1343</v>
      </c>
      <c r="J22" s="19">
        <f t="shared" si="0"/>
        <v>0.009300000000000003</v>
      </c>
    </row>
    <row r="23" spans="1:10" ht="12.75">
      <c r="A23" s="13">
        <v>36956</v>
      </c>
      <c r="B23" s="8" t="s">
        <v>8</v>
      </c>
      <c r="C23" s="17">
        <v>9</v>
      </c>
      <c r="D23" s="17">
        <v>6</v>
      </c>
      <c r="E23" s="18">
        <v>0.1369</v>
      </c>
      <c r="F23" s="18">
        <v>0.144</v>
      </c>
      <c r="G23" s="18">
        <v>0.1369</v>
      </c>
      <c r="H23" s="17">
        <v>10</v>
      </c>
      <c r="I23" s="18">
        <v>0.131</v>
      </c>
      <c r="J23" s="19">
        <f t="shared" si="0"/>
        <v>0.005899999999999989</v>
      </c>
    </row>
    <row r="24" spans="1:10" ht="12.75">
      <c r="A24" s="13">
        <v>36970</v>
      </c>
      <c r="B24" s="8" t="s">
        <v>8</v>
      </c>
      <c r="C24" s="17">
        <v>6</v>
      </c>
      <c r="D24" s="17">
        <v>6</v>
      </c>
      <c r="E24" s="18">
        <v>0.1332</v>
      </c>
      <c r="F24" s="18">
        <v>0.1332</v>
      </c>
      <c r="G24" s="18">
        <v>0.1332</v>
      </c>
      <c r="H24" s="17">
        <v>7</v>
      </c>
      <c r="I24" s="18">
        <v>0.12960000000000002</v>
      </c>
      <c r="J24" s="19">
        <f t="shared" si="0"/>
        <v>0.003599999999999992</v>
      </c>
    </row>
    <row r="25" spans="1:10" ht="12.75">
      <c r="A25" s="13">
        <v>36984</v>
      </c>
      <c r="B25" s="8" t="s">
        <v>8</v>
      </c>
      <c r="C25" s="17">
        <v>0</v>
      </c>
      <c r="D25" s="17" t="s">
        <v>18</v>
      </c>
      <c r="E25" s="20" t="s">
        <v>18</v>
      </c>
      <c r="F25" s="20" t="s">
        <v>18</v>
      </c>
      <c r="G25" s="20" t="s">
        <v>23</v>
      </c>
      <c r="H25" s="17">
        <v>5</v>
      </c>
      <c r="I25" s="18">
        <v>0.1293</v>
      </c>
      <c r="J25" s="19"/>
    </row>
    <row r="26" spans="1:10" ht="12.75">
      <c r="A26" s="13">
        <v>36998</v>
      </c>
      <c r="B26" s="8" t="s">
        <v>8</v>
      </c>
      <c r="C26" s="17">
        <v>9</v>
      </c>
      <c r="D26" s="17" t="s">
        <v>18</v>
      </c>
      <c r="E26" s="18">
        <v>0.1305</v>
      </c>
      <c r="F26" s="18">
        <v>0.135</v>
      </c>
      <c r="G26" s="20" t="s">
        <v>23</v>
      </c>
      <c r="H26" s="17">
        <v>5</v>
      </c>
      <c r="I26" s="18">
        <v>0.1282</v>
      </c>
      <c r="J26" s="19"/>
    </row>
    <row r="27" spans="1:10" ht="12.75">
      <c r="A27" s="13">
        <v>37013</v>
      </c>
      <c r="B27" s="8" t="s">
        <v>8</v>
      </c>
      <c r="C27" s="17">
        <v>12</v>
      </c>
      <c r="D27" s="17" t="s">
        <v>18</v>
      </c>
      <c r="E27" s="18">
        <v>0.13</v>
      </c>
      <c r="F27" s="18">
        <v>0.1338</v>
      </c>
      <c r="G27" s="20" t="s">
        <v>23</v>
      </c>
      <c r="H27" s="17">
        <v>5</v>
      </c>
      <c r="I27" s="18">
        <v>0.12710000000000002</v>
      </c>
      <c r="J27" s="19"/>
    </row>
    <row r="28" spans="1:10" ht="13.5" thickBot="1">
      <c r="A28" s="34"/>
      <c r="B28" s="9"/>
      <c r="C28" s="22"/>
      <c r="D28" s="22"/>
      <c r="E28" s="23"/>
      <c r="F28" s="23"/>
      <c r="G28" s="23"/>
      <c r="H28" s="22"/>
      <c r="I28" s="23"/>
      <c r="J28" s="24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xSplit="1" ySplit="2" topLeftCell="D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9" sqref="J39"/>
    </sheetView>
  </sheetViews>
  <sheetFormatPr defaultColWidth="11.421875" defaultRowHeight="12.75"/>
  <cols>
    <col min="1" max="1" width="14.140625" style="0" customWidth="1"/>
    <col min="4" max="4" width="12.57421875" style="0" customWidth="1"/>
    <col min="5" max="5" width="12.7109375" style="0" customWidth="1"/>
    <col min="6" max="6" width="13.28125" style="0" customWidth="1"/>
    <col min="7" max="7" width="14.00390625" style="0" customWidth="1"/>
  </cols>
  <sheetData>
    <row r="1" spans="1:3" ht="13.5" thickBot="1">
      <c r="A1" s="37" t="s">
        <v>21</v>
      </c>
      <c r="C1" s="35">
        <v>36383</v>
      </c>
    </row>
    <row r="2" spans="1:10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</row>
    <row r="3" spans="1:10" ht="12.75">
      <c r="A3" s="13">
        <v>36851</v>
      </c>
      <c r="B3" s="8" t="s">
        <v>9</v>
      </c>
      <c r="C3" s="17">
        <v>190</v>
      </c>
      <c r="D3" s="17">
        <v>39.971000000000004</v>
      </c>
      <c r="E3" s="18">
        <v>0.156</v>
      </c>
      <c r="F3" s="18">
        <v>0.1657</v>
      </c>
      <c r="G3" s="18">
        <v>0.1566</v>
      </c>
      <c r="H3" s="17">
        <v>39.9997</v>
      </c>
      <c r="I3" s="18">
        <v>0.13</v>
      </c>
      <c r="J3" s="19">
        <f aca="true" t="shared" si="0" ref="J3:J32">+G3-I3</f>
        <v>0.026599999999999985</v>
      </c>
    </row>
    <row r="4" spans="1:10" ht="12.75">
      <c r="A4" s="13">
        <v>36872</v>
      </c>
      <c r="B4" s="8" t="s">
        <v>9</v>
      </c>
      <c r="C4" s="17">
        <v>65</v>
      </c>
      <c r="D4" s="17">
        <v>60</v>
      </c>
      <c r="E4" s="18">
        <v>0.158</v>
      </c>
      <c r="F4" s="18">
        <v>0.1601</v>
      </c>
      <c r="G4" s="18">
        <v>0.1589</v>
      </c>
      <c r="H4" s="17">
        <v>59.999</v>
      </c>
      <c r="I4" s="18">
        <v>0.1323</v>
      </c>
      <c r="J4" s="19">
        <f t="shared" si="0"/>
        <v>0.026600000000000013</v>
      </c>
    </row>
    <row r="5" spans="1:10" ht="12.75">
      <c r="A5" s="13">
        <v>36900</v>
      </c>
      <c r="B5" s="8" t="s">
        <v>9</v>
      </c>
      <c r="C5" s="17">
        <v>16</v>
      </c>
      <c r="D5" s="17">
        <v>16</v>
      </c>
      <c r="E5" s="18">
        <v>0.1597</v>
      </c>
      <c r="F5" s="18">
        <v>0.1597</v>
      </c>
      <c r="G5" s="18">
        <v>0.1597</v>
      </c>
      <c r="H5" s="17">
        <v>39.999</v>
      </c>
      <c r="I5" s="18">
        <v>0.1354</v>
      </c>
      <c r="J5" s="19">
        <f t="shared" si="0"/>
        <v>0.024300000000000016</v>
      </c>
    </row>
    <row r="6" spans="1:10" ht="12.75">
      <c r="A6" s="13">
        <v>36914</v>
      </c>
      <c r="B6" s="8" t="s">
        <v>9</v>
      </c>
      <c r="C6" s="17">
        <v>32</v>
      </c>
      <c r="D6" s="17" t="s">
        <v>18</v>
      </c>
      <c r="E6" s="18">
        <v>0.1612</v>
      </c>
      <c r="F6" s="18">
        <v>0.1636</v>
      </c>
      <c r="G6" s="20" t="s">
        <v>23</v>
      </c>
      <c r="H6" s="17">
        <v>39.999</v>
      </c>
      <c r="I6" s="18">
        <v>0.13390000000000002</v>
      </c>
      <c r="J6" s="19"/>
    </row>
    <row r="7" spans="1:10" ht="12.75">
      <c r="A7" s="13">
        <v>36935</v>
      </c>
      <c r="B7" s="8" t="s">
        <v>9</v>
      </c>
      <c r="C7" s="17">
        <v>38</v>
      </c>
      <c r="D7" s="17">
        <v>28</v>
      </c>
      <c r="E7" s="18">
        <v>0.1547</v>
      </c>
      <c r="F7" s="18">
        <v>0.1582</v>
      </c>
      <c r="G7" s="18">
        <v>0.1569</v>
      </c>
      <c r="H7" s="17">
        <v>39.9997</v>
      </c>
      <c r="I7" s="18">
        <v>0.1346</v>
      </c>
      <c r="J7" s="19">
        <f t="shared" si="0"/>
        <v>0.022300000000000014</v>
      </c>
    </row>
    <row r="8" spans="1:10" ht="12.75">
      <c r="A8" s="13">
        <v>36949</v>
      </c>
      <c r="B8" s="8" t="s">
        <v>9</v>
      </c>
      <c r="C8" s="17">
        <v>51.5</v>
      </c>
      <c r="D8" s="17">
        <v>29.999999999990003</v>
      </c>
      <c r="E8" s="18">
        <v>0.1515</v>
      </c>
      <c r="F8" s="18">
        <v>0.1553</v>
      </c>
      <c r="G8" s="18">
        <v>0.1542</v>
      </c>
      <c r="H8" s="17">
        <v>30</v>
      </c>
      <c r="I8" s="18">
        <v>0.1329</v>
      </c>
      <c r="J8" s="19">
        <f t="shared" si="0"/>
        <v>0.021300000000000013</v>
      </c>
    </row>
    <row r="9" spans="1:10" ht="12.75">
      <c r="A9" s="13">
        <v>36963</v>
      </c>
      <c r="B9" s="8" t="s">
        <v>9</v>
      </c>
      <c r="C9" s="17">
        <v>18</v>
      </c>
      <c r="D9" s="17" t="s">
        <v>18</v>
      </c>
      <c r="E9" s="18">
        <v>0.1476</v>
      </c>
      <c r="F9" s="18">
        <v>0.1518</v>
      </c>
      <c r="G9" s="20" t="s">
        <v>23</v>
      </c>
      <c r="H9" s="17">
        <v>20</v>
      </c>
      <c r="I9" s="18">
        <v>0.1318</v>
      </c>
      <c r="J9" s="19"/>
    </row>
    <row r="10" spans="1:10" ht="12.75">
      <c r="A10" s="13">
        <v>36977</v>
      </c>
      <c r="B10" s="8" t="s">
        <v>9</v>
      </c>
      <c r="C10" s="17">
        <v>0</v>
      </c>
      <c r="D10" s="17" t="s">
        <v>18</v>
      </c>
      <c r="E10" s="20" t="s">
        <v>18</v>
      </c>
      <c r="F10" s="20" t="s">
        <v>18</v>
      </c>
      <c r="G10" s="20" t="s">
        <v>23</v>
      </c>
      <c r="H10" s="17">
        <v>7.5</v>
      </c>
      <c r="I10" s="18">
        <v>0.1296</v>
      </c>
      <c r="J10" s="19"/>
    </row>
    <row r="11" spans="1:10" ht="12.75">
      <c r="A11" s="13">
        <v>37005</v>
      </c>
      <c r="B11" s="8" t="s">
        <v>9</v>
      </c>
      <c r="C11" s="17">
        <v>16.5</v>
      </c>
      <c r="D11" s="17">
        <v>5</v>
      </c>
      <c r="E11" s="18">
        <v>0.1456</v>
      </c>
      <c r="F11" s="18">
        <v>0.1474</v>
      </c>
      <c r="G11" s="18">
        <v>0.1462</v>
      </c>
      <c r="H11" s="17">
        <v>5</v>
      </c>
      <c r="I11" s="18">
        <v>0.1275</v>
      </c>
      <c r="J11" s="19">
        <f t="shared" si="0"/>
        <v>0.018699999999999994</v>
      </c>
    </row>
    <row r="12" spans="1:10" ht="12.75">
      <c r="A12" s="13">
        <v>37013</v>
      </c>
      <c r="B12" s="8" t="s">
        <v>9</v>
      </c>
      <c r="C12" s="17">
        <v>24</v>
      </c>
      <c r="D12" s="17">
        <v>10</v>
      </c>
      <c r="E12" s="18">
        <v>0.146</v>
      </c>
      <c r="F12" s="18">
        <v>0.1514</v>
      </c>
      <c r="G12" s="18">
        <v>0.1465</v>
      </c>
      <c r="H12" s="17">
        <v>10</v>
      </c>
      <c r="I12" s="18">
        <v>0.12710000000000002</v>
      </c>
      <c r="J12" s="19">
        <f t="shared" si="0"/>
        <v>0.019399999999999973</v>
      </c>
    </row>
    <row r="13" spans="1:10" ht="12.75">
      <c r="A13" s="13">
        <v>37019</v>
      </c>
      <c r="B13" s="8" t="s">
        <v>9</v>
      </c>
      <c r="C13" s="17">
        <v>25</v>
      </c>
      <c r="D13" s="17">
        <v>10</v>
      </c>
      <c r="E13" s="18">
        <v>0.1458</v>
      </c>
      <c r="F13" s="18">
        <v>0.149</v>
      </c>
      <c r="G13" s="18">
        <v>0.1464</v>
      </c>
      <c r="H13" s="17">
        <v>10</v>
      </c>
      <c r="I13" s="18">
        <v>0.1267</v>
      </c>
      <c r="J13" s="19">
        <f t="shared" si="0"/>
        <v>0.019699999999999995</v>
      </c>
    </row>
    <row r="14" spans="1:10" ht="12.75">
      <c r="A14" s="13">
        <v>37026</v>
      </c>
      <c r="B14" s="8" t="s">
        <v>9</v>
      </c>
      <c r="C14" s="17">
        <v>26</v>
      </c>
      <c r="D14" s="17">
        <v>10</v>
      </c>
      <c r="E14" s="18">
        <v>0.143</v>
      </c>
      <c r="F14" s="18">
        <v>0.154</v>
      </c>
      <c r="G14" s="18">
        <v>0.148</v>
      </c>
      <c r="H14" s="17">
        <v>10</v>
      </c>
      <c r="I14" s="18">
        <v>0.1274</v>
      </c>
      <c r="J14" s="19">
        <f t="shared" si="0"/>
        <v>0.02059999999999998</v>
      </c>
    </row>
    <row r="15" spans="1:10" ht="12.75">
      <c r="A15" s="13">
        <v>37033</v>
      </c>
      <c r="B15" s="8" t="s">
        <v>9</v>
      </c>
      <c r="C15" s="17">
        <v>42</v>
      </c>
      <c r="D15" s="17">
        <v>9.99999999998</v>
      </c>
      <c r="E15" s="18">
        <v>0.1469</v>
      </c>
      <c r="F15" s="18">
        <v>0.1474</v>
      </c>
      <c r="G15" s="18">
        <v>0.1471</v>
      </c>
      <c r="H15" s="17">
        <v>10</v>
      </c>
      <c r="I15" s="18">
        <v>0.12689999999999999</v>
      </c>
      <c r="J15" s="19">
        <f t="shared" si="0"/>
        <v>0.020200000000000023</v>
      </c>
    </row>
    <row r="16" spans="1:10" ht="12.75">
      <c r="A16" s="13">
        <v>37040</v>
      </c>
      <c r="B16" s="8" t="s">
        <v>9</v>
      </c>
      <c r="C16" s="17">
        <v>19</v>
      </c>
      <c r="D16" s="17">
        <v>9.999999999</v>
      </c>
      <c r="E16" s="18">
        <v>0.1465</v>
      </c>
      <c r="F16" s="18">
        <v>0.1478</v>
      </c>
      <c r="G16" s="18">
        <v>0.1472</v>
      </c>
      <c r="H16" s="17">
        <v>10</v>
      </c>
      <c r="I16" s="18">
        <v>0.1273</v>
      </c>
      <c r="J16" s="19">
        <f t="shared" si="0"/>
        <v>0.0199</v>
      </c>
    </row>
    <row r="17" spans="1:10" ht="12.75">
      <c r="A17" s="13">
        <v>37054</v>
      </c>
      <c r="B17" s="8" t="s">
        <v>9</v>
      </c>
      <c r="C17" s="17">
        <v>46.5</v>
      </c>
      <c r="D17" s="17">
        <v>10</v>
      </c>
      <c r="E17" s="18">
        <v>0.145</v>
      </c>
      <c r="F17" s="18">
        <v>0.147</v>
      </c>
      <c r="G17" s="18">
        <v>0.1455</v>
      </c>
      <c r="H17" s="17">
        <v>10</v>
      </c>
      <c r="I17" s="18">
        <v>0.1264</v>
      </c>
      <c r="J17" s="19">
        <f t="shared" si="0"/>
        <v>0.019099999999999978</v>
      </c>
    </row>
    <row r="18" spans="1:10" ht="12.75">
      <c r="A18" s="13">
        <v>37061</v>
      </c>
      <c r="B18" s="8" t="s">
        <v>9</v>
      </c>
      <c r="C18" s="17">
        <v>25</v>
      </c>
      <c r="D18" s="17">
        <v>10</v>
      </c>
      <c r="E18" s="18">
        <v>0.1454</v>
      </c>
      <c r="F18" s="18">
        <v>0.1459</v>
      </c>
      <c r="G18" s="18">
        <v>0.1457</v>
      </c>
      <c r="H18" s="17">
        <v>10</v>
      </c>
      <c r="I18" s="18">
        <v>0.1265</v>
      </c>
      <c r="J18" s="19">
        <f t="shared" si="0"/>
        <v>0.019199999999999995</v>
      </c>
    </row>
    <row r="19" spans="1:10" ht="12.75">
      <c r="A19" s="13">
        <v>37068</v>
      </c>
      <c r="B19" s="8" t="s">
        <v>9</v>
      </c>
      <c r="C19" s="17">
        <v>7</v>
      </c>
      <c r="D19" s="17">
        <v>5</v>
      </c>
      <c r="E19" s="18">
        <v>0.1465</v>
      </c>
      <c r="F19" s="18">
        <v>0.1468</v>
      </c>
      <c r="G19" s="18">
        <v>0.1465</v>
      </c>
      <c r="H19" s="17">
        <v>5</v>
      </c>
      <c r="I19" s="18">
        <v>0.1275</v>
      </c>
      <c r="J19" s="19">
        <f t="shared" si="0"/>
        <v>0.01899999999999999</v>
      </c>
    </row>
    <row r="20" spans="1:10" ht="12.75">
      <c r="A20" s="13">
        <v>37075</v>
      </c>
      <c r="B20" s="8" t="s">
        <v>9</v>
      </c>
      <c r="C20" s="17">
        <v>11</v>
      </c>
      <c r="D20" s="17">
        <v>5</v>
      </c>
      <c r="E20" s="18">
        <v>0.1465</v>
      </c>
      <c r="F20" s="18">
        <v>0.1468</v>
      </c>
      <c r="G20" s="18">
        <v>0.1465</v>
      </c>
      <c r="H20" s="17">
        <v>5</v>
      </c>
      <c r="I20" s="18">
        <v>0.1275</v>
      </c>
      <c r="J20" s="19">
        <f t="shared" si="0"/>
        <v>0.01899999999999999</v>
      </c>
    </row>
    <row r="21" spans="1:10" ht="12.75">
      <c r="A21" s="13">
        <v>37082</v>
      </c>
      <c r="B21" s="8" t="s">
        <v>9</v>
      </c>
      <c r="C21" s="17">
        <v>41.4</v>
      </c>
      <c r="D21" s="17">
        <v>5</v>
      </c>
      <c r="E21" s="18">
        <v>0.1447</v>
      </c>
      <c r="F21" s="18">
        <v>0.1469</v>
      </c>
      <c r="G21" s="18">
        <v>0.1451</v>
      </c>
      <c r="H21" s="17">
        <v>5</v>
      </c>
      <c r="I21" s="18">
        <v>0.1266</v>
      </c>
      <c r="J21" s="19">
        <f t="shared" si="0"/>
        <v>0.018500000000000016</v>
      </c>
    </row>
    <row r="22" spans="1:10" ht="12.75">
      <c r="A22" s="13">
        <v>37089</v>
      </c>
      <c r="B22" s="8" t="s">
        <v>9</v>
      </c>
      <c r="C22" s="17">
        <v>27</v>
      </c>
      <c r="D22" s="17">
        <v>5</v>
      </c>
      <c r="E22" s="18">
        <v>0.1449</v>
      </c>
      <c r="F22" s="18">
        <v>0.1463</v>
      </c>
      <c r="G22" s="18">
        <v>0.1449</v>
      </c>
      <c r="H22" s="17">
        <v>5</v>
      </c>
      <c r="I22" s="18">
        <v>0.1264</v>
      </c>
      <c r="J22" s="19">
        <f t="shared" si="0"/>
        <v>0.01849999999999999</v>
      </c>
    </row>
    <row r="23" spans="1:10" ht="12.75">
      <c r="A23" s="13">
        <v>37096</v>
      </c>
      <c r="B23" s="8" t="s">
        <v>9</v>
      </c>
      <c r="C23" s="17">
        <v>31</v>
      </c>
      <c r="D23" s="17">
        <v>4.9999999996</v>
      </c>
      <c r="E23" s="18">
        <v>0.1457</v>
      </c>
      <c r="F23" s="18">
        <v>0.146</v>
      </c>
      <c r="G23" s="18">
        <v>0.1457</v>
      </c>
      <c r="H23" s="17">
        <v>5</v>
      </c>
      <c r="I23" s="18">
        <v>0.1276</v>
      </c>
      <c r="J23" s="19">
        <f t="shared" si="0"/>
        <v>0.018100000000000005</v>
      </c>
    </row>
    <row r="24" spans="1:10" ht="12.75">
      <c r="A24" s="13">
        <v>37103</v>
      </c>
      <c r="B24" s="8" t="s">
        <v>9</v>
      </c>
      <c r="C24" s="17">
        <v>19</v>
      </c>
      <c r="D24" s="17">
        <v>5</v>
      </c>
      <c r="E24" s="18">
        <v>0.1417</v>
      </c>
      <c r="F24" s="18">
        <v>0.1441</v>
      </c>
      <c r="G24" s="18">
        <v>0.1428</v>
      </c>
      <c r="H24" s="17">
        <v>5</v>
      </c>
      <c r="I24" s="18">
        <v>0.1266</v>
      </c>
      <c r="J24" s="19">
        <f t="shared" si="0"/>
        <v>0.01620000000000002</v>
      </c>
    </row>
    <row r="25" spans="1:10" ht="12.75">
      <c r="A25" s="13">
        <v>37111</v>
      </c>
      <c r="B25" s="8" t="s">
        <v>9</v>
      </c>
      <c r="C25" s="17">
        <v>14</v>
      </c>
      <c r="D25" s="17">
        <v>4.9998000000000005</v>
      </c>
      <c r="E25" s="18">
        <v>0.1399</v>
      </c>
      <c r="F25" s="18">
        <v>0.1405</v>
      </c>
      <c r="G25" s="18">
        <v>0.1399</v>
      </c>
      <c r="H25" s="17">
        <v>5</v>
      </c>
      <c r="I25" s="18">
        <v>0.1253</v>
      </c>
      <c r="J25" s="19">
        <f t="shared" si="0"/>
        <v>0.014600000000000002</v>
      </c>
    </row>
    <row r="26" spans="1:10" ht="12.75">
      <c r="A26" s="13">
        <v>37117</v>
      </c>
      <c r="B26" s="8" t="s">
        <v>9</v>
      </c>
      <c r="C26" s="17">
        <v>20</v>
      </c>
      <c r="D26" s="17">
        <v>5</v>
      </c>
      <c r="E26" s="18">
        <v>0.1365</v>
      </c>
      <c r="F26" s="18">
        <v>0.1391</v>
      </c>
      <c r="G26" s="18">
        <v>0.1365</v>
      </c>
      <c r="H26" s="17">
        <v>5</v>
      </c>
      <c r="I26" s="18">
        <v>0.1246</v>
      </c>
      <c r="J26" s="19">
        <f t="shared" si="0"/>
        <v>0.011900000000000008</v>
      </c>
    </row>
    <row r="27" spans="1:10" ht="12.75">
      <c r="A27" s="13">
        <v>37124</v>
      </c>
      <c r="B27" s="8" t="s">
        <v>9</v>
      </c>
      <c r="C27" s="17">
        <v>10</v>
      </c>
      <c r="D27" s="17">
        <v>5</v>
      </c>
      <c r="E27" s="18">
        <v>0.1361</v>
      </c>
      <c r="F27" s="18">
        <v>0.1386</v>
      </c>
      <c r="G27" s="18">
        <v>0.1361</v>
      </c>
      <c r="H27" s="17">
        <v>5</v>
      </c>
      <c r="I27" s="18">
        <v>0.1246</v>
      </c>
      <c r="J27" s="19">
        <f t="shared" si="0"/>
        <v>0.011499999999999996</v>
      </c>
    </row>
    <row r="28" spans="1:10" ht="12.75">
      <c r="A28" s="13">
        <v>37131</v>
      </c>
      <c r="B28" s="8" t="s">
        <v>9</v>
      </c>
      <c r="C28" s="17">
        <v>7</v>
      </c>
      <c r="D28" s="17" t="s">
        <v>18</v>
      </c>
      <c r="E28" s="18">
        <v>0.1357</v>
      </c>
      <c r="F28" s="18">
        <v>0.1381</v>
      </c>
      <c r="G28" s="20" t="s">
        <v>23</v>
      </c>
      <c r="H28" s="17">
        <v>5</v>
      </c>
      <c r="I28" s="18">
        <v>0.1229</v>
      </c>
      <c r="J28" s="19"/>
    </row>
    <row r="29" spans="1:10" ht="12.75">
      <c r="A29" s="13">
        <v>37138</v>
      </c>
      <c r="B29" s="8" t="s">
        <v>9</v>
      </c>
      <c r="C29" s="17">
        <v>2</v>
      </c>
      <c r="D29" s="17" t="s">
        <v>18</v>
      </c>
      <c r="E29" s="18">
        <v>0.1358</v>
      </c>
      <c r="F29" s="18">
        <v>0.1358</v>
      </c>
      <c r="G29" s="20" t="s">
        <v>23</v>
      </c>
      <c r="H29" s="17">
        <v>5</v>
      </c>
      <c r="I29" s="18">
        <v>0.1207</v>
      </c>
      <c r="J29" s="19"/>
    </row>
    <row r="30" spans="1:10" ht="12.75">
      <c r="A30" s="13">
        <v>37145</v>
      </c>
      <c r="B30" s="8" t="s">
        <v>9</v>
      </c>
      <c r="C30" s="17">
        <v>5</v>
      </c>
      <c r="D30" s="17" t="s">
        <v>18</v>
      </c>
      <c r="E30" s="18">
        <v>0.1367</v>
      </c>
      <c r="F30" s="18">
        <v>0.1367</v>
      </c>
      <c r="G30" s="20" t="s">
        <v>23</v>
      </c>
      <c r="H30" s="17">
        <v>5</v>
      </c>
      <c r="I30" s="18">
        <v>0.1205</v>
      </c>
      <c r="J30" s="19"/>
    </row>
    <row r="31" spans="1:10" ht="12.75">
      <c r="A31" s="13">
        <v>37166</v>
      </c>
      <c r="B31" s="8" t="s">
        <v>9</v>
      </c>
      <c r="C31" s="17">
        <v>20</v>
      </c>
      <c r="D31" s="17">
        <v>5</v>
      </c>
      <c r="E31" s="18">
        <v>0.1283</v>
      </c>
      <c r="F31" s="18">
        <v>0.1283</v>
      </c>
      <c r="G31" s="18">
        <v>0.1283</v>
      </c>
      <c r="H31" s="17">
        <v>5</v>
      </c>
      <c r="I31" s="18">
        <v>0.1156</v>
      </c>
      <c r="J31" s="19">
        <f t="shared" si="0"/>
        <v>0.012700000000000003</v>
      </c>
    </row>
    <row r="32" spans="1:10" ht="12.75">
      <c r="A32" s="13">
        <v>37173</v>
      </c>
      <c r="B32" s="8" t="s">
        <v>9</v>
      </c>
      <c r="C32" s="17">
        <v>4</v>
      </c>
      <c r="D32" s="17">
        <v>4</v>
      </c>
      <c r="E32" s="18">
        <v>0.1286</v>
      </c>
      <c r="F32" s="18">
        <v>0.1289</v>
      </c>
      <c r="G32" s="18">
        <v>0.1289</v>
      </c>
      <c r="H32" s="17">
        <v>5</v>
      </c>
      <c r="I32" s="18">
        <v>0.1154</v>
      </c>
      <c r="J32" s="19">
        <f t="shared" si="0"/>
        <v>0.013499999999999984</v>
      </c>
    </row>
    <row r="33" spans="1:10" ht="12.75">
      <c r="A33" s="13">
        <v>37180</v>
      </c>
      <c r="B33" s="8" t="s">
        <v>9</v>
      </c>
      <c r="C33" s="17">
        <v>25</v>
      </c>
      <c r="D33" s="17">
        <v>5</v>
      </c>
      <c r="E33" s="18">
        <v>0.1284</v>
      </c>
      <c r="F33" s="18">
        <v>0.1289</v>
      </c>
      <c r="G33" s="18">
        <v>0.1284</v>
      </c>
      <c r="H33" s="17">
        <v>5</v>
      </c>
      <c r="I33" s="18">
        <v>0.1154</v>
      </c>
      <c r="J33" s="19">
        <f>+G33-I33</f>
        <v>0.012999999999999984</v>
      </c>
    </row>
    <row r="34" spans="1:10" ht="12.75">
      <c r="A34" s="13">
        <v>37187</v>
      </c>
      <c r="B34" s="8" t="s">
        <v>9</v>
      </c>
      <c r="C34" s="17">
        <v>2</v>
      </c>
      <c r="D34" s="17">
        <v>2</v>
      </c>
      <c r="E34" s="18">
        <v>0.1281</v>
      </c>
      <c r="F34" s="18">
        <v>0.1281</v>
      </c>
      <c r="G34" s="18">
        <v>0.1281</v>
      </c>
      <c r="H34" s="17">
        <v>5</v>
      </c>
      <c r="I34" s="18">
        <v>0.1146</v>
      </c>
      <c r="J34" s="19">
        <f>+G34-I34</f>
        <v>0.013499999999999998</v>
      </c>
    </row>
    <row r="35" spans="1:10" ht="12.75">
      <c r="A35" s="13">
        <v>37194</v>
      </c>
      <c r="B35" s="8" t="s">
        <v>9</v>
      </c>
      <c r="C35" s="17">
        <v>10</v>
      </c>
      <c r="D35" s="17">
        <v>5</v>
      </c>
      <c r="E35" s="18">
        <v>0.1278</v>
      </c>
      <c r="F35" s="18">
        <v>0.1287</v>
      </c>
      <c r="G35" s="18">
        <v>0.1278</v>
      </c>
      <c r="H35" s="17">
        <v>5</v>
      </c>
      <c r="I35" s="18">
        <v>0.1138</v>
      </c>
      <c r="J35" s="19">
        <f>+G35-I35</f>
        <v>0.013999999999999999</v>
      </c>
    </row>
    <row r="36" spans="1:10" ht="12.75">
      <c r="A36" s="13">
        <v>37201</v>
      </c>
      <c r="B36" s="8" t="s">
        <v>9</v>
      </c>
      <c r="C36" s="17">
        <v>2.5</v>
      </c>
      <c r="D36" s="17">
        <v>2.5</v>
      </c>
      <c r="E36" s="18">
        <v>0.1295</v>
      </c>
      <c r="F36" s="18">
        <v>0.1295</v>
      </c>
      <c r="G36" s="20" t="s">
        <v>23</v>
      </c>
      <c r="H36" s="17">
        <v>2.5</v>
      </c>
      <c r="I36" s="18">
        <v>0.1144</v>
      </c>
      <c r="J36" s="19"/>
    </row>
    <row r="37" spans="1:10" ht="12.75">
      <c r="A37" s="13">
        <v>37208</v>
      </c>
      <c r="B37" s="8" t="s">
        <v>9</v>
      </c>
      <c r="C37" s="17">
        <v>5</v>
      </c>
      <c r="D37" s="17" t="s">
        <v>18</v>
      </c>
      <c r="E37" s="18">
        <v>0.1305</v>
      </c>
      <c r="F37" s="18">
        <v>0.1305</v>
      </c>
      <c r="G37" s="20" t="s">
        <v>23</v>
      </c>
      <c r="H37" s="17">
        <v>2.5</v>
      </c>
      <c r="I37" s="18">
        <v>0.1158</v>
      </c>
      <c r="J37" s="19"/>
    </row>
    <row r="38" spans="1:10" ht="12.75">
      <c r="A38" s="13">
        <v>37215</v>
      </c>
      <c r="B38" s="8" t="s">
        <v>9</v>
      </c>
      <c r="C38" s="17">
        <v>7</v>
      </c>
      <c r="D38" s="17" t="s">
        <v>18</v>
      </c>
      <c r="E38" s="18">
        <v>0.1282</v>
      </c>
      <c r="F38" s="18">
        <v>0.1299</v>
      </c>
      <c r="G38" s="20" t="s">
        <v>23</v>
      </c>
      <c r="H38" s="17">
        <v>2.5</v>
      </c>
      <c r="I38" s="18">
        <v>0.1138</v>
      </c>
      <c r="J38" s="19"/>
    </row>
    <row r="39" spans="1:10" ht="12.75">
      <c r="A39" s="13">
        <v>37222</v>
      </c>
      <c r="B39" s="8" t="s">
        <v>9</v>
      </c>
      <c r="C39" s="17">
        <v>7.5</v>
      </c>
      <c r="D39" s="17" t="s">
        <v>18</v>
      </c>
      <c r="E39" s="18">
        <v>0.1289</v>
      </c>
      <c r="F39" s="18">
        <v>0.1293</v>
      </c>
      <c r="G39" s="20" t="s">
        <v>23</v>
      </c>
      <c r="H39" s="17">
        <v>2.5</v>
      </c>
      <c r="I39" s="18">
        <v>0.1144</v>
      </c>
      <c r="J39" s="19"/>
    </row>
    <row r="40" spans="1:10" ht="12.75">
      <c r="A40" s="13">
        <v>37229</v>
      </c>
      <c r="B40" s="8" t="s">
        <v>9</v>
      </c>
      <c r="C40" s="17">
        <v>6.5</v>
      </c>
      <c r="D40" s="17" t="s">
        <v>18</v>
      </c>
      <c r="E40" s="20">
        <v>0.1296</v>
      </c>
      <c r="F40" s="20">
        <v>0.1307</v>
      </c>
      <c r="G40" s="20" t="s">
        <v>23</v>
      </c>
      <c r="H40" s="17">
        <v>2.5</v>
      </c>
      <c r="I40" s="18">
        <v>0.1151</v>
      </c>
      <c r="J40" s="19"/>
    </row>
    <row r="41" spans="1:10" ht="12.75">
      <c r="A41" s="13">
        <v>37278</v>
      </c>
      <c r="B41" s="8" t="s">
        <v>9</v>
      </c>
      <c r="C41" s="17">
        <v>26</v>
      </c>
      <c r="D41" s="17">
        <v>5</v>
      </c>
      <c r="E41" s="20">
        <v>0.1265</v>
      </c>
      <c r="F41" s="20">
        <v>0.127</v>
      </c>
      <c r="G41" s="20">
        <v>0.1265</v>
      </c>
      <c r="H41" s="17">
        <v>5</v>
      </c>
      <c r="I41" s="18">
        <v>0.113</v>
      </c>
      <c r="J41" s="19">
        <v>0.013499999999999998</v>
      </c>
    </row>
    <row r="42" spans="1:10" ht="12.75">
      <c r="A42" s="13">
        <v>37320</v>
      </c>
      <c r="B42" s="8" t="s">
        <v>9</v>
      </c>
      <c r="C42" s="17">
        <v>15</v>
      </c>
      <c r="D42" s="17">
        <v>5</v>
      </c>
      <c r="E42" s="20">
        <v>0.1248</v>
      </c>
      <c r="F42" s="20">
        <v>0.1274</v>
      </c>
      <c r="G42" s="20">
        <v>0.1248</v>
      </c>
      <c r="H42" s="17">
        <v>5</v>
      </c>
      <c r="I42" s="18">
        <v>0.1079</v>
      </c>
      <c r="J42" s="19">
        <v>0.015899999999999997</v>
      </c>
    </row>
    <row r="43" spans="1:10" ht="12.75">
      <c r="A43" s="13">
        <v>37761</v>
      </c>
      <c r="B43" s="8" t="s">
        <v>9</v>
      </c>
      <c r="C43" s="17">
        <v>11</v>
      </c>
      <c r="D43" s="17">
        <v>5</v>
      </c>
      <c r="E43" s="20">
        <v>0.0946</v>
      </c>
      <c r="F43" s="20">
        <v>0.1004</v>
      </c>
      <c r="G43" s="20">
        <v>0.0946</v>
      </c>
      <c r="H43" s="17">
        <v>5</v>
      </c>
      <c r="I43" s="18">
        <v>0.0781</v>
      </c>
      <c r="J43" s="19"/>
    </row>
    <row r="44" spans="1:10" ht="13.5" thickBot="1">
      <c r="A44" s="34"/>
      <c r="B44" s="9"/>
      <c r="C44" s="22"/>
      <c r="D44" s="22"/>
      <c r="E44" s="23"/>
      <c r="F44" s="23"/>
      <c r="G44" s="23"/>
      <c r="H44" s="22"/>
      <c r="I44" s="23"/>
      <c r="J44" s="24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1" ySplit="2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3" sqref="A43:IV43"/>
    </sheetView>
  </sheetViews>
  <sheetFormatPr defaultColWidth="11.421875" defaultRowHeight="12.75"/>
  <cols>
    <col min="1" max="1" width="14.140625" style="0" customWidth="1"/>
    <col min="4" max="4" width="12.57421875" style="0" customWidth="1"/>
    <col min="5" max="5" width="12.7109375" style="0" customWidth="1"/>
    <col min="6" max="6" width="13.28125" style="0" customWidth="1"/>
    <col min="7" max="7" width="14.00390625" style="0" customWidth="1"/>
    <col min="11" max="11" width="13.421875" style="0" customWidth="1"/>
  </cols>
  <sheetData>
    <row r="1" spans="1:3" ht="13.5" thickBot="1">
      <c r="A1" s="37" t="s">
        <v>21</v>
      </c>
      <c r="C1" s="35">
        <v>36383</v>
      </c>
    </row>
    <row r="2" spans="1:11" ht="26.25" thickBot="1">
      <c r="A2" s="3" t="s">
        <v>13</v>
      </c>
      <c r="B2" s="4" t="s">
        <v>7</v>
      </c>
      <c r="C2" s="1" t="s">
        <v>0</v>
      </c>
      <c r="D2" s="1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" t="s">
        <v>14</v>
      </c>
      <c r="K2" s="10"/>
    </row>
    <row r="3" spans="1:10" ht="12.75">
      <c r="A3" s="13">
        <v>36928</v>
      </c>
      <c r="B3" s="8" t="s">
        <v>10</v>
      </c>
      <c r="C3" s="17">
        <v>214</v>
      </c>
      <c r="D3" s="17">
        <v>54.999</v>
      </c>
      <c r="E3" s="18">
        <v>0.1585</v>
      </c>
      <c r="F3" s="18">
        <v>0.17</v>
      </c>
      <c r="G3" s="18">
        <v>0.162</v>
      </c>
      <c r="H3" s="17">
        <v>39.999</v>
      </c>
      <c r="I3" s="18">
        <v>0.13369999999999999</v>
      </c>
      <c r="J3" s="19">
        <v>0.02830000000000002</v>
      </c>
    </row>
    <row r="4" spans="1:10" ht="12.75">
      <c r="A4" s="13">
        <v>36942</v>
      </c>
      <c r="B4" s="8" t="s">
        <v>10</v>
      </c>
      <c r="C4" s="17">
        <v>60</v>
      </c>
      <c r="D4" s="17">
        <v>5</v>
      </c>
      <c r="E4" s="18">
        <v>0.1605</v>
      </c>
      <c r="F4" s="18">
        <v>0.1671</v>
      </c>
      <c r="G4" s="20">
        <v>0.1605</v>
      </c>
      <c r="H4" s="17">
        <v>35</v>
      </c>
      <c r="I4" s="18">
        <v>0.1343</v>
      </c>
      <c r="J4" s="19">
        <v>0.0262</v>
      </c>
    </row>
    <row r="5" spans="1:10" ht="12.75">
      <c r="A5" s="13">
        <v>36956</v>
      </c>
      <c r="B5" s="8" t="s">
        <v>10</v>
      </c>
      <c r="C5" s="17">
        <v>22</v>
      </c>
      <c r="D5" s="17">
        <v>8</v>
      </c>
      <c r="E5" s="18">
        <v>0.1564</v>
      </c>
      <c r="F5" s="18">
        <v>0.1606</v>
      </c>
      <c r="G5" s="20">
        <v>0.1564</v>
      </c>
      <c r="H5" s="17">
        <v>35</v>
      </c>
      <c r="I5" s="18">
        <v>0.131</v>
      </c>
      <c r="J5" s="19">
        <v>0.025400000000000006</v>
      </c>
    </row>
    <row r="6" spans="1:10" ht="12.75">
      <c r="A6" s="13">
        <v>36970</v>
      </c>
      <c r="B6" s="8" t="s">
        <v>10</v>
      </c>
      <c r="C6" s="17">
        <v>5</v>
      </c>
      <c r="D6" s="17">
        <v>5</v>
      </c>
      <c r="E6" s="18">
        <v>0.158</v>
      </c>
      <c r="F6" s="18">
        <v>0.158</v>
      </c>
      <c r="G6" s="18">
        <v>0.158</v>
      </c>
      <c r="H6" s="17">
        <v>10</v>
      </c>
      <c r="I6" s="18">
        <v>0.12960000000000002</v>
      </c>
      <c r="J6" s="19">
        <v>0.02839999999999998</v>
      </c>
    </row>
    <row r="7" spans="1:10" ht="12.75">
      <c r="A7" s="13">
        <v>36984</v>
      </c>
      <c r="B7" s="8" t="s">
        <v>10</v>
      </c>
      <c r="C7" s="17">
        <v>10</v>
      </c>
      <c r="D7" s="17">
        <v>10</v>
      </c>
      <c r="E7" s="18">
        <v>0.1588</v>
      </c>
      <c r="F7" s="18">
        <v>0.1588</v>
      </c>
      <c r="G7" s="18">
        <v>0.1588</v>
      </c>
      <c r="H7" s="17">
        <v>10</v>
      </c>
      <c r="I7" s="18">
        <v>0.1293</v>
      </c>
      <c r="J7" s="19">
        <v>0.0295</v>
      </c>
    </row>
    <row r="8" spans="1:10" ht="12.75">
      <c r="A8" s="13">
        <v>36998</v>
      </c>
      <c r="B8" s="8" t="s">
        <v>10</v>
      </c>
      <c r="C8" s="17">
        <v>25.7</v>
      </c>
      <c r="D8" s="17">
        <v>15.00899999999</v>
      </c>
      <c r="E8" s="18">
        <v>0.1563</v>
      </c>
      <c r="F8" s="18">
        <v>0.1574</v>
      </c>
      <c r="G8" s="18">
        <v>0.1574</v>
      </c>
      <c r="H8" s="17">
        <v>10</v>
      </c>
      <c r="I8" s="18">
        <v>0.1282</v>
      </c>
      <c r="J8" s="19">
        <v>0.029200000000000004</v>
      </c>
    </row>
    <row r="9" spans="1:10" ht="12.75">
      <c r="A9" s="13">
        <v>37013</v>
      </c>
      <c r="B9" s="8" t="s">
        <v>10</v>
      </c>
      <c r="C9" s="17">
        <v>42.6768241694</v>
      </c>
      <c r="D9" s="17">
        <v>14.9814280693</v>
      </c>
      <c r="E9" s="18">
        <v>0.1539</v>
      </c>
      <c r="F9" s="18">
        <v>0.1566</v>
      </c>
      <c r="G9" s="18">
        <v>0.1563</v>
      </c>
      <c r="H9" s="17">
        <v>15</v>
      </c>
      <c r="I9" s="18">
        <v>0.12710000000000002</v>
      </c>
      <c r="J9" s="19">
        <v>0.029199999999999976</v>
      </c>
    </row>
    <row r="10" spans="1:10" ht="12.75">
      <c r="A10" s="13">
        <v>37019</v>
      </c>
      <c r="B10" s="8" t="s">
        <v>10</v>
      </c>
      <c r="C10" s="17">
        <v>46.9</v>
      </c>
      <c r="D10" s="17">
        <v>22.499999999990003</v>
      </c>
      <c r="E10" s="18">
        <v>0.1556</v>
      </c>
      <c r="F10" s="18">
        <v>0.1592</v>
      </c>
      <c r="G10" s="18">
        <v>0.157</v>
      </c>
      <c r="H10" s="17">
        <v>15</v>
      </c>
      <c r="I10" s="18">
        <v>0.1267</v>
      </c>
      <c r="J10" s="19">
        <v>0.030299999999999994</v>
      </c>
    </row>
    <row r="11" spans="1:10" ht="12.75">
      <c r="A11" s="13">
        <v>37026</v>
      </c>
      <c r="B11" s="8" t="s">
        <v>10</v>
      </c>
      <c r="C11" s="17">
        <v>56</v>
      </c>
      <c r="D11" s="17">
        <v>21</v>
      </c>
      <c r="E11" s="18">
        <v>0.152</v>
      </c>
      <c r="F11" s="18">
        <v>0.1587</v>
      </c>
      <c r="G11" s="18">
        <v>0.1526</v>
      </c>
      <c r="H11" s="17">
        <v>15</v>
      </c>
      <c r="I11" s="18">
        <v>0.1274</v>
      </c>
      <c r="J11" s="19">
        <v>0.0252</v>
      </c>
    </row>
    <row r="12" spans="1:10" ht="12.75">
      <c r="A12" s="13">
        <v>37033</v>
      </c>
      <c r="B12" s="8" t="s">
        <v>10</v>
      </c>
      <c r="C12" s="17">
        <v>28</v>
      </c>
      <c r="D12" s="17">
        <v>15</v>
      </c>
      <c r="E12" s="18">
        <v>0.1558</v>
      </c>
      <c r="F12" s="18">
        <v>0.1571</v>
      </c>
      <c r="G12" s="18">
        <v>0.1571</v>
      </c>
      <c r="H12" s="17">
        <v>15</v>
      </c>
      <c r="I12" s="18">
        <v>0.12689999999999999</v>
      </c>
      <c r="J12" s="19">
        <v>0.030200000000000005</v>
      </c>
    </row>
    <row r="13" spans="1:10" ht="12.75">
      <c r="A13" s="13">
        <v>37040</v>
      </c>
      <c r="B13" s="8" t="s">
        <v>10</v>
      </c>
      <c r="C13" s="17">
        <v>7</v>
      </c>
      <c r="D13" s="17">
        <v>7</v>
      </c>
      <c r="E13" s="18">
        <v>0.157</v>
      </c>
      <c r="F13" s="18">
        <v>0.158</v>
      </c>
      <c r="G13" s="18">
        <v>0.158</v>
      </c>
      <c r="H13" s="17">
        <v>10</v>
      </c>
      <c r="I13" s="18">
        <v>0.1273</v>
      </c>
      <c r="J13" s="19">
        <v>0.030700000000000005</v>
      </c>
    </row>
    <row r="14" spans="1:10" ht="12.75">
      <c r="A14" s="13">
        <v>37054</v>
      </c>
      <c r="B14" s="8" t="s">
        <v>10</v>
      </c>
      <c r="C14" s="17">
        <v>19</v>
      </c>
      <c r="D14" s="17">
        <v>10</v>
      </c>
      <c r="E14" s="18">
        <v>0.1565</v>
      </c>
      <c r="F14" s="18">
        <v>0.1595</v>
      </c>
      <c r="G14" s="18">
        <v>0.1571</v>
      </c>
      <c r="H14" s="17">
        <v>10</v>
      </c>
      <c r="I14" s="18">
        <v>0.1264</v>
      </c>
      <c r="J14" s="19">
        <v>0.030699999999999977</v>
      </c>
    </row>
    <row r="15" spans="1:10" ht="12.75">
      <c r="A15" s="13">
        <v>37061</v>
      </c>
      <c r="B15" s="8" t="s">
        <v>10</v>
      </c>
      <c r="C15" s="17">
        <v>13</v>
      </c>
      <c r="D15" s="17">
        <v>9.999999999</v>
      </c>
      <c r="E15" s="18">
        <v>0.1566</v>
      </c>
      <c r="F15" s="18">
        <v>0.1584</v>
      </c>
      <c r="G15" s="18">
        <v>0.1578</v>
      </c>
      <c r="H15" s="17">
        <v>10</v>
      </c>
      <c r="I15" s="18">
        <v>0.1265</v>
      </c>
      <c r="J15" s="19">
        <v>0.031299999999999994</v>
      </c>
    </row>
    <row r="16" spans="1:10" ht="12.75">
      <c r="A16" s="13">
        <v>37068</v>
      </c>
      <c r="B16" s="8" t="s">
        <v>10</v>
      </c>
      <c r="C16" s="17">
        <v>6</v>
      </c>
      <c r="D16" s="17">
        <v>4</v>
      </c>
      <c r="E16" s="18">
        <v>0.1582</v>
      </c>
      <c r="F16" s="18">
        <v>0.1592</v>
      </c>
      <c r="G16" s="18">
        <v>0.1588</v>
      </c>
      <c r="H16" s="17">
        <v>5</v>
      </c>
      <c r="I16" s="18">
        <v>0.1275</v>
      </c>
      <c r="J16" s="19">
        <v>0.031299999999999994</v>
      </c>
    </row>
    <row r="17" spans="1:10" ht="12.75">
      <c r="A17" s="13">
        <v>37075</v>
      </c>
      <c r="B17" s="8" t="s">
        <v>10</v>
      </c>
      <c r="C17" s="17">
        <v>4</v>
      </c>
      <c r="D17" s="17"/>
      <c r="E17" s="18">
        <v>0.1588</v>
      </c>
      <c r="F17" s="18">
        <v>0.1594</v>
      </c>
      <c r="G17" s="18"/>
      <c r="H17" s="17">
        <v>5</v>
      </c>
      <c r="I17" s="18">
        <v>0.1275</v>
      </c>
      <c r="J17" s="19"/>
    </row>
    <row r="18" spans="1:10" ht="12.75">
      <c r="A18" s="13">
        <v>37082</v>
      </c>
      <c r="B18" s="8" t="s">
        <v>10</v>
      </c>
      <c r="C18" s="17">
        <v>37</v>
      </c>
      <c r="D18" s="17">
        <v>5</v>
      </c>
      <c r="E18" s="18">
        <v>0.1474</v>
      </c>
      <c r="F18" s="18">
        <v>0.1588</v>
      </c>
      <c r="G18" s="18">
        <v>0.1474</v>
      </c>
      <c r="H18" s="17">
        <v>5</v>
      </c>
      <c r="I18" s="18">
        <v>0.1266</v>
      </c>
      <c r="J18" s="19">
        <v>0.020800000000000013</v>
      </c>
    </row>
    <row r="19" spans="1:10" ht="12.75">
      <c r="A19" s="13">
        <v>37089</v>
      </c>
      <c r="B19" s="8" t="s">
        <v>10</v>
      </c>
      <c r="C19" s="17">
        <v>22</v>
      </c>
      <c r="D19" s="17">
        <v>5</v>
      </c>
      <c r="E19" s="18">
        <v>0.1568</v>
      </c>
      <c r="F19" s="18">
        <v>0.1589</v>
      </c>
      <c r="G19" s="18">
        <v>0.157</v>
      </c>
      <c r="H19" s="17">
        <v>5</v>
      </c>
      <c r="I19" s="18">
        <v>0.1264</v>
      </c>
      <c r="J19" s="19">
        <v>0.03059999999999999</v>
      </c>
    </row>
    <row r="20" spans="1:10" ht="12.75">
      <c r="A20" s="13">
        <v>37096</v>
      </c>
      <c r="B20" s="8" t="s">
        <v>10</v>
      </c>
      <c r="C20" s="17">
        <v>27.201586</v>
      </c>
      <c r="D20" s="17">
        <v>5</v>
      </c>
      <c r="E20" s="18">
        <v>0.1575</v>
      </c>
      <c r="F20" s="18">
        <v>0.158</v>
      </c>
      <c r="G20" s="18">
        <v>0.1576</v>
      </c>
      <c r="H20" s="17">
        <v>5</v>
      </c>
      <c r="I20" s="18">
        <v>0.1276</v>
      </c>
      <c r="J20" s="19">
        <v>0.03</v>
      </c>
    </row>
    <row r="21" spans="1:10" ht="12.75">
      <c r="A21" s="13">
        <v>37103</v>
      </c>
      <c r="B21" s="8" t="s">
        <v>10</v>
      </c>
      <c r="C21" s="17">
        <v>37</v>
      </c>
      <c r="D21" s="17">
        <v>5</v>
      </c>
      <c r="E21" s="18">
        <v>0.1535</v>
      </c>
      <c r="F21" s="18">
        <v>0.1549</v>
      </c>
      <c r="G21" s="18">
        <v>0.1535</v>
      </c>
      <c r="H21" s="17">
        <v>5</v>
      </c>
      <c r="I21" s="18">
        <v>0.1266</v>
      </c>
      <c r="J21" s="19">
        <v>0.026900000000000007</v>
      </c>
    </row>
    <row r="22" spans="1:10" ht="12.75">
      <c r="A22" s="13">
        <v>37111</v>
      </c>
      <c r="B22" s="8" t="s">
        <v>10</v>
      </c>
      <c r="C22" s="17">
        <v>40</v>
      </c>
      <c r="D22" s="17">
        <v>4.9998000000000005</v>
      </c>
      <c r="E22" s="18">
        <v>0.1515</v>
      </c>
      <c r="F22" s="18">
        <v>0.152</v>
      </c>
      <c r="G22" s="18">
        <v>0.1515</v>
      </c>
      <c r="H22" s="17">
        <v>5</v>
      </c>
      <c r="I22" s="18">
        <v>0.1253</v>
      </c>
      <c r="J22" s="19">
        <v>0.0262</v>
      </c>
    </row>
    <row r="23" spans="1:10" ht="12.75">
      <c r="A23" s="13">
        <v>37117</v>
      </c>
      <c r="B23" s="8" t="s">
        <v>10</v>
      </c>
      <c r="C23" s="17">
        <v>44.6</v>
      </c>
      <c r="D23" s="17">
        <v>5</v>
      </c>
      <c r="E23" s="18">
        <v>0.1475</v>
      </c>
      <c r="F23" s="18">
        <v>0.151</v>
      </c>
      <c r="G23" s="18">
        <v>0.1475</v>
      </c>
      <c r="H23" s="17">
        <v>5</v>
      </c>
      <c r="I23" s="18">
        <v>0.1246</v>
      </c>
      <c r="J23" s="19">
        <v>0.02289999999999999</v>
      </c>
    </row>
    <row r="24" spans="1:10" ht="12.75">
      <c r="A24" s="13">
        <v>37124</v>
      </c>
      <c r="B24" s="8" t="s">
        <v>10</v>
      </c>
      <c r="C24" s="17">
        <v>24</v>
      </c>
      <c r="D24" s="17">
        <v>5</v>
      </c>
      <c r="E24" s="18">
        <v>0.1429</v>
      </c>
      <c r="F24" s="18">
        <v>0.1504</v>
      </c>
      <c r="G24" s="18">
        <v>0.1429</v>
      </c>
      <c r="H24" s="17">
        <v>5</v>
      </c>
      <c r="I24" s="18">
        <v>0.1246</v>
      </c>
      <c r="J24" s="19">
        <v>0.018299999999999997</v>
      </c>
    </row>
    <row r="25" spans="1:10" ht="12.75">
      <c r="A25" s="13">
        <v>37131</v>
      </c>
      <c r="B25" s="8" t="s">
        <v>10</v>
      </c>
      <c r="C25" s="17">
        <v>18</v>
      </c>
      <c r="D25" s="17" t="s">
        <v>18</v>
      </c>
      <c r="E25" s="18">
        <v>0.1451</v>
      </c>
      <c r="F25" s="18">
        <v>0.1464</v>
      </c>
      <c r="G25" s="20" t="s">
        <v>23</v>
      </c>
      <c r="H25" s="17">
        <v>5</v>
      </c>
      <c r="I25" s="18">
        <v>0.1229</v>
      </c>
      <c r="J25" s="19"/>
    </row>
    <row r="26" spans="1:10" ht="12.75">
      <c r="A26" s="13">
        <v>37138</v>
      </c>
      <c r="B26" s="8" t="s">
        <v>10</v>
      </c>
      <c r="C26" s="17">
        <v>12</v>
      </c>
      <c r="D26" s="17">
        <v>5</v>
      </c>
      <c r="E26" s="18">
        <v>0.143</v>
      </c>
      <c r="F26" s="18">
        <v>0.1446</v>
      </c>
      <c r="G26" s="18">
        <v>0.1435</v>
      </c>
      <c r="H26" s="17">
        <v>5</v>
      </c>
      <c r="I26" s="18">
        <v>0.1207</v>
      </c>
      <c r="J26" s="19">
        <v>0.022799999999999987</v>
      </c>
    </row>
    <row r="27" spans="1:10" ht="12.75">
      <c r="A27" s="13">
        <v>37145</v>
      </c>
      <c r="B27" s="8" t="s">
        <v>10</v>
      </c>
      <c r="C27" s="17">
        <v>5</v>
      </c>
      <c r="D27" s="17" t="s">
        <v>18</v>
      </c>
      <c r="E27" s="18">
        <v>0.145</v>
      </c>
      <c r="F27" s="18">
        <v>0.145</v>
      </c>
      <c r="G27" s="20" t="s">
        <v>23</v>
      </c>
      <c r="H27" s="17">
        <v>5</v>
      </c>
      <c r="I27" s="18">
        <v>0.1205</v>
      </c>
      <c r="J27" s="19"/>
    </row>
    <row r="28" spans="1:10" ht="12.75">
      <c r="A28" s="13">
        <v>37159</v>
      </c>
      <c r="B28" s="8" t="s">
        <v>10</v>
      </c>
      <c r="C28" s="17">
        <v>18</v>
      </c>
      <c r="D28" s="17">
        <v>3</v>
      </c>
      <c r="E28" s="18">
        <v>0.1427</v>
      </c>
      <c r="F28" s="18">
        <v>0.144</v>
      </c>
      <c r="G28" s="18">
        <v>0.1427</v>
      </c>
      <c r="H28" s="17">
        <v>3</v>
      </c>
      <c r="I28" s="18">
        <v>0.1196</v>
      </c>
      <c r="J28" s="19">
        <v>0.023099999999999996</v>
      </c>
    </row>
    <row r="29" spans="1:10" ht="12.75">
      <c r="A29" s="13">
        <v>37166</v>
      </c>
      <c r="B29" s="8" t="s">
        <v>10</v>
      </c>
      <c r="C29" s="17">
        <v>19</v>
      </c>
      <c r="D29" s="17">
        <v>5</v>
      </c>
      <c r="E29" s="18">
        <v>0.1394</v>
      </c>
      <c r="F29" s="18">
        <v>0.1404</v>
      </c>
      <c r="G29" s="18">
        <v>0.1399</v>
      </c>
      <c r="H29" s="17">
        <v>5</v>
      </c>
      <c r="I29" s="18">
        <v>0.1189</v>
      </c>
      <c r="J29" s="19">
        <v>0.023099999999999996</v>
      </c>
    </row>
    <row r="30" spans="1:10" ht="12.75">
      <c r="A30" s="13">
        <v>37173</v>
      </c>
      <c r="B30" s="8" t="s">
        <v>10</v>
      </c>
      <c r="C30" s="17">
        <v>23</v>
      </c>
      <c r="D30" s="17">
        <v>5</v>
      </c>
      <c r="E30" s="18">
        <v>0.1392</v>
      </c>
      <c r="F30" s="18">
        <v>0.1415</v>
      </c>
      <c r="G30" s="18">
        <v>0.1397</v>
      </c>
      <c r="H30" s="17">
        <v>5</v>
      </c>
      <c r="I30" s="18">
        <v>0.1154</v>
      </c>
      <c r="J30" s="19">
        <v>0.023099999999999996</v>
      </c>
    </row>
    <row r="31" spans="1:10" ht="12.75">
      <c r="A31" s="13">
        <v>37180</v>
      </c>
      <c r="B31" s="8" t="s">
        <v>10</v>
      </c>
      <c r="C31" s="17">
        <v>24</v>
      </c>
      <c r="D31" s="17">
        <v>5</v>
      </c>
      <c r="E31" s="18">
        <v>0.1396</v>
      </c>
      <c r="F31" s="18">
        <v>0.1405</v>
      </c>
      <c r="G31" s="18">
        <v>0.1399</v>
      </c>
      <c r="H31" s="17">
        <v>5</v>
      </c>
      <c r="I31" s="18">
        <f>I30</f>
        <v>0.1154</v>
      </c>
      <c r="J31" s="19">
        <v>0.023099999999999996</v>
      </c>
    </row>
    <row r="32" spans="1:10" ht="12.75">
      <c r="A32" s="13">
        <v>37187</v>
      </c>
      <c r="B32" s="8" t="s">
        <v>10</v>
      </c>
      <c r="C32" s="17">
        <v>22</v>
      </c>
      <c r="D32" s="17">
        <v>5</v>
      </c>
      <c r="E32" s="18">
        <v>0.1397</v>
      </c>
      <c r="F32" s="18">
        <v>0.1401</v>
      </c>
      <c r="G32" s="18">
        <v>0.1397</v>
      </c>
      <c r="H32" s="17">
        <v>5</v>
      </c>
      <c r="I32" s="18">
        <v>0.1146</v>
      </c>
      <c r="J32" s="19">
        <v>0.023099999999999996</v>
      </c>
    </row>
    <row r="33" spans="1:10" ht="12.75">
      <c r="A33" s="13">
        <v>37194</v>
      </c>
      <c r="B33" s="8" t="s">
        <v>10</v>
      </c>
      <c r="C33" s="17">
        <v>18</v>
      </c>
      <c r="D33" s="17">
        <v>5</v>
      </c>
      <c r="E33" s="18">
        <v>0.1395</v>
      </c>
      <c r="F33" s="18">
        <v>0.1405</v>
      </c>
      <c r="G33" s="18">
        <v>0.1395</v>
      </c>
      <c r="H33" s="17">
        <v>5</v>
      </c>
      <c r="I33" s="18">
        <f>I32</f>
        <v>0.1146</v>
      </c>
      <c r="J33" s="19">
        <v>0.023099999999999996</v>
      </c>
    </row>
    <row r="34" spans="1:10" ht="12.75">
      <c r="A34" s="13">
        <v>37201</v>
      </c>
      <c r="B34" s="8" t="s">
        <v>10</v>
      </c>
      <c r="C34" s="17">
        <v>12.5</v>
      </c>
      <c r="D34" s="17">
        <v>5</v>
      </c>
      <c r="E34" s="18">
        <v>0.1398</v>
      </c>
      <c r="F34" s="18">
        <v>0.1412</v>
      </c>
      <c r="G34" s="18">
        <v>0.1398</v>
      </c>
      <c r="H34" s="17">
        <v>5</v>
      </c>
      <c r="I34" s="18">
        <v>0.1144</v>
      </c>
      <c r="J34" s="19">
        <v>0.023099999999999996</v>
      </c>
    </row>
    <row r="35" spans="1:10" ht="12.75">
      <c r="A35" s="13">
        <v>37208</v>
      </c>
      <c r="B35" s="8" t="s">
        <v>10</v>
      </c>
      <c r="C35" s="17">
        <v>8.5</v>
      </c>
      <c r="D35" s="17">
        <v>2.5</v>
      </c>
      <c r="E35" s="18">
        <v>0.1411</v>
      </c>
      <c r="F35" s="18">
        <v>0.1414</v>
      </c>
      <c r="G35" s="18">
        <v>0.1412</v>
      </c>
      <c r="H35" s="17">
        <v>2.5</v>
      </c>
      <c r="I35" s="18">
        <v>0.1158</v>
      </c>
      <c r="J35" s="19">
        <v>0.025399999999999992</v>
      </c>
    </row>
    <row r="36" spans="1:10" ht="12.75">
      <c r="A36" s="13">
        <v>37215</v>
      </c>
      <c r="B36" s="8" t="s">
        <v>10</v>
      </c>
      <c r="C36" s="17">
        <v>9</v>
      </c>
      <c r="D36" s="17">
        <v>2.5</v>
      </c>
      <c r="E36" s="18">
        <v>0.1392</v>
      </c>
      <c r="F36" s="18">
        <v>0.1394</v>
      </c>
      <c r="G36" s="18">
        <v>0.1392</v>
      </c>
      <c r="H36" s="17">
        <v>2.5</v>
      </c>
      <c r="I36" s="18">
        <v>0.1138</v>
      </c>
      <c r="J36" s="19">
        <v>0.025399999999999992</v>
      </c>
    </row>
    <row r="37" spans="1:10" ht="12.75">
      <c r="A37" s="13">
        <v>37222</v>
      </c>
      <c r="B37" s="8" t="s">
        <v>10</v>
      </c>
      <c r="C37" s="17">
        <v>11</v>
      </c>
      <c r="D37" s="17">
        <v>2.5</v>
      </c>
      <c r="E37" s="18">
        <v>0.1397</v>
      </c>
      <c r="F37" s="18">
        <v>0.1415</v>
      </c>
      <c r="G37" s="18">
        <v>0.1397</v>
      </c>
      <c r="H37" s="17">
        <v>2.5</v>
      </c>
      <c r="I37" s="18">
        <v>0.1144</v>
      </c>
      <c r="J37" s="19">
        <v>0.02529999999999999</v>
      </c>
    </row>
    <row r="38" spans="1:10" ht="12.75">
      <c r="A38" s="13">
        <v>37229</v>
      </c>
      <c r="B38" s="8" t="s">
        <v>10</v>
      </c>
      <c r="C38" s="17">
        <v>8.5</v>
      </c>
      <c r="D38" s="17">
        <v>2.5</v>
      </c>
      <c r="E38" s="20">
        <v>0.1403</v>
      </c>
      <c r="F38" s="20">
        <v>0.1407</v>
      </c>
      <c r="G38" s="20">
        <v>0.1405</v>
      </c>
      <c r="H38" s="17">
        <v>2.5</v>
      </c>
      <c r="I38" s="18">
        <v>0.1151</v>
      </c>
      <c r="J38" s="19">
        <v>0.02540000000000002</v>
      </c>
    </row>
    <row r="39" spans="1:10" ht="12.75">
      <c r="A39" s="13">
        <v>37238</v>
      </c>
      <c r="B39" s="8" t="s">
        <v>10</v>
      </c>
      <c r="C39" s="17">
        <v>10</v>
      </c>
      <c r="D39" s="17">
        <v>10</v>
      </c>
      <c r="E39" s="20">
        <v>0.1392</v>
      </c>
      <c r="F39" s="20">
        <v>0.1401</v>
      </c>
      <c r="G39" s="20">
        <v>0.1392</v>
      </c>
      <c r="H39" s="17">
        <v>10</v>
      </c>
      <c r="I39" s="18">
        <v>0.1148</v>
      </c>
      <c r="J39" s="19">
        <v>0.02439999999999999</v>
      </c>
    </row>
    <row r="40" spans="1:10" ht="12.75">
      <c r="A40" s="13">
        <v>37278</v>
      </c>
      <c r="B40" s="8" t="s">
        <v>10</v>
      </c>
      <c r="C40" s="17">
        <v>46</v>
      </c>
      <c r="D40" s="17">
        <v>5</v>
      </c>
      <c r="E40" s="20">
        <v>0.1348</v>
      </c>
      <c r="F40" s="20">
        <v>0.1361</v>
      </c>
      <c r="G40" s="20">
        <v>0.1354</v>
      </c>
      <c r="H40" s="17">
        <v>5</v>
      </c>
      <c r="I40" s="18">
        <v>0.113</v>
      </c>
      <c r="J40" s="19">
        <v>0.02239999999999999</v>
      </c>
    </row>
    <row r="41" spans="1:10" ht="12.75">
      <c r="A41" s="13">
        <v>37292</v>
      </c>
      <c r="B41" s="8" t="s">
        <v>10</v>
      </c>
      <c r="C41" s="17">
        <v>42</v>
      </c>
      <c r="D41" s="17">
        <v>5</v>
      </c>
      <c r="E41" s="20">
        <v>0.1306</v>
      </c>
      <c r="F41" s="20">
        <v>0.1312</v>
      </c>
      <c r="G41" s="20">
        <v>0.1306</v>
      </c>
      <c r="H41" s="17">
        <v>5</v>
      </c>
      <c r="I41" s="18">
        <v>0.1087</v>
      </c>
      <c r="J41" s="19">
        <v>0.02189999999999999</v>
      </c>
    </row>
    <row r="42" spans="1:10" ht="12.75">
      <c r="A42" s="13">
        <f>A41</f>
        <v>37292</v>
      </c>
      <c r="B42" s="8" t="s">
        <v>10</v>
      </c>
      <c r="C42" s="17">
        <v>8</v>
      </c>
      <c r="D42" s="17">
        <v>3</v>
      </c>
      <c r="E42" s="20">
        <v>0.1002</v>
      </c>
      <c r="F42" s="20">
        <v>0.106</v>
      </c>
      <c r="G42" s="20">
        <v>0.1002</v>
      </c>
      <c r="H42" s="17">
        <v>5</v>
      </c>
      <c r="I42" s="18">
        <v>0.0781</v>
      </c>
      <c r="J42" s="19"/>
    </row>
    <row r="43" spans="1:10" ht="12.75">
      <c r="A43" s="13">
        <v>37768</v>
      </c>
      <c r="B43" s="8" t="s">
        <v>10</v>
      </c>
      <c r="C43" s="17" t="s">
        <v>18</v>
      </c>
      <c r="D43" s="17" t="s">
        <v>18</v>
      </c>
      <c r="E43" s="20" t="s">
        <v>18</v>
      </c>
      <c r="F43" s="20" t="s">
        <v>18</v>
      </c>
      <c r="G43" s="20" t="s">
        <v>23</v>
      </c>
      <c r="H43" s="17">
        <v>5</v>
      </c>
      <c r="I43" s="18">
        <v>0.0781</v>
      </c>
      <c r="J43" s="19" t="e">
        <v>#VALUE!</v>
      </c>
    </row>
    <row r="44" spans="1:10" ht="13.5" thickBot="1">
      <c r="A44" s="34"/>
      <c r="B44" s="9"/>
      <c r="C44" s="22"/>
      <c r="D44" s="22"/>
      <c r="E44" s="23"/>
      <c r="F44" s="23"/>
      <c r="G44" s="23"/>
      <c r="H44" s="22"/>
      <c r="I44" s="23"/>
      <c r="J44" s="2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freinara</dc:creator>
  <cp:keywords/>
  <dc:description/>
  <cp:lastModifiedBy>jcelyfe</cp:lastModifiedBy>
  <cp:lastPrinted>2002-06-04T14:07:22Z</cp:lastPrinted>
  <dcterms:created xsi:type="dcterms:W3CDTF">2001-05-15T22:40:39Z</dcterms:created>
  <dcterms:modified xsi:type="dcterms:W3CDTF">2003-06-03T15:37:48Z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-81691023</vt:i4>
  </property>
  <property fmtid="{D5CDD505-2E9C-101B-9397-08002B2CF9AE}" pid="3" name="_EmailSubject">
    <vt:lpwstr>RESUMEN FOGAFIN</vt:lpwstr>
  </property>
  <property fmtid="{D5CDD505-2E9C-101B-9397-08002B2CF9AE}" pid="4" name="_AuthorEmail">
    <vt:lpwstr>ahincama@banrep.gov.co</vt:lpwstr>
  </property>
  <property fmtid="{D5CDD505-2E9C-101B-9397-08002B2CF9AE}" pid="5" name="_AuthorEmailDisplayName">
    <vt:lpwstr>Hincapie Martinez Alfredo Ivan</vt:lpwstr>
  </property>
  <property fmtid="{D5CDD505-2E9C-101B-9397-08002B2CF9AE}" pid="6" name="_ReviewingToolsShownOnce">
    <vt:lpwstr/>
  </property>
</Properties>
</file>