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yduartgo\OneDrive - Banco de la República\Documents\Yadira Duarte Banrep\Jefatura sección regulacion y analisis\Estados financieros y Notas del BANREP\Notas estados financieros 2023 - 2022\"/>
    </mc:Choice>
  </mc:AlternateContent>
  <xr:revisionPtr revIDLastSave="0" documentId="13_ncr:1_{15BBB415-C865-4B8A-9435-43AC6EABFEFA}" xr6:coauthVersionLast="47" xr6:coauthVersionMax="47" xr10:uidLastSave="{00000000-0000-0000-0000-000000000000}"/>
  <bookViews>
    <workbookView xWindow="-120" yWindow="-120" windowWidth="20730" windowHeight="11160" firstSheet="2" activeTab="2" xr2:uid="{A9526A1A-2698-43CB-97F8-52F7C4F1E655}"/>
  </bookViews>
  <sheets>
    <sheet name="Nota 6X Tasas" sheetId="81" state="hidden" r:id="rId1"/>
    <sheet name="Checklist accesibilidad web" sheetId="124" state="hidden" r:id="rId2"/>
    <sheet name="Activos" sheetId="119" r:id="rId3"/>
    <sheet name="Pasivos" sheetId="120" r:id="rId4"/>
    <sheet name="Estado resultado integral" sheetId="121" r:id="rId5"/>
    <sheet name="Flujos de efectivo" sheetId="122" r:id="rId6"/>
    <sheet name="Estado cambios Patrimonio" sheetId="123" r:id="rId7"/>
    <sheet name="Nota 2.5 Moneda Funcional" sheetId="12" r:id="rId8"/>
    <sheet name="2.6 VR y Jerarquia 2023" sheetId="99" r:id="rId9"/>
    <sheet name="Nota 2.6 VR y Jerarquia 2022" sheetId="100" r:id="rId10"/>
    <sheet name="Nota 2.20 Recursos Admon23" sheetId="36" r:id="rId11"/>
    <sheet name="Nota 2.20 Recursos Admon22" sheetId="37" r:id="rId12"/>
    <sheet name="Nota 6A Efectivo" sheetId="67" r:id="rId13"/>
    <sheet name="Nota 6B Instrumentos financ" sheetId="68" r:id="rId14"/>
    <sheet name="Nota 6B1calificacrediticia2023" sheetId="69" r:id="rId15"/>
    <sheet name="Nota 6B1calificacrediticia2022" sheetId="70" r:id="rId16"/>
    <sheet name="Nota 6B1 riesgosector2023" sheetId="71" r:id="rId17"/>
    <sheet name="Nota 6B1 riesgosector2022" sheetId="72" r:id="rId18"/>
    <sheet name="Nota 6B1 Duracion port" sheetId="73" r:id="rId19"/>
    <sheet name="Nota 6B1 exposición moneda2023" sheetId="74" r:id="rId20"/>
    <sheet name="Nota 6B1 exposición moneda2022" sheetId="75" r:id="rId21"/>
    <sheet name="Nota 6B-1 Valor en riesgo" sheetId="76" r:id="rId22"/>
    <sheet name="Nota 6B-2 Admon dir-favorab" sheetId="77" r:id="rId23"/>
    <sheet name="Nota6B-2 Admon dir-desfavorab" sheetId="78" r:id="rId24"/>
    <sheet name="Nota 6B-2 Admon ext-favorab" sheetId="79" r:id="rId25"/>
    <sheet name="Nota 6B-2 Admon ext-desfavo" sheetId="80" r:id="rId26"/>
    <sheet name="Nota 6D FMI" sheetId="83" r:id="rId27"/>
    <sheet name="Nota 6E FLAR" sheetId="84" r:id="rId28"/>
    <sheet name="Nota 7A -aportesorginternales" sheetId="86" r:id="rId29"/>
    <sheet name="Nota 7B otros activoss exterior" sheetId="56" r:id="rId30"/>
    <sheet name="Nota 8 Efectivo" sheetId="52" r:id="rId31"/>
    <sheet name="Nota 9A Repos" sheetId="110" r:id="rId32"/>
    <sheet name="Nota 9A Plazos y Tasas" sheetId="111" r:id="rId33"/>
    <sheet name="Nota 9A Garantias repos" sheetId="112" r:id="rId34"/>
    <sheet name="Nota 9A Portafolio regula " sheetId="113" r:id="rId35"/>
    <sheet name="Nota 9Acalificacrediticia2023" sheetId="114" r:id="rId36"/>
    <sheet name="Nota 9Acalificacrediticia2022" sheetId="115" r:id="rId37"/>
    <sheet name="Nota 11 Cartera credítos" sheetId="14" r:id="rId38"/>
    <sheet name="Nota 11 Cartera hipotecaria" sheetId="15" r:id="rId39"/>
    <sheet name="Nota 11 Calif cartera hipo 2023" sheetId="16" r:id="rId40"/>
    <sheet name="Nota 11 Calif cartera hipo 2022" sheetId="17" r:id="rId41"/>
    <sheet name="Nota 11 Provision cartera hipot" sheetId="18" r:id="rId42"/>
    <sheet name="Nota 11 Creditos a empleados" sheetId="19" r:id="rId43"/>
    <sheet name="Nota 11 Calif creditos emp 2023" sheetId="20" r:id="rId44"/>
    <sheet name="Nota 11 Calif creditos emp 2022" sheetId="21" r:id="rId45"/>
    <sheet name="Nota 11 Provision Creditos emp" sheetId="22" r:id="rId46"/>
    <sheet name="Nota 11 Intereses y comisiones " sheetId="23" r:id="rId47"/>
    <sheet name="Nota 11 Calif int. y comisiones" sheetId="24" r:id="rId48"/>
    <sheet name="Nota 11 Provision int y comisio" sheetId="25" r:id="rId49"/>
    <sheet name="Nota 11 Otras cxc " sheetId="26" r:id="rId50"/>
    <sheet name="Nota 11 Recup otras cxc" sheetId="27" r:id="rId51"/>
    <sheet name="Nota 11 Calif otras cxc" sheetId="28" r:id="rId52"/>
    <sheet name="Nota 11 Provision otras cxc" sheetId="29" r:id="rId53"/>
    <sheet name="Nota 11 Prov cartera" sheetId="32" state="hidden" r:id="rId54"/>
    <sheet name="Nota 11 Castigos cxc" sheetId="33" r:id="rId55"/>
    <sheet name="Nota 12 Inventarios" sheetId="59" r:id="rId56"/>
    <sheet name="Nota 12 Deterioro inventarios" sheetId="60" r:id="rId57"/>
    <sheet name="Nota 12 Costo emisión especies" sheetId="61" r:id="rId58"/>
    <sheet name="Nota 13 Activos prepagados" sheetId="48" r:id="rId59"/>
    <sheet name="Nota 14 Anticipo de contratos " sheetId="47" r:id="rId60"/>
    <sheet name="Nota 15 Activos intangibles" sheetId="64" r:id="rId61"/>
    <sheet name="Nota 15 mov act intangibles" sheetId="65" r:id="rId62"/>
    <sheet name="Nota 15 Compromisos adquisicion" sheetId="66" r:id="rId63"/>
    <sheet name="Nota 16 PP&amp;E " sheetId="105" r:id="rId64"/>
    <sheet name="Nota 16 PP&amp;E Mov 22 21" sheetId="106" r:id="rId65"/>
    <sheet name="Nota 16 Compromisos adquisición" sheetId="107" r:id="rId66"/>
    <sheet name="Nota 16 PP&amp;E Activos en bodega" sheetId="108" r:id="rId67"/>
    <sheet name="Nota 17 ANCMV" sheetId="57" r:id="rId68"/>
    <sheet name="Nota 18 Propiedades inv" sheetId="58" r:id="rId69"/>
    <sheet name="Nota 19 Bienes patrimonio" sheetId="38" r:id="rId70"/>
    <sheet name="Nota 20 Otros activos" sheetId="62" r:id="rId71"/>
    <sheet name="Nota 20 Activo por derecho " sheetId="63" r:id="rId72"/>
    <sheet name="Nota 21A cxp reservas" sheetId="82" r:id="rId73"/>
    <sheet name="Nota 21B Otras cxp" sheetId="103" r:id="rId74"/>
    <sheet name="Nota 22 Obligaciones org" sheetId="87" r:id="rId75"/>
    <sheet name="Nota 23 Billetes en circulacion" sheetId="46" r:id="rId76"/>
    <sheet name="Nota 24 Depositos cuenta" sheetId="11" r:id="rId77"/>
    <sheet name="Nota 25 Operaciones pasivas" sheetId="101" r:id="rId78"/>
    <sheet name="Nota 27 Otros depositos" sheetId="102" r:id="rId79"/>
    <sheet name="Nota 28 Cuentas por pagar " sheetId="53" r:id="rId80"/>
    <sheet name="Nota 29 Plan de beneficios" sheetId="88" r:id="rId81"/>
    <sheet name="Nota 29 Supuestos econo" sheetId="89" r:id="rId82"/>
    <sheet name="Nota 29 Analisis sensibilidad" sheetId="90" r:id="rId83"/>
    <sheet name="Nota 29 Movimiento PBD" sheetId="91" r:id="rId84"/>
    <sheet name="Nota 29 PBD proyeccion pagos" sheetId="92" r:id="rId85"/>
    <sheet name="Nota 29 Activos del plan" sheetId="93" r:id="rId86"/>
    <sheet name="Nota 29 Composición portafolio" sheetId="94" r:id="rId87"/>
    <sheet name="Nota 29 Exposicion 2023" sheetId="95" r:id="rId88"/>
    <sheet name="Nota 29 Exposicion 2022" sheetId="96" r:id="rId89"/>
    <sheet name="Nota 29 Exp sectores 2023" sheetId="97" r:id="rId90"/>
    <sheet name="Nota 29 Exp sectores 2022" sheetId="98" r:id="rId91"/>
    <sheet name="Nota 30 Obligac laborales" sheetId="41" r:id="rId92"/>
    <sheet name="Nota 30 Mov beneficios" sheetId="42" r:id="rId93"/>
    <sheet name="Nota 31A Procesos judiciales" sheetId="34" r:id="rId94"/>
    <sheet name="Nota 31A Provisiones - casos " sheetId="118" r:id="rId95"/>
    <sheet name="Nota 31A Provision procesos" sheetId="35" r:id="rId96"/>
    <sheet name="Nota 32A ORI" sheetId="116" r:id="rId97"/>
    <sheet name="Nota33A Intereses y rto miles" sheetId="109" r:id="rId98"/>
    <sheet name="Nota 34 Comisiones" sheetId="45" r:id="rId99"/>
    <sheet name="Nota 35 Diferencias ingresos" sheetId="54" r:id="rId100"/>
    <sheet name="Nota 35 Diferencias egresos" sheetId="55" r:id="rId101"/>
    <sheet name="Nota 37 Otros ingresos " sheetId="50" r:id="rId102"/>
    <sheet name="Nota 41 Beneficios y gastos emp" sheetId="43" r:id="rId103"/>
    <sheet name="Nota 42 Gastos generales " sheetId="51" r:id="rId104"/>
    <sheet name="Nota 43A Activos no financieros" sheetId="49" r:id="rId105"/>
    <sheet name="Nota 43B Deterioro " sheetId="104" r:id="rId106"/>
    <sheet name="Nota 44 Otros gastos" sheetId="44" r:id="rId107"/>
  </sheets>
  <externalReferences>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 r:id="rId127"/>
    <externalReference r:id="rId128"/>
    <externalReference r:id="rId129"/>
    <externalReference r:id="rId130"/>
    <externalReference r:id="rId131"/>
    <externalReference r:id="rId132"/>
    <externalReference r:id="rId133"/>
    <externalReference r:id="rId134"/>
    <externalReference r:id="rId135"/>
    <externalReference r:id="rId136"/>
    <externalReference r:id="rId137"/>
    <externalReference r:id="rId138"/>
    <externalReference r:id="rId139"/>
    <externalReference r:id="rId140"/>
  </externalReferences>
  <definedNames>
    <definedName name="_______________________________________________________trm1">[1]inversionesreservas!$K$2</definedName>
    <definedName name="______________________________________________________trm1" localSheetId="94">#REF!</definedName>
    <definedName name="______________________________________________________trm1">[1]inversionesreservas!$K$2</definedName>
    <definedName name="_____________________________________________________trm1" localSheetId="6">[2]inversionesreservas!$K$2</definedName>
    <definedName name="_____________________________________________________trm1" localSheetId="5">[2]inversionesreservas!$K$2</definedName>
    <definedName name="_____________________________________________________trm1" localSheetId="58">[1]inversionesreservas!$K$2</definedName>
    <definedName name="_____________________________________________________trm1" localSheetId="7">[1]inversionesreservas!$K$2</definedName>
    <definedName name="_____________________________________________________trm1" localSheetId="78">[1]inversionesreservas!$K$2</definedName>
    <definedName name="_____________________________________________________trm1" localSheetId="79">[1]inversionesreservas!$K$2</definedName>
    <definedName name="_____________________________________________________trm1" localSheetId="93">[1]inversionesreservas!$K$2</definedName>
    <definedName name="_____________________________________________________trm1" localSheetId="94">#REF!</definedName>
    <definedName name="_____________________________________________________trm1" localSheetId="96">[1]inversionesreservas!$K$2</definedName>
    <definedName name="_____________________________________________________trm1" localSheetId="105">[1]inversionesreservas!$K$2</definedName>
    <definedName name="_____________________________________________________trm1" localSheetId="106">[1]inversionesreservas!$K$2</definedName>
    <definedName name="_____________________________________________________trm1" localSheetId="12">[1]inversionesreservas!$K$2</definedName>
    <definedName name="_____________________________________________________trm1" localSheetId="32">[1]inversionesreservas!$K$2</definedName>
    <definedName name="_____________________________________________________trm1">[1]inversionesreservas!$K$2</definedName>
    <definedName name="____________________________________________________trm1" localSheetId="6">[2]inversionesreservas!$K$2</definedName>
    <definedName name="____________________________________________________trm1" localSheetId="5">[2]inversionesreservas!$K$2</definedName>
    <definedName name="____________________________________________________trm1" localSheetId="58">[1]inversionesreservas!$K$2</definedName>
    <definedName name="____________________________________________________trm1" localSheetId="7">[1]inversionesreservas!$K$2</definedName>
    <definedName name="____________________________________________________trm1" localSheetId="78">[1]inversionesreservas!$K$2</definedName>
    <definedName name="____________________________________________________trm1" localSheetId="79">[1]inversionesreservas!$K$2</definedName>
    <definedName name="____________________________________________________trm1" localSheetId="93">[1]inversionesreservas!$K$2</definedName>
    <definedName name="____________________________________________________trm1" localSheetId="94">#REF!</definedName>
    <definedName name="____________________________________________________trm1" localSheetId="96">[1]inversionesreservas!$K$2</definedName>
    <definedName name="____________________________________________________trm1" localSheetId="105">[1]inversionesreservas!$K$2</definedName>
    <definedName name="____________________________________________________trm1" localSheetId="106">[1]inversionesreservas!$K$2</definedName>
    <definedName name="____________________________________________________trm1" localSheetId="12">[1]inversionesreservas!$K$2</definedName>
    <definedName name="____________________________________________________trm1" localSheetId="32">[1]inversionesreservas!$K$2</definedName>
    <definedName name="____________________________________________________trm1">[1]inversionesreservas!$K$2</definedName>
    <definedName name="___________________________________________________trm1" localSheetId="6">[2]inversionesreservas!$K$2</definedName>
    <definedName name="___________________________________________________trm1" localSheetId="5">[2]inversionesreservas!$K$2</definedName>
    <definedName name="___________________________________________________trm1" localSheetId="58">[1]inversionesreservas!$K$2</definedName>
    <definedName name="___________________________________________________trm1" localSheetId="7">[1]inversionesreservas!$K$2</definedName>
    <definedName name="___________________________________________________trm1" localSheetId="78">[1]inversionesreservas!$K$2</definedName>
    <definedName name="___________________________________________________trm1" localSheetId="79">[1]inversionesreservas!$K$2</definedName>
    <definedName name="___________________________________________________trm1" localSheetId="93">[1]inversionesreservas!$K$2</definedName>
    <definedName name="___________________________________________________trm1" localSheetId="94">#REF!</definedName>
    <definedName name="___________________________________________________trm1" localSheetId="96">[1]inversionesreservas!$K$2</definedName>
    <definedName name="___________________________________________________trm1" localSheetId="105">[1]inversionesreservas!$K$2</definedName>
    <definedName name="___________________________________________________trm1" localSheetId="106">[1]inversionesreservas!$K$2</definedName>
    <definedName name="___________________________________________________trm1" localSheetId="12">[1]inversionesreservas!$K$2</definedName>
    <definedName name="___________________________________________________trm1" localSheetId="32">[1]inversionesreservas!$K$2</definedName>
    <definedName name="___________________________________________________trm1">[1]inversionesreservas!$K$2</definedName>
    <definedName name="__________________________________________________trm1" localSheetId="6">[2]inversionesreservas!$K$2</definedName>
    <definedName name="__________________________________________________trm1" localSheetId="5">[2]inversionesreservas!$K$2</definedName>
    <definedName name="__________________________________________________trm1" localSheetId="58">[1]inversionesreservas!$K$2</definedName>
    <definedName name="__________________________________________________trm1" localSheetId="7">[1]inversionesreservas!$K$2</definedName>
    <definedName name="__________________________________________________trm1" localSheetId="78">[1]inversionesreservas!$K$2</definedName>
    <definedName name="__________________________________________________trm1" localSheetId="79">[1]inversionesreservas!$K$2</definedName>
    <definedName name="__________________________________________________trm1" localSheetId="93">[1]inversionesreservas!$K$2</definedName>
    <definedName name="__________________________________________________trm1" localSheetId="94">#REF!</definedName>
    <definedName name="__________________________________________________trm1" localSheetId="96">[1]inversionesreservas!$K$2</definedName>
    <definedName name="__________________________________________________trm1" localSheetId="105">[1]inversionesreservas!$K$2</definedName>
    <definedName name="__________________________________________________trm1" localSheetId="106">[1]inversionesreservas!$K$2</definedName>
    <definedName name="__________________________________________________trm1" localSheetId="12">[1]inversionesreservas!$K$2</definedName>
    <definedName name="__________________________________________________trm1" localSheetId="32">[1]inversionesreservas!$K$2</definedName>
    <definedName name="__________________________________________________trm1">[1]inversionesreservas!$K$2</definedName>
    <definedName name="_________________________________________________trm1" localSheetId="6">[2]inversionesreservas!$K$2</definedName>
    <definedName name="_________________________________________________trm1" localSheetId="5">[2]inversionesreservas!$K$2</definedName>
    <definedName name="_________________________________________________trm1" localSheetId="58">[1]inversionesreservas!$K$2</definedName>
    <definedName name="_________________________________________________trm1" localSheetId="7">[1]inversionesreservas!$K$2</definedName>
    <definedName name="_________________________________________________trm1" localSheetId="78">[1]inversionesreservas!$K$2</definedName>
    <definedName name="_________________________________________________trm1" localSheetId="79">[1]inversionesreservas!$K$2</definedName>
    <definedName name="_________________________________________________trm1" localSheetId="93">[1]inversionesreservas!$K$2</definedName>
    <definedName name="_________________________________________________trm1" localSheetId="94">#REF!</definedName>
    <definedName name="_________________________________________________trm1" localSheetId="96">[1]inversionesreservas!$K$2</definedName>
    <definedName name="_________________________________________________trm1" localSheetId="105">[1]inversionesreservas!$K$2</definedName>
    <definedName name="_________________________________________________trm1" localSheetId="106">[1]inversionesreservas!$K$2</definedName>
    <definedName name="_________________________________________________trm1" localSheetId="12">[1]inversionesreservas!$K$2</definedName>
    <definedName name="_________________________________________________trm1" localSheetId="32">[1]inversionesreservas!$K$2</definedName>
    <definedName name="_________________________________________________trm1">[1]inversionesreservas!$K$2</definedName>
    <definedName name="________________________________________________trm1" localSheetId="6">[2]inversionesreservas!$K$2</definedName>
    <definedName name="________________________________________________trm1" localSheetId="5">[2]inversionesreservas!$K$2</definedName>
    <definedName name="________________________________________________trm1" localSheetId="58">[1]inversionesreservas!$K$2</definedName>
    <definedName name="________________________________________________trm1" localSheetId="7">[1]inversionesreservas!$K$2</definedName>
    <definedName name="________________________________________________trm1" localSheetId="78">[1]inversionesreservas!$K$2</definedName>
    <definedName name="________________________________________________trm1" localSheetId="79">[1]inversionesreservas!$K$2</definedName>
    <definedName name="________________________________________________trm1" localSheetId="93">[1]inversionesreservas!$K$2</definedName>
    <definedName name="________________________________________________trm1" localSheetId="94">#REF!</definedName>
    <definedName name="________________________________________________trm1" localSheetId="96">[1]inversionesreservas!$K$2</definedName>
    <definedName name="________________________________________________trm1" localSheetId="105">[1]inversionesreservas!$K$2</definedName>
    <definedName name="________________________________________________trm1" localSheetId="106">[1]inversionesreservas!$K$2</definedName>
    <definedName name="________________________________________________trm1" localSheetId="12">[1]inversionesreservas!$K$2</definedName>
    <definedName name="________________________________________________trm1" localSheetId="32">[1]inversionesreservas!$K$2</definedName>
    <definedName name="________________________________________________trm1">[1]inversionesreservas!$K$2</definedName>
    <definedName name="_______________________________________________trm1" localSheetId="6">[2]inversionesreservas!$K$2</definedName>
    <definedName name="_______________________________________________trm1" localSheetId="5">[2]inversionesreservas!$K$2</definedName>
    <definedName name="_______________________________________________trm1" localSheetId="58">[1]inversionesreservas!$K$2</definedName>
    <definedName name="_______________________________________________trm1" localSheetId="7">[1]inversionesreservas!$K$2</definedName>
    <definedName name="_______________________________________________trm1" localSheetId="78">[1]inversionesreservas!$K$2</definedName>
    <definedName name="_______________________________________________trm1" localSheetId="79">[1]inversionesreservas!$K$2</definedName>
    <definedName name="_______________________________________________trm1" localSheetId="93">[1]inversionesreservas!$K$2</definedName>
    <definedName name="_______________________________________________trm1" localSheetId="94">#REF!</definedName>
    <definedName name="_______________________________________________trm1" localSheetId="96">[1]inversionesreservas!$K$2</definedName>
    <definedName name="_______________________________________________trm1" localSheetId="105">[1]inversionesreservas!$K$2</definedName>
    <definedName name="_______________________________________________trm1" localSheetId="106">[1]inversionesreservas!$K$2</definedName>
    <definedName name="_______________________________________________trm1" localSheetId="12">[1]inversionesreservas!$K$2</definedName>
    <definedName name="_______________________________________________trm1" localSheetId="32">[1]inversionesreservas!$K$2</definedName>
    <definedName name="_______________________________________________trm1">[1]inversionesreservas!$K$2</definedName>
    <definedName name="______________________________________________trm1" localSheetId="6">[2]inversionesreservas!$K$2</definedName>
    <definedName name="______________________________________________trm1" localSheetId="5">[2]inversionesreservas!$K$2</definedName>
    <definedName name="______________________________________________trm1" localSheetId="58">[1]inversionesreservas!$K$2</definedName>
    <definedName name="______________________________________________trm1" localSheetId="7">[1]inversionesreservas!$K$2</definedName>
    <definedName name="______________________________________________trm1" localSheetId="78">[1]inversionesreservas!$K$2</definedName>
    <definedName name="______________________________________________trm1" localSheetId="79">[1]inversionesreservas!$K$2</definedName>
    <definedName name="______________________________________________trm1" localSheetId="93">[1]inversionesreservas!$K$2</definedName>
    <definedName name="______________________________________________trm1" localSheetId="94">#REF!</definedName>
    <definedName name="______________________________________________trm1" localSheetId="96">[1]inversionesreservas!$K$2</definedName>
    <definedName name="______________________________________________trm1" localSheetId="105">[1]inversionesreservas!$K$2</definedName>
    <definedName name="______________________________________________trm1" localSheetId="106">[1]inversionesreservas!$K$2</definedName>
    <definedName name="______________________________________________trm1" localSheetId="12">[1]inversionesreservas!$K$2</definedName>
    <definedName name="______________________________________________trm1" localSheetId="32">[1]inversionesreservas!$K$2</definedName>
    <definedName name="______________________________________________trm1">[1]inversionesreservas!$K$2</definedName>
    <definedName name="_____________________________________________trm1" localSheetId="6">[2]inversionesreservas!$K$2</definedName>
    <definedName name="_____________________________________________trm1" localSheetId="5">[2]inversionesreservas!$K$2</definedName>
    <definedName name="_____________________________________________trm1" localSheetId="58">[1]inversionesreservas!$K$2</definedName>
    <definedName name="_____________________________________________trm1" localSheetId="7">[1]inversionesreservas!$K$2</definedName>
    <definedName name="_____________________________________________trm1" localSheetId="78">[1]inversionesreservas!$K$2</definedName>
    <definedName name="_____________________________________________trm1" localSheetId="79">[1]inversionesreservas!$K$2</definedName>
    <definedName name="_____________________________________________trm1" localSheetId="93">[1]inversionesreservas!$K$2</definedName>
    <definedName name="_____________________________________________trm1" localSheetId="94">#REF!</definedName>
    <definedName name="_____________________________________________trm1" localSheetId="96">[1]inversionesreservas!$K$2</definedName>
    <definedName name="_____________________________________________trm1" localSheetId="105">[1]inversionesreservas!$K$2</definedName>
    <definedName name="_____________________________________________trm1" localSheetId="106">[1]inversionesreservas!$K$2</definedName>
    <definedName name="_____________________________________________trm1" localSheetId="12">[1]inversionesreservas!$K$2</definedName>
    <definedName name="_____________________________________________trm1" localSheetId="32">[1]inversionesreservas!$K$2</definedName>
    <definedName name="_____________________________________________trm1">[1]inversionesreservas!$K$2</definedName>
    <definedName name="____________________________________________trm1" localSheetId="6">[2]inversionesreservas!$K$2</definedName>
    <definedName name="____________________________________________trm1" localSheetId="5">[2]inversionesreservas!$K$2</definedName>
    <definedName name="____________________________________________trm1" localSheetId="58">[1]inversionesreservas!$K$2</definedName>
    <definedName name="____________________________________________trm1" localSheetId="7">[1]inversionesreservas!$K$2</definedName>
    <definedName name="____________________________________________trm1" localSheetId="78">[1]inversionesreservas!$K$2</definedName>
    <definedName name="____________________________________________trm1" localSheetId="79">[1]inversionesreservas!$K$2</definedName>
    <definedName name="____________________________________________trm1" localSheetId="93">[1]inversionesreservas!$K$2</definedName>
    <definedName name="____________________________________________trm1" localSheetId="94">#REF!</definedName>
    <definedName name="____________________________________________trm1" localSheetId="96">[1]inversionesreservas!$K$2</definedName>
    <definedName name="____________________________________________trm1" localSheetId="105">[1]inversionesreservas!$K$2</definedName>
    <definedName name="____________________________________________trm1" localSheetId="106">[1]inversionesreservas!$K$2</definedName>
    <definedName name="____________________________________________trm1" localSheetId="12">[1]inversionesreservas!$K$2</definedName>
    <definedName name="____________________________________________trm1" localSheetId="32">[1]inversionesreservas!$K$2</definedName>
    <definedName name="____________________________________________trm1">[1]inversionesreservas!$K$2</definedName>
    <definedName name="___________________________________________trm1" localSheetId="6">[2]inversionesreservas!$K$2</definedName>
    <definedName name="___________________________________________trm1" localSheetId="5">[2]inversionesreservas!$K$2</definedName>
    <definedName name="___________________________________________trm1" localSheetId="58">[1]inversionesreservas!$K$2</definedName>
    <definedName name="___________________________________________trm1" localSheetId="7">[1]inversionesreservas!$K$2</definedName>
    <definedName name="___________________________________________trm1" localSheetId="78">[1]inversionesreservas!$K$2</definedName>
    <definedName name="___________________________________________trm1" localSheetId="79">[1]inversionesreservas!$K$2</definedName>
    <definedName name="___________________________________________trm1" localSheetId="93">[1]inversionesreservas!$K$2</definedName>
    <definedName name="___________________________________________trm1" localSheetId="94">#REF!</definedName>
    <definedName name="___________________________________________trm1" localSheetId="96">[1]inversionesreservas!$K$2</definedName>
    <definedName name="___________________________________________trm1" localSheetId="105">[1]inversionesreservas!$K$2</definedName>
    <definedName name="___________________________________________trm1" localSheetId="106">[1]inversionesreservas!$K$2</definedName>
    <definedName name="___________________________________________trm1" localSheetId="12">[1]inversionesreservas!$K$2</definedName>
    <definedName name="___________________________________________trm1" localSheetId="32">[1]inversionesreservas!$K$2</definedName>
    <definedName name="___________________________________________trm1">[1]inversionesreservas!$K$2</definedName>
    <definedName name="__________________________________________trm1" localSheetId="6">[2]inversionesreservas!$K$2</definedName>
    <definedName name="__________________________________________trm1" localSheetId="5">[2]inversionesreservas!$K$2</definedName>
    <definedName name="__________________________________________trm1" localSheetId="58">[1]inversionesreservas!$K$2</definedName>
    <definedName name="__________________________________________trm1" localSheetId="7">[1]inversionesreservas!$K$2</definedName>
    <definedName name="__________________________________________trm1" localSheetId="78">[1]inversionesreservas!$K$2</definedName>
    <definedName name="__________________________________________trm1" localSheetId="79">[1]inversionesreservas!$K$2</definedName>
    <definedName name="__________________________________________trm1" localSheetId="93">[1]inversionesreservas!$K$2</definedName>
    <definedName name="__________________________________________trm1" localSheetId="94">#REF!</definedName>
    <definedName name="__________________________________________trm1" localSheetId="96">[1]inversionesreservas!$K$2</definedName>
    <definedName name="__________________________________________trm1" localSheetId="105">[1]inversionesreservas!$K$2</definedName>
    <definedName name="__________________________________________trm1" localSheetId="106">[1]inversionesreservas!$K$2</definedName>
    <definedName name="__________________________________________trm1" localSheetId="12">[1]inversionesreservas!$K$2</definedName>
    <definedName name="__________________________________________trm1" localSheetId="32">[1]inversionesreservas!$K$2</definedName>
    <definedName name="__________________________________________trm1">[1]inversionesreservas!$K$2</definedName>
    <definedName name="_________________________________________trm1" localSheetId="6">[2]inversionesreservas!$K$2</definedName>
    <definedName name="_________________________________________trm1" localSheetId="5">[2]inversionesreservas!$K$2</definedName>
    <definedName name="_________________________________________trm1" localSheetId="58">[1]inversionesreservas!$K$2</definedName>
    <definedName name="_________________________________________trm1" localSheetId="7">[1]inversionesreservas!$K$2</definedName>
    <definedName name="_________________________________________trm1" localSheetId="78">[1]inversionesreservas!$K$2</definedName>
    <definedName name="_________________________________________trm1" localSheetId="79">[1]inversionesreservas!$K$2</definedName>
    <definedName name="_________________________________________trm1" localSheetId="93">[1]inversionesreservas!$K$2</definedName>
    <definedName name="_________________________________________trm1" localSheetId="94">#REF!</definedName>
    <definedName name="_________________________________________trm1" localSheetId="96">[1]inversionesreservas!$K$2</definedName>
    <definedName name="_________________________________________trm1" localSheetId="105">[1]inversionesreservas!$K$2</definedName>
    <definedName name="_________________________________________trm1" localSheetId="106">[1]inversionesreservas!$K$2</definedName>
    <definedName name="_________________________________________trm1" localSheetId="12">[1]inversionesreservas!$K$2</definedName>
    <definedName name="_________________________________________trm1" localSheetId="32">[1]inversionesreservas!$K$2</definedName>
    <definedName name="_________________________________________trm1">[1]inversionesreservas!$K$2</definedName>
    <definedName name="________________________________________trm1" localSheetId="6">[2]inversionesreservas!$K$2</definedName>
    <definedName name="________________________________________trm1" localSheetId="5">[2]inversionesreservas!$K$2</definedName>
    <definedName name="________________________________________trm1" localSheetId="58">[1]inversionesreservas!$K$2</definedName>
    <definedName name="________________________________________trm1" localSheetId="7">[1]inversionesreservas!$K$2</definedName>
    <definedName name="________________________________________trm1" localSheetId="78">[1]inversionesreservas!$K$2</definedName>
    <definedName name="________________________________________trm1" localSheetId="79">[1]inversionesreservas!$K$2</definedName>
    <definedName name="________________________________________trm1" localSheetId="93">[1]inversionesreservas!$K$2</definedName>
    <definedName name="________________________________________trm1" localSheetId="94">#REF!</definedName>
    <definedName name="________________________________________trm1" localSheetId="96">[1]inversionesreservas!$K$2</definedName>
    <definedName name="________________________________________trm1" localSheetId="105">[1]inversionesreservas!$K$2</definedName>
    <definedName name="________________________________________trm1" localSheetId="106">[1]inversionesreservas!$K$2</definedName>
    <definedName name="________________________________________trm1" localSheetId="12">[1]inversionesreservas!$K$2</definedName>
    <definedName name="________________________________________trm1" localSheetId="32">[1]inversionesreservas!$K$2</definedName>
    <definedName name="________________________________________trm1">[1]inversionesreservas!$K$2</definedName>
    <definedName name="_______________________________________trm1" localSheetId="6">[2]inversionesreservas!$K$2</definedName>
    <definedName name="_______________________________________trm1" localSheetId="5">[2]inversionesreservas!$K$2</definedName>
    <definedName name="_______________________________________trm1" localSheetId="58">[1]inversionesreservas!$K$2</definedName>
    <definedName name="_______________________________________trm1" localSheetId="7">[1]inversionesreservas!$K$2</definedName>
    <definedName name="_______________________________________trm1" localSheetId="78">[1]inversionesreservas!$K$2</definedName>
    <definedName name="_______________________________________trm1" localSheetId="79">[1]inversionesreservas!$K$2</definedName>
    <definedName name="_______________________________________trm1" localSheetId="93">[1]inversionesreservas!$K$2</definedName>
    <definedName name="_______________________________________trm1" localSheetId="94">#REF!</definedName>
    <definedName name="_______________________________________trm1" localSheetId="96">[1]inversionesreservas!$K$2</definedName>
    <definedName name="_______________________________________trm1" localSheetId="105">[1]inversionesreservas!$K$2</definedName>
    <definedName name="_______________________________________trm1" localSheetId="106">[1]inversionesreservas!$K$2</definedName>
    <definedName name="_______________________________________trm1" localSheetId="12">[1]inversionesreservas!$K$2</definedName>
    <definedName name="_______________________________________trm1" localSheetId="32">[1]inversionesreservas!$K$2</definedName>
    <definedName name="_______________________________________trm1">[1]inversionesreservas!$K$2</definedName>
    <definedName name="______________________________________trm1" localSheetId="6">[2]inversionesreservas!$K$2</definedName>
    <definedName name="______________________________________trm1" localSheetId="5">[2]inversionesreservas!$K$2</definedName>
    <definedName name="______________________________________trm1" localSheetId="58">[1]inversionesreservas!$K$2</definedName>
    <definedName name="______________________________________trm1" localSheetId="7">[1]inversionesreservas!$K$2</definedName>
    <definedName name="______________________________________trm1" localSheetId="78">[1]inversionesreservas!$K$2</definedName>
    <definedName name="______________________________________trm1" localSheetId="79">[1]inversionesreservas!$K$2</definedName>
    <definedName name="______________________________________trm1" localSheetId="93">[1]inversionesreservas!$K$2</definedName>
    <definedName name="______________________________________trm1" localSheetId="94">#REF!</definedName>
    <definedName name="______________________________________trm1" localSheetId="96">[1]inversionesreservas!$K$2</definedName>
    <definedName name="______________________________________trm1" localSheetId="105">[1]inversionesreservas!$K$2</definedName>
    <definedName name="______________________________________trm1" localSheetId="106">[1]inversionesreservas!$K$2</definedName>
    <definedName name="______________________________________trm1" localSheetId="12">[1]inversionesreservas!$K$2</definedName>
    <definedName name="______________________________________trm1" localSheetId="32">[1]inversionesreservas!$K$2</definedName>
    <definedName name="______________________________________trm1">[1]inversionesreservas!$K$2</definedName>
    <definedName name="_____________________________________trm1" localSheetId="94">#REF!</definedName>
    <definedName name="_____________________________________trm1" localSheetId="106">[1]inversionesreservas!$K$2</definedName>
    <definedName name="_____________________________________trm1">[1]inversionesreservas!$K$2</definedName>
    <definedName name="____________________________________trm1" localSheetId="6">[2]inversionesreservas!$K$2</definedName>
    <definedName name="____________________________________trm1" localSheetId="5">[2]inversionesreservas!$K$2</definedName>
    <definedName name="____________________________________trm1" localSheetId="58">[1]inversionesreservas!$K$2</definedName>
    <definedName name="____________________________________trm1" localSheetId="7">[1]inversionesreservas!$K$2</definedName>
    <definedName name="____________________________________trm1" localSheetId="78">[1]inversionesreservas!$K$2</definedName>
    <definedName name="____________________________________trm1" localSheetId="79">[1]inversionesreservas!$K$2</definedName>
    <definedName name="____________________________________trm1" localSheetId="93">[1]inversionesreservas!$K$2</definedName>
    <definedName name="____________________________________trm1" localSheetId="94">#REF!</definedName>
    <definedName name="____________________________________trm1" localSheetId="96">[1]inversionesreservas!$K$2</definedName>
    <definedName name="____________________________________trm1" localSheetId="105">[1]inversionesreservas!$K$2</definedName>
    <definedName name="____________________________________trm1" localSheetId="106">[1]inversionesreservas!$K$2</definedName>
    <definedName name="____________________________________trm1" localSheetId="12">[1]inversionesreservas!$K$2</definedName>
    <definedName name="____________________________________trm1" localSheetId="32">[1]inversionesreservas!$K$2</definedName>
    <definedName name="____________________________________trm1">[1]inversionesreservas!$K$2</definedName>
    <definedName name="___________________________________trm1" localSheetId="6">[2]inversionesreservas!$K$2</definedName>
    <definedName name="___________________________________trm1" localSheetId="5">[2]inversionesreservas!$K$2</definedName>
    <definedName name="___________________________________trm1" localSheetId="58">[1]inversionesreservas!$K$2</definedName>
    <definedName name="___________________________________trm1" localSheetId="7">[1]inversionesreservas!$K$2</definedName>
    <definedName name="___________________________________trm1" localSheetId="78">[1]inversionesreservas!$K$2</definedName>
    <definedName name="___________________________________trm1" localSheetId="79">[1]inversionesreservas!$K$2</definedName>
    <definedName name="___________________________________trm1" localSheetId="93">[1]inversionesreservas!$K$2</definedName>
    <definedName name="___________________________________trm1" localSheetId="94">#REF!</definedName>
    <definedName name="___________________________________trm1" localSheetId="96">[1]inversionesreservas!$K$2</definedName>
    <definedName name="___________________________________trm1" localSheetId="105">[1]inversionesreservas!$K$2</definedName>
    <definedName name="___________________________________trm1" localSheetId="106">[1]inversionesreservas!$K$2</definedName>
    <definedName name="___________________________________trm1" localSheetId="12">[1]inversionesreservas!$K$2</definedName>
    <definedName name="___________________________________trm1" localSheetId="32">[1]inversionesreservas!$K$2</definedName>
    <definedName name="___________________________________trm1">[1]inversionesreservas!$K$2</definedName>
    <definedName name="__________________________________trm1" localSheetId="94">#REF!</definedName>
    <definedName name="__________________________________trm1">[1]inversionesreservas!$K$2</definedName>
    <definedName name="_________________________________trm1" localSheetId="6">[2]inversionesreservas!$K$2</definedName>
    <definedName name="_________________________________trm1" localSheetId="5">[2]inversionesreservas!$K$2</definedName>
    <definedName name="_________________________________trm1" localSheetId="58">[1]inversionesreservas!$K$2</definedName>
    <definedName name="_________________________________trm1" localSheetId="7">[1]inversionesreservas!$K$2</definedName>
    <definedName name="_________________________________trm1" localSheetId="78">[1]inversionesreservas!$K$2</definedName>
    <definedName name="_________________________________trm1" localSheetId="79">[1]inversionesreservas!$K$2</definedName>
    <definedName name="_________________________________trm1" localSheetId="93">[1]inversionesreservas!$K$2</definedName>
    <definedName name="_________________________________trm1" localSheetId="94">#REF!</definedName>
    <definedName name="_________________________________trm1" localSheetId="96">[1]inversionesreservas!$K$2</definedName>
    <definedName name="_________________________________trm1" localSheetId="105">[1]inversionesreservas!$K$2</definedName>
    <definedName name="_________________________________trm1" localSheetId="106">[1]inversionesreservas!$K$2</definedName>
    <definedName name="_________________________________trm1" localSheetId="12">[1]inversionesreservas!$K$2</definedName>
    <definedName name="_________________________________trm1" localSheetId="32">[1]inversionesreservas!$K$2</definedName>
    <definedName name="_________________________________trm1">[1]inversionesreservas!$K$2</definedName>
    <definedName name="________________________________trm1" localSheetId="6">[2]inversionesreservas!$K$2</definedName>
    <definedName name="________________________________trm1" localSheetId="5">[2]inversionesreservas!$K$2</definedName>
    <definedName name="________________________________trm1" localSheetId="58">[1]inversionesreservas!$K$2</definedName>
    <definedName name="________________________________trm1" localSheetId="7">[1]inversionesreservas!$K$2</definedName>
    <definedName name="________________________________trm1" localSheetId="78">[1]inversionesreservas!$K$2</definedName>
    <definedName name="________________________________trm1" localSheetId="79">[1]inversionesreservas!$K$2</definedName>
    <definedName name="________________________________trm1" localSheetId="93">[1]inversionesreservas!$K$2</definedName>
    <definedName name="________________________________trm1" localSheetId="94">#REF!</definedName>
    <definedName name="________________________________trm1" localSheetId="96">[1]inversionesreservas!$K$2</definedName>
    <definedName name="________________________________trm1" localSheetId="105">[1]inversionesreservas!$K$2</definedName>
    <definedName name="________________________________trm1" localSheetId="106">[1]inversionesreservas!$K$2</definedName>
    <definedName name="________________________________trm1" localSheetId="12">[1]inversionesreservas!$K$2</definedName>
    <definedName name="________________________________trm1" localSheetId="32">[1]inversionesreservas!$K$2</definedName>
    <definedName name="________________________________trm1">[1]inversionesreservas!$K$2</definedName>
    <definedName name="_______________________________trm1" localSheetId="6">[2]inversionesreservas!$K$2</definedName>
    <definedName name="_______________________________trm1" localSheetId="5">[2]inversionesreservas!$K$2</definedName>
    <definedName name="_______________________________trm1" localSheetId="58">[1]inversionesreservas!$K$2</definedName>
    <definedName name="_______________________________trm1" localSheetId="7">[1]inversionesreservas!$K$2</definedName>
    <definedName name="_______________________________trm1" localSheetId="78">[1]inversionesreservas!$K$2</definedName>
    <definedName name="_______________________________trm1" localSheetId="79">[1]inversionesreservas!$K$2</definedName>
    <definedName name="_______________________________trm1" localSheetId="93">[1]inversionesreservas!$K$2</definedName>
    <definedName name="_______________________________trm1" localSheetId="94">#REF!</definedName>
    <definedName name="_______________________________trm1" localSheetId="96">[1]inversionesreservas!$K$2</definedName>
    <definedName name="_______________________________trm1" localSheetId="105">[1]inversionesreservas!$K$2</definedName>
    <definedName name="_______________________________trm1" localSheetId="106">[1]inversionesreservas!$K$2</definedName>
    <definedName name="_______________________________trm1" localSheetId="12">[1]inversionesreservas!$K$2</definedName>
    <definedName name="_______________________________trm1" localSheetId="32">[1]inversionesreservas!$K$2</definedName>
    <definedName name="_______________________________trm1">[1]inversionesreservas!$K$2</definedName>
    <definedName name="______________________________trm1" localSheetId="6">[2]inversionesreservas!$K$2</definedName>
    <definedName name="______________________________trm1" localSheetId="5">[2]inversionesreservas!$K$2</definedName>
    <definedName name="______________________________trm1" localSheetId="58">[1]inversionesreservas!$K$2</definedName>
    <definedName name="______________________________trm1" localSheetId="7">[1]inversionesreservas!$K$2</definedName>
    <definedName name="______________________________trm1" localSheetId="78">[1]inversionesreservas!$K$2</definedName>
    <definedName name="______________________________trm1" localSheetId="79">[1]inversionesreservas!$K$2</definedName>
    <definedName name="______________________________trm1" localSheetId="93">[1]inversionesreservas!$K$2</definedName>
    <definedName name="______________________________trm1" localSheetId="94">#REF!</definedName>
    <definedName name="______________________________trm1" localSheetId="96">[1]inversionesreservas!$K$2</definedName>
    <definedName name="______________________________trm1" localSheetId="105">[1]inversionesreservas!$K$2</definedName>
    <definedName name="______________________________trm1" localSheetId="106">[1]inversionesreservas!$K$2</definedName>
    <definedName name="______________________________trm1" localSheetId="12">[1]inversionesreservas!$K$2</definedName>
    <definedName name="______________________________trm1" localSheetId="32">[1]inversionesreservas!$K$2</definedName>
    <definedName name="______________________________trm1">[1]inversionesreservas!$K$2</definedName>
    <definedName name="_____________________________trm1" localSheetId="6">[2]inversionesreservas!$K$2</definedName>
    <definedName name="_____________________________trm1" localSheetId="5">[2]inversionesreservas!$K$2</definedName>
    <definedName name="_____________________________trm1" localSheetId="58">[1]inversionesreservas!$K$2</definedName>
    <definedName name="_____________________________trm1" localSheetId="7">[1]inversionesreservas!$K$2</definedName>
    <definedName name="_____________________________trm1" localSheetId="78">[1]inversionesreservas!$K$2</definedName>
    <definedName name="_____________________________trm1" localSheetId="79">[1]inversionesreservas!$K$2</definedName>
    <definedName name="_____________________________trm1" localSheetId="93">[1]inversionesreservas!$K$2</definedName>
    <definedName name="_____________________________trm1" localSheetId="94">#REF!</definedName>
    <definedName name="_____________________________trm1" localSheetId="96">[1]inversionesreservas!$K$2</definedName>
    <definedName name="_____________________________trm1" localSheetId="105">[1]inversionesreservas!$K$2</definedName>
    <definedName name="_____________________________trm1" localSheetId="106">[1]inversionesreservas!$K$2</definedName>
    <definedName name="_____________________________trm1" localSheetId="12">[1]inversionesreservas!$K$2</definedName>
    <definedName name="_____________________________trm1" localSheetId="32">[1]inversionesreservas!$K$2</definedName>
    <definedName name="_____________________________trm1">[1]inversionesreservas!$K$2</definedName>
    <definedName name="____________________________trm1" localSheetId="6">[2]inversionesreservas!$K$2</definedName>
    <definedName name="____________________________trm1" localSheetId="5">[2]inversionesreservas!$K$2</definedName>
    <definedName name="____________________________trm1" localSheetId="58">[1]inversionesreservas!$K$2</definedName>
    <definedName name="____________________________trm1" localSheetId="7">[1]inversionesreservas!$K$2</definedName>
    <definedName name="____________________________trm1" localSheetId="78">[1]inversionesreservas!$K$2</definedName>
    <definedName name="____________________________trm1" localSheetId="79">[1]inversionesreservas!$K$2</definedName>
    <definedName name="____________________________trm1" localSheetId="93">[1]inversionesreservas!$K$2</definedName>
    <definedName name="____________________________trm1" localSheetId="94">#REF!</definedName>
    <definedName name="____________________________trm1" localSheetId="96">[1]inversionesreservas!$K$2</definedName>
    <definedName name="____________________________trm1" localSheetId="105">[1]inversionesreservas!$K$2</definedName>
    <definedName name="____________________________trm1" localSheetId="106">[1]inversionesreservas!$K$2</definedName>
    <definedName name="____________________________trm1" localSheetId="12">[1]inversionesreservas!$K$2</definedName>
    <definedName name="____________________________trm1" localSheetId="32">[1]inversionesreservas!$K$2</definedName>
    <definedName name="____________________________trm1">[1]inversionesreservas!$K$2</definedName>
    <definedName name="___________________________trm1" localSheetId="6">[2]inversionesreservas!$K$2</definedName>
    <definedName name="___________________________trm1" localSheetId="5">[2]inversionesreservas!$K$2</definedName>
    <definedName name="___________________________trm1" localSheetId="58">[1]inversionesreservas!$K$2</definedName>
    <definedName name="___________________________trm1" localSheetId="7">[1]inversionesreservas!$K$2</definedName>
    <definedName name="___________________________trm1" localSheetId="78">[1]inversionesreservas!$K$2</definedName>
    <definedName name="___________________________trm1" localSheetId="79">[1]inversionesreservas!$K$2</definedName>
    <definedName name="___________________________trm1" localSheetId="93">[1]inversionesreservas!$K$2</definedName>
    <definedName name="___________________________trm1" localSheetId="94">#REF!</definedName>
    <definedName name="___________________________trm1" localSheetId="96">[1]inversionesreservas!$K$2</definedName>
    <definedName name="___________________________trm1" localSheetId="105">[1]inversionesreservas!$K$2</definedName>
    <definedName name="___________________________trm1" localSheetId="106">[1]inversionesreservas!$K$2</definedName>
    <definedName name="___________________________trm1" localSheetId="12">[1]inversionesreservas!$K$2</definedName>
    <definedName name="___________________________trm1" localSheetId="32">[1]inversionesreservas!$K$2</definedName>
    <definedName name="___________________________trm1">[1]inversionesreservas!$K$2</definedName>
    <definedName name="__________________________trm1" localSheetId="6">[2]inversionesreservas!$K$2</definedName>
    <definedName name="__________________________trm1" localSheetId="5">[2]inversionesreservas!$K$2</definedName>
    <definedName name="__________________________trm1" localSheetId="58">[1]inversionesreservas!$K$2</definedName>
    <definedName name="__________________________trm1" localSheetId="7">[1]inversionesreservas!$K$2</definedName>
    <definedName name="__________________________trm1" localSheetId="78">[1]inversionesreservas!$K$2</definedName>
    <definedName name="__________________________trm1" localSheetId="79">[1]inversionesreservas!$K$2</definedName>
    <definedName name="__________________________trm1" localSheetId="93">[1]inversionesreservas!$K$2</definedName>
    <definedName name="__________________________trm1" localSheetId="94">#REF!</definedName>
    <definedName name="__________________________trm1" localSheetId="96">[1]inversionesreservas!$K$2</definedName>
    <definedName name="__________________________trm1" localSheetId="105">[1]inversionesreservas!$K$2</definedName>
    <definedName name="__________________________trm1" localSheetId="106">[1]inversionesreservas!$K$2</definedName>
    <definedName name="__________________________trm1" localSheetId="12">[1]inversionesreservas!$K$2</definedName>
    <definedName name="__________________________trm1" localSheetId="32">[1]inversionesreservas!$K$2</definedName>
    <definedName name="__________________________trm1">[1]inversionesreservas!$K$2</definedName>
    <definedName name="_________________________trm1" localSheetId="6">[2]inversionesreservas!$K$2</definedName>
    <definedName name="_________________________trm1" localSheetId="5">[2]inversionesreservas!$K$2</definedName>
    <definedName name="_________________________trm1" localSheetId="58">[1]inversionesreservas!$K$2</definedName>
    <definedName name="_________________________trm1" localSheetId="7">[1]inversionesreservas!$K$2</definedName>
    <definedName name="_________________________trm1" localSheetId="78">[1]inversionesreservas!$K$2</definedName>
    <definedName name="_________________________trm1" localSheetId="79">[1]inversionesreservas!$K$2</definedName>
    <definedName name="_________________________trm1" localSheetId="93">[1]inversionesreservas!$K$2</definedName>
    <definedName name="_________________________trm1" localSheetId="94">#REF!</definedName>
    <definedName name="_________________________trm1" localSheetId="96">[1]inversionesreservas!$K$2</definedName>
    <definedName name="_________________________trm1" localSheetId="105">[1]inversionesreservas!$K$2</definedName>
    <definedName name="_________________________trm1" localSheetId="106">[1]inversionesreservas!$K$2</definedName>
    <definedName name="_________________________trm1" localSheetId="12">[1]inversionesreservas!$K$2</definedName>
    <definedName name="_________________________trm1" localSheetId="32">[1]inversionesreservas!$K$2</definedName>
    <definedName name="_________________________trm1">[1]inversionesreservas!$K$2</definedName>
    <definedName name="________________________trm1" localSheetId="6">[2]inversionesreservas!$K$2</definedName>
    <definedName name="________________________trm1" localSheetId="5">[2]inversionesreservas!$K$2</definedName>
    <definedName name="________________________trm1" localSheetId="58">[1]inversionesreservas!$K$2</definedName>
    <definedName name="________________________trm1" localSheetId="7">[1]inversionesreservas!$K$2</definedName>
    <definedName name="________________________trm1" localSheetId="78">[1]inversionesreservas!$K$2</definedName>
    <definedName name="________________________trm1" localSheetId="79">[1]inversionesreservas!$K$2</definedName>
    <definedName name="________________________trm1" localSheetId="93">[1]inversionesreservas!$K$2</definedName>
    <definedName name="________________________trm1" localSheetId="94">#REF!</definedName>
    <definedName name="________________________trm1" localSheetId="96">[1]inversionesreservas!$K$2</definedName>
    <definedName name="________________________trm1" localSheetId="105">[1]inversionesreservas!$K$2</definedName>
    <definedName name="________________________trm1" localSheetId="106">[1]inversionesreservas!$K$2</definedName>
    <definedName name="________________________trm1" localSheetId="12">[1]inversionesreservas!$K$2</definedName>
    <definedName name="________________________trm1" localSheetId="32">[1]inversionesreservas!$K$2</definedName>
    <definedName name="________________________trm1">[1]inversionesreservas!$K$2</definedName>
    <definedName name="_______________________trm1" localSheetId="6">[2]inversionesreservas!$K$2</definedName>
    <definedName name="_______________________trm1" localSheetId="5">[2]inversionesreservas!$K$2</definedName>
    <definedName name="_______________________trm1" localSheetId="58">[1]inversionesreservas!$K$2</definedName>
    <definedName name="_______________________trm1" localSheetId="7">[1]inversionesreservas!$K$2</definedName>
    <definedName name="_______________________trm1" localSheetId="78">[1]inversionesreservas!$K$2</definedName>
    <definedName name="_______________________trm1" localSheetId="79">[1]inversionesreservas!$K$2</definedName>
    <definedName name="_______________________trm1" localSheetId="93">[1]inversionesreservas!$K$2</definedName>
    <definedName name="_______________________trm1" localSheetId="94">#REF!</definedName>
    <definedName name="_______________________trm1" localSheetId="96">[1]inversionesreservas!$K$2</definedName>
    <definedName name="_______________________trm1" localSheetId="105">[1]inversionesreservas!$K$2</definedName>
    <definedName name="_______________________trm1" localSheetId="106">[1]inversionesreservas!$K$2</definedName>
    <definedName name="_______________________trm1" localSheetId="12">[1]inversionesreservas!$K$2</definedName>
    <definedName name="_______________________trm1" localSheetId="32">[1]inversionesreservas!$K$2</definedName>
    <definedName name="_______________________trm1">[1]inversionesreservas!$K$2</definedName>
    <definedName name="______________________trm1" localSheetId="6">[2]inversionesreservas!$K$2</definedName>
    <definedName name="______________________trm1" localSheetId="5">[2]inversionesreservas!$K$2</definedName>
    <definedName name="______________________trm1" localSheetId="58">[1]inversionesreservas!$K$2</definedName>
    <definedName name="______________________trm1" localSheetId="7">[1]inversionesreservas!$K$2</definedName>
    <definedName name="______________________trm1" localSheetId="78">[1]inversionesreservas!$K$2</definedName>
    <definedName name="______________________trm1" localSheetId="79">[1]inversionesreservas!$K$2</definedName>
    <definedName name="______________________trm1" localSheetId="93">[1]inversionesreservas!$K$2</definedName>
    <definedName name="______________________trm1" localSheetId="94">#REF!</definedName>
    <definedName name="______________________trm1" localSheetId="96">[1]inversionesreservas!$K$2</definedName>
    <definedName name="______________________trm1" localSheetId="105">[1]inversionesreservas!$K$2</definedName>
    <definedName name="______________________trm1" localSheetId="106">[1]inversionesreservas!$K$2</definedName>
    <definedName name="______________________trm1" localSheetId="12">[1]inversionesreservas!$K$2</definedName>
    <definedName name="______________________trm1" localSheetId="32">[1]inversionesreservas!$K$2</definedName>
    <definedName name="______________________trm1">[1]inversionesreservas!$K$2</definedName>
    <definedName name="_____________________trm1" localSheetId="6">[2]inversionesreservas!$K$2</definedName>
    <definedName name="_____________________trm1" localSheetId="5">[2]inversionesreservas!$K$2</definedName>
    <definedName name="_____________________trm1" localSheetId="58">[1]inversionesreservas!$K$2</definedName>
    <definedName name="_____________________trm1" localSheetId="7">[1]inversionesreservas!$K$2</definedName>
    <definedName name="_____________________trm1" localSheetId="78">[1]inversionesreservas!$K$2</definedName>
    <definedName name="_____________________trm1" localSheetId="79">[1]inversionesreservas!$K$2</definedName>
    <definedName name="_____________________trm1" localSheetId="93">[1]inversionesreservas!$K$2</definedName>
    <definedName name="_____________________trm1" localSheetId="94">#REF!</definedName>
    <definedName name="_____________________trm1" localSheetId="96">[1]inversionesreservas!$K$2</definedName>
    <definedName name="_____________________trm1" localSheetId="105">[1]inversionesreservas!$K$2</definedName>
    <definedName name="_____________________trm1" localSheetId="106">[1]inversionesreservas!$K$2</definedName>
    <definedName name="_____________________trm1" localSheetId="12">[1]inversionesreservas!$K$2</definedName>
    <definedName name="_____________________trm1" localSheetId="32">[1]inversionesreservas!$K$2</definedName>
    <definedName name="_____________________trm1">[1]inversionesreservas!$K$2</definedName>
    <definedName name="____________________trm1" localSheetId="6">[2]inversionesreservas!$K$2</definedName>
    <definedName name="____________________trm1" localSheetId="5">[2]inversionesreservas!$K$2</definedName>
    <definedName name="____________________trm1" localSheetId="58">[1]inversionesreservas!$K$2</definedName>
    <definedName name="____________________trm1" localSheetId="7">[1]inversionesreservas!$K$2</definedName>
    <definedName name="____________________trm1" localSheetId="78">[1]inversionesreservas!$K$2</definedName>
    <definedName name="____________________trm1" localSheetId="79">[1]inversionesreservas!$K$2</definedName>
    <definedName name="____________________trm1" localSheetId="93">[1]inversionesreservas!$K$2</definedName>
    <definedName name="____________________trm1" localSheetId="94">#REF!</definedName>
    <definedName name="____________________trm1" localSheetId="96">[1]inversionesreservas!$K$2</definedName>
    <definedName name="____________________trm1" localSheetId="105">[1]inversionesreservas!$K$2</definedName>
    <definedName name="____________________trm1" localSheetId="106">[1]inversionesreservas!$K$2</definedName>
    <definedName name="____________________trm1" localSheetId="12">[1]inversionesreservas!$K$2</definedName>
    <definedName name="____________________trm1" localSheetId="32">[1]inversionesreservas!$K$2</definedName>
    <definedName name="____________________trm1">[1]inversionesreservas!$K$2</definedName>
    <definedName name="___________________trm1" localSheetId="6">[2]inversionesreservas!$K$2</definedName>
    <definedName name="___________________trm1" localSheetId="5">[2]inversionesreservas!$K$2</definedName>
    <definedName name="___________________trm1" localSheetId="58">[1]inversionesreservas!$K$2</definedName>
    <definedName name="___________________trm1" localSheetId="7">[1]inversionesreservas!$K$2</definedName>
    <definedName name="___________________trm1" localSheetId="78">[1]inversionesreservas!$K$2</definedName>
    <definedName name="___________________trm1" localSheetId="79">[1]inversionesreservas!$K$2</definedName>
    <definedName name="___________________trm1" localSheetId="93">[1]inversionesreservas!$K$2</definedName>
    <definedName name="___________________trm1" localSheetId="94">#REF!</definedName>
    <definedName name="___________________trm1" localSheetId="96">[1]inversionesreservas!$K$2</definedName>
    <definedName name="___________________trm1" localSheetId="105">[1]inversionesreservas!$K$2</definedName>
    <definedName name="___________________trm1" localSheetId="106">[1]inversionesreservas!$K$2</definedName>
    <definedName name="___________________trm1" localSheetId="12">[1]inversionesreservas!$K$2</definedName>
    <definedName name="___________________trm1" localSheetId="32">[1]inversionesreservas!$K$2</definedName>
    <definedName name="___________________trm1">[1]inversionesreservas!$K$2</definedName>
    <definedName name="__________________trm1" localSheetId="6">[2]inversionesreservas!$K$2</definedName>
    <definedName name="__________________trm1" localSheetId="5">[2]inversionesreservas!$K$2</definedName>
    <definedName name="__________________trm1" localSheetId="58">[1]inversionesreservas!$K$2</definedName>
    <definedName name="__________________trm1" localSheetId="7">[1]inversionesreservas!$K$2</definedName>
    <definedName name="__________________trm1" localSheetId="78">[1]inversionesreservas!$K$2</definedName>
    <definedName name="__________________trm1" localSheetId="79">[1]inversionesreservas!$K$2</definedName>
    <definedName name="__________________trm1" localSheetId="93">[1]inversionesreservas!$K$2</definedName>
    <definedName name="__________________trm1" localSheetId="94">#REF!</definedName>
    <definedName name="__________________trm1" localSheetId="96">[1]inversionesreservas!$K$2</definedName>
    <definedName name="__________________trm1" localSheetId="105">[1]inversionesreservas!$K$2</definedName>
    <definedName name="__________________trm1" localSheetId="106">[1]inversionesreservas!$K$2</definedName>
    <definedName name="__________________trm1" localSheetId="12">[1]inversionesreservas!$K$2</definedName>
    <definedName name="__________________trm1" localSheetId="32">[1]inversionesreservas!$K$2</definedName>
    <definedName name="__________________trm1">[1]inversionesreservas!$K$2</definedName>
    <definedName name="_________________trm1" localSheetId="6">[2]inversionesreservas!$K$2</definedName>
    <definedName name="_________________trm1" localSheetId="5">[2]inversionesreservas!$K$2</definedName>
    <definedName name="_________________trm1" localSheetId="58">[1]inversionesreservas!$K$2</definedName>
    <definedName name="_________________trm1" localSheetId="7">[1]inversionesreservas!$K$2</definedName>
    <definedName name="_________________trm1" localSheetId="78">[1]inversionesreservas!$K$2</definedName>
    <definedName name="_________________trm1" localSheetId="79">[1]inversionesreservas!$K$2</definedName>
    <definedName name="_________________trm1" localSheetId="93">[1]inversionesreservas!$K$2</definedName>
    <definedName name="_________________trm1" localSheetId="94">#REF!</definedName>
    <definedName name="_________________trm1" localSheetId="96">[1]inversionesreservas!$K$2</definedName>
    <definedName name="_________________trm1" localSheetId="105">[1]inversionesreservas!$K$2</definedName>
    <definedName name="_________________trm1" localSheetId="106">[1]inversionesreservas!$K$2</definedName>
    <definedName name="_________________trm1" localSheetId="12">[1]inversionesreservas!$K$2</definedName>
    <definedName name="_________________trm1" localSheetId="32">[1]inversionesreservas!$K$2</definedName>
    <definedName name="_________________trm1">[1]inversionesreservas!$K$2</definedName>
    <definedName name="________________trm1" localSheetId="6">[2]inversionesreservas!$K$2</definedName>
    <definedName name="________________trm1" localSheetId="5">[2]inversionesreservas!$K$2</definedName>
    <definedName name="________________trm1" localSheetId="58">[1]inversionesreservas!$K$2</definedName>
    <definedName name="________________trm1" localSheetId="7">[1]inversionesreservas!$K$2</definedName>
    <definedName name="________________trm1" localSheetId="78">[1]inversionesreservas!$K$2</definedName>
    <definedName name="________________trm1" localSheetId="79">[1]inversionesreservas!$K$2</definedName>
    <definedName name="________________trm1" localSheetId="93">[1]inversionesreservas!$K$2</definedName>
    <definedName name="________________trm1" localSheetId="94">#REF!</definedName>
    <definedName name="________________trm1" localSheetId="96">[1]inversionesreservas!$K$2</definedName>
    <definedName name="________________trm1" localSheetId="105">[1]inversionesreservas!$K$2</definedName>
    <definedName name="________________trm1" localSheetId="106">[1]inversionesreservas!$K$2</definedName>
    <definedName name="________________trm1" localSheetId="12">[1]inversionesreservas!$K$2</definedName>
    <definedName name="________________trm1" localSheetId="32">[1]inversionesreservas!$K$2</definedName>
    <definedName name="________________trm1">[1]inversionesreservas!$K$2</definedName>
    <definedName name="_______________trm1" localSheetId="6">[2]inversionesreservas!$K$2</definedName>
    <definedName name="_______________trm1" localSheetId="5">[2]inversionesreservas!$K$2</definedName>
    <definedName name="_______________trm1" localSheetId="58">[1]inversionesreservas!$K$2</definedName>
    <definedName name="_______________trm1" localSheetId="7">[1]inversionesreservas!$K$2</definedName>
    <definedName name="_______________trm1" localSheetId="78">[1]inversionesreservas!$K$2</definedName>
    <definedName name="_______________trm1" localSheetId="79">[1]inversionesreservas!$K$2</definedName>
    <definedName name="_______________trm1" localSheetId="93">[1]inversionesreservas!$K$2</definedName>
    <definedName name="_______________trm1" localSheetId="94">#REF!</definedName>
    <definedName name="_______________trm1" localSheetId="96">[1]inversionesreservas!$K$2</definedName>
    <definedName name="_______________trm1" localSheetId="105">[1]inversionesreservas!$K$2</definedName>
    <definedName name="_______________trm1" localSheetId="106">[1]inversionesreservas!$K$2</definedName>
    <definedName name="_______________trm1" localSheetId="12">[1]inversionesreservas!$K$2</definedName>
    <definedName name="_______________trm1" localSheetId="32">[1]inversionesreservas!$K$2</definedName>
    <definedName name="_______________trm1">[1]inversionesreservas!$K$2</definedName>
    <definedName name="______________trm1" localSheetId="6">[2]inversionesreservas!$K$2</definedName>
    <definedName name="______________trm1" localSheetId="5">[2]inversionesreservas!$K$2</definedName>
    <definedName name="______________trm1" localSheetId="58">[1]inversionesreservas!$K$2</definedName>
    <definedName name="______________trm1" localSheetId="7">[1]inversionesreservas!$K$2</definedName>
    <definedName name="______________trm1" localSheetId="78">[1]inversionesreservas!$K$2</definedName>
    <definedName name="______________trm1" localSheetId="79">[1]inversionesreservas!$K$2</definedName>
    <definedName name="______________trm1" localSheetId="93">[1]inversionesreservas!$K$2</definedName>
    <definedName name="______________trm1" localSheetId="94">#REF!</definedName>
    <definedName name="______________trm1" localSheetId="96">[1]inversionesreservas!$K$2</definedName>
    <definedName name="______________trm1" localSheetId="105">[1]inversionesreservas!$K$2</definedName>
    <definedName name="______________trm1" localSheetId="106">[1]inversionesreservas!$K$2</definedName>
    <definedName name="______________trm1" localSheetId="12">[1]inversionesreservas!$K$2</definedName>
    <definedName name="______________trm1" localSheetId="32">[1]inversionesreservas!$K$2</definedName>
    <definedName name="______________trm1">[1]inversionesreservas!$K$2</definedName>
    <definedName name="_____________trm1" localSheetId="6">[2]inversionesreservas!$K$2</definedName>
    <definedName name="_____________trm1" localSheetId="5">[2]inversionesreservas!$K$2</definedName>
    <definedName name="_____________trm1" localSheetId="58">[1]inversionesreservas!$K$2</definedName>
    <definedName name="_____________trm1" localSheetId="7">[1]inversionesreservas!$K$2</definedName>
    <definedName name="_____________trm1" localSheetId="78">[1]inversionesreservas!$K$2</definedName>
    <definedName name="_____________trm1" localSheetId="79">[1]inversionesreservas!$K$2</definedName>
    <definedName name="_____________trm1" localSheetId="93">[1]inversionesreservas!$K$2</definedName>
    <definedName name="_____________trm1" localSheetId="94">#REF!</definedName>
    <definedName name="_____________trm1" localSheetId="96">[1]inversionesreservas!$K$2</definedName>
    <definedName name="_____________trm1" localSheetId="105">[1]inversionesreservas!$K$2</definedName>
    <definedName name="_____________trm1" localSheetId="106">[1]inversionesreservas!$K$2</definedName>
    <definedName name="_____________trm1" localSheetId="12">[1]inversionesreservas!$K$2</definedName>
    <definedName name="_____________trm1" localSheetId="32">[1]inversionesreservas!$K$2</definedName>
    <definedName name="_____________trm1">[1]inversionesreservas!$K$2</definedName>
    <definedName name="____________trm1" localSheetId="6">[2]inversionesreservas!$K$2</definedName>
    <definedName name="____________trm1" localSheetId="5">[2]inversionesreservas!$K$2</definedName>
    <definedName name="____________trm1" localSheetId="58">[1]inversionesreservas!$K$2</definedName>
    <definedName name="____________trm1" localSheetId="7">[1]inversionesreservas!$K$2</definedName>
    <definedName name="____________trm1" localSheetId="78">[1]inversionesreservas!$K$2</definedName>
    <definedName name="____________trm1" localSheetId="79">[1]inversionesreservas!$K$2</definedName>
    <definedName name="____________trm1" localSheetId="93">[1]inversionesreservas!$K$2</definedName>
    <definedName name="____________trm1" localSheetId="94">#REF!</definedName>
    <definedName name="____________trm1" localSheetId="96">[1]inversionesreservas!$K$2</definedName>
    <definedName name="____________trm1" localSheetId="105">[1]inversionesreservas!$K$2</definedName>
    <definedName name="____________trm1" localSheetId="106">[1]inversionesreservas!$K$2</definedName>
    <definedName name="____________trm1" localSheetId="12">[1]inversionesreservas!$K$2</definedName>
    <definedName name="____________trm1" localSheetId="32">[1]inversionesreservas!$K$2</definedName>
    <definedName name="____________trm1">[1]inversionesreservas!$K$2</definedName>
    <definedName name="___________trm1" localSheetId="6">[2]inversionesreservas!$K$2</definedName>
    <definedName name="___________trm1" localSheetId="5">[2]inversionesreservas!$K$2</definedName>
    <definedName name="___________trm1" localSheetId="58">[1]inversionesreservas!$K$2</definedName>
    <definedName name="___________trm1" localSheetId="7">[1]inversionesreservas!$K$2</definedName>
    <definedName name="___________trm1" localSheetId="78">[1]inversionesreservas!$K$2</definedName>
    <definedName name="___________trm1" localSheetId="79">[1]inversionesreservas!$K$2</definedName>
    <definedName name="___________trm1" localSheetId="93">[1]inversionesreservas!$K$2</definedName>
    <definedName name="___________trm1" localSheetId="94">#REF!</definedName>
    <definedName name="___________trm1" localSheetId="96">[1]inversionesreservas!$K$2</definedName>
    <definedName name="___________trm1" localSheetId="105">[1]inversionesreservas!$K$2</definedName>
    <definedName name="___________trm1" localSheetId="106">[1]inversionesreservas!$K$2</definedName>
    <definedName name="___________trm1" localSheetId="12">[1]inversionesreservas!$K$2</definedName>
    <definedName name="___________trm1" localSheetId="32">[1]inversionesreservas!$K$2</definedName>
    <definedName name="___________trm1">[1]inversionesreservas!$K$2</definedName>
    <definedName name="__________trm1" localSheetId="6">[2]inversionesreservas!$K$2</definedName>
    <definedName name="__________trm1" localSheetId="5">[2]inversionesreservas!$K$2</definedName>
    <definedName name="__________trm1" localSheetId="58">[1]inversionesreservas!$K$2</definedName>
    <definedName name="__________trm1" localSheetId="7">[1]inversionesreservas!$K$2</definedName>
    <definedName name="__________trm1" localSheetId="78">[1]inversionesreservas!$K$2</definedName>
    <definedName name="__________trm1" localSheetId="79">[1]inversionesreservas!$K$2</definedName>
    <definedName name="__________trm1" localSheetId="93">[1]inversionesreservas!$K$2</definedName>
    <definedName name="__________trm1" localSheetId="94">#REF!</definedName>
    <definedName name="__________trm1" localSheetId="96">[1]inversionesreservas!$K$2</definedName>
    <definedName name="__________trm1" localSheetId="105">[1]inversionesreservas!$K$2</definedName>
    <definedName name="__________trm1" localSheetId="106">[1]inversionesreservas!$K$2</definedName>
    <definedName name="__________trm1" localSheetId="12">[1]inversionesreservas!$K$2</definedName>
    <definedName name="__________trm1" localSheetId="32">[1]inversionesreservas!$K$2</definedName>
    <definedName name="__________trm1">[1]inversionesreservas!$K$2</definedName>
    <definedName name="_________trm1" localSheetId="6">[2]inversionesreservas!$K$2</definedName>
    <definedName name="_________trm1" localSheetId="5">[2]inversionesreservas!$K$2</definedName>
    <definedName name="_________trm1" localSheetId="58">[1]inversionesreservas!$K$2</definedName>
    <definedName name="_________trm1" localSheetId="7">[1]inversionesreservas!$K$2</definedName>
    <definedName name="_________trm1" localSheetId="78">[1]inversionesreservas!$K$2</definedName>
    <definedName name="_________trm1" localSheetId="79">[1]inversionesreservas!$K$2</definedName>
    <definedName name="_________trm1" localSheetId="93">[1]inversionesreservas!$K$2</definedName>
    <definedName name="_________trm1" localSheetId="94">#REF!</definedName>
    <definedName name="_________trm1" localSheetId="96">[1]inversionesreservas!$K$2</definedName>
    <definedName name="_________trm1" localSheetId="105">[1]inversionesreservas!$K$2</definedName>
    <definedName name="_________trm1" localSheetId="106">[1]inversionesreservas!$K$2</definedName>
    <definedName name="_________trm1" localSheetId="12">[1]inversionesreservas!$K$2</definedName>
    <definedName name="_________trm1" localSheetId="32">[1]inversionesreservas!$K$2</definedName>
    <definedName name="_________trm1">[1]inversionesreservas!$K$2</definedName>
    <definedName name="________trm1" localSheetId="6">[2]inversionesreservas!$K$2</definedName>
    <definedName name="________trm1" localSheetId="5">[2]inversionesreservas!$K$2</definedName>
    <definedName name="________trm1" localSheetId="58">[1]inversionesreservas!$K$2</definedName>
    <definedName name="________trm1" localSheetId="7">[1]inversionesreservas!$K$2</definedName>
    <definedName name="________trm1" localSheetId="78">[1]inversionesreservas!$K$2</definedName>
    <definedName name="________trm1" localSheetId="79">[1]inversionesreservas!$K$2</definedName>
    <definedName name="________trm1" localSheetId="93">[1]inversionesreservas!$K$2</definedName>
    <definedName name="________trm1" localSheetId="94">#REF!</definedName>
    <definedName name="________trm1" localSheetId="96">[1]inversionesreservas!$K$2</definedName>
    <definedName name="________trm1" localSheetId="105">[1]inversionesreservas!$K$2</definedName>
    <definedName name="________trm1" localSheetId="106">[1]inversionesreservas!$K$2</definedName>
    <definedName name="________trm1" localSheetId="12">[1]inversionesreservas!$K$2</definedName>
    <definedName name="________trm1" localSheetId="32">[1]inversionesreservas!$K$2</definedName>
    <definedName name="________trm1">[1]inversionesreservas!$K$2</definedName>
    <definedName name="_______trm1" localSheetId="6">[2]inversionesreservas!$K$2</definedName>
    <definedName name="_______trm1" localSheetId="5">[2]inversionesreservas!$K$2</definedName>
    <definedName name="_______trm1" localSheetId="58">[1]inversionesreservas!$K$2</definedName>
    <definedName name="_______trm1" localSheetId="7">[1]inversionesreservas!$K$2</definedName>
    <definedName name="_______trm1" localSheetId="78">[1]inversionesreservas!$K$2</definedName>
    <definedName name="_______trm1" localSheetId="79">[1]inversionesreservas!$K$2</definedName>
    <definedName name="_______trm1" localSheetId="93">[1]inversionesreservas!$K$2</definedName>
    <definedName name="_______trm1" localSheetId="94">#REF!</definedName>
    <definedName name="_______trm1" localSheetId="96">[1]inversionesreservas!$K$2</definedName>
    <definedName name="_______trm1" localSheetId="105">[1]inversionesreservas!$K$2</definedName>
    <definedName name="_______trm1" localSheetId="106">[1]inversionesreservas!$K$2</definedName>
    <definedName name="_______trm1" localSheetId="12">[1]inversionesreservas!$K$2</definedName>
    <definedName name="_______trm1" localSheetId="32">[1]inversionesreservas!$K$2</definedName>
    <definedName name="_______trm1">[1]inversionesreservas!$K$2</definedName>
    <definedName name="______trm1" localSheetId="6">[2]inversionesreservas!$K$2</definedName>
    <definedName name="______trm1" localSheetId="5">[2]inversionesreservas!$K$2</definedName>
    <definedName name="______trm1" localSheetId="58">[1]inversionesreservas!$K$2</definedName>
    <definedName name="______trm1" localSheetId="7">[1]inversionesreservas!$K$2</definedName>
    <definedName name="______trm1" localSheetId="78">[1]inversionesreservas!$K$2</definedName>
    <definedName name="______trm1" localSheetId="79">[1]inversionesreservas!$K$2</definedName>
    <definedName name="______trm1" localSheetId="93">[1]inversionesreservas!$K$2</definedName>
    <definedName name="______trm1" localSheetId="94">#REF!</definedName>
    <definedName name="______trm1" localSheetId="96">[1]inversionesreservas!$K$2</definedName>
    <definedName name="______trm1" localSheetId="105">[1]inversionesreservas!$K$2</definedName>
    <definedName name="______trm1" localSheetId="106">[1]inversionesreservas!$K$2</definedName>
    <definedName name="______trm1" localSheetId="12">[1]inversionesreservas!$K$2</definedName>
    <definedName name="______trm1" localSheetId="32">[1]inversionesreservas!$K$2</definedName>
    <definedName name="______trm1">[1]inversionesreservas!$K$2</definedName>
    <definedName name="_____trm1" localSheetId="6">[2]inversionesreservas!$K$2</definedName>
    <definedName name="_____trm1" localSheetId="5">[2]inversionesreservas!$K$2</definedName>
    <definedName name="_____trm1" localSheetId="58">[1]inversionesreservas!$K$2</definedName>
    <definedName name="_____trm1" localSheetId="7">[1]inversionesreservas!$K$2</definedName>
    <definedName name="_____trm1" localSheetId="78">[1]inversionesreservas!$K$2</definedName>
    <definedName name="_____trm1" localSheetId="79">[1]inversionesreservas!$K$2</definedName>
    <definedName name="_____trm1" localSheetId="93">[1]inversionesreservas!$K$2</definedName>
    <definedName name="_____trm1" localSheetId="94">#REF!</definedName>
    <definedName name="_____trm1" localSheetId="96">[1]inversionesreservas!$K$2</definedName>
    <definedName name="_____trm1" localSheetId="105">[1]inversionesreservas!$K$2</definedName>
    <definedName name="_____trm1" localSheetId="106">[1]inversionesreservas!$K$2</definedName>
    <definedName name="_____trm1" localSheetId="12">[1]inversionesreservas!$K$2</definedName>
    <definedName name="_____trm1" localSheetId="32">[1]inversionesreservas!$K$2</definedName>
    <definedName name="_____trm1">[1]inversionesreservas!$K$2</definedName>
    <definedName name="____trm1" localSheetId="6">[2]inversionesreservas!$K$2</definedName>
    <definedName name="____trm1" localSheetId="5">[2]inversionesreservas!$K$2</definedName>
    <definedName name="____trm1" localSheetId="58">[1]inversionesreservas!$K$2</definedName>
    <definedName name="____trm1" localSheetId="7">[1]inversionesreservas!$K$2</definedName>
    <definedName name="____trm1" localSheetId="78">[1]inversionesreservas!$K$2</definedName>
    <definedName name="____trm1" localSheetId="79">[1]inversionesreservas!$K$2</definedName>
    <definedName name="____trm1" localSheetId="93">[1]inversionesreservas!$K$2</definedName>
    <definedName name="____trm1" localSheetId="94">#REF!</definedName>
    <definedName name="____trm1" localSheetId="96">[1]inversionesreservas!$K$2</definedName>
    <definedName name="____trm1" localSheetId="105">[1]inversionesreservas!$K$2</definedName>
    <definedName name="____trm1" localSheetId="106">[1]inversionesreservas!$K$2</definedName>
    <definedName name="____trm1" localSheetId="12">[1]inversionesreservas!$K$2</definedName>
    <definedName name="____trm1" localSheetId="32">[1]inversionesreservas!$K$2</definedName>
    <definedName name="____trm1">[1]inversionesreservas!$K$2</definedName>
    <definedName name="___trm1" localSheetId="6">[2]inversionesreservas!$K$2</definedName>
    <definedName name="___trm1" localSheetId="5">[2]inversionesreservas!$K$2</definedName>
    <definedName name="___trm1" localSheetId="58">[1]inversionesreservas!$K$2</definedName>
    <definedName name="___trm1" localSheetId="7">[1]inversionesreservas!$K$2</definedName>
    <definedName name="___trm1" localSheetId="78">[1]inversionesreservas!$K$2</definedName>
    <definedName name="___trm1" localSheetId="79">[1]inversionesreservas!$K$2</definedName>
    <definedName name="___trm1" localSheetId="93">[1]inversionesreservas!$K$2</definedName>
    <definedName name="___trm1" localSheetId="94">#REF!</definedName>
    <definedName name="___trm1" localSheetId="96">[1]inversionesreservas!$K$2</definedName>
    <definedName name="___trm1" localSheetId="105">[1]inversionesreservas!$K$2</definedName>
    <definedName name="___trm1" localSheetId="106">[1]inversionesreservas!$K$2</definedName>
    <definedName name="___trm1" localSheetId="12">[1]inversionesreservas!$K$2</definedName>
    <definedName name="___trm1" localSheetId="32">[1]inversionesreservas!$K$2</definedName>
    <definedName name="___trm1">[1]inversionesreservas!$K$2</definedName>
    <definedName name="__trm1" localSheetId="2">[3]inversionesreservas!$K$2</definedName>
    <definedName name="__trm1" localSheetId="6">[2]inversionesreservas!$K$2</definedName>
    <definedName name="__trm1" localSheetId="5">[2]inversionesreservas!$K$2</definedName>
    <definedName name="__trm1" localSheetId="58">[1]inversionesreservas!$K$2</definedName>
    <definedName name="__trm1" localSheetId="7">[1]inversionesreservas!$K$2</definedName>
    <definedName name="__trm1" localSheetId="78">[1]inversionesreservas!$K$2</definedName>
    <definedName name="__trm1" localSheetId="79">[1]inversionesreservas!$K$2</definedName>
    <definedName name="__trm1" localSheetId="93">[1]inversionesreservas!$K$2</definedName>
    <definedName name="__trm1" localSheetId="94">#REF!</definedName>
    <definedName name="__trm1" localSheetId="96">[1]inversionesreservas!$K$2</definedName>
    <definedName name="__trm1" localSheetId="105">[1]inversionesreservas!$K$2</definedName>
    <definedName name="__trm1" localSheetId="106">[1]inversionesreservas!$K$2</definedName>
    <definedName name="__trm1" localSheetId="12">[1]inversionesreservas!$K$2</definedName>
    <definedName name="__trm1" localSheetId="32">[1]inversionesreservas!$K$2</definedName>
    <definedName name="__trm1">[1]inversionesreservas!$K$2</definedName>
    <definedName name="_xlnm._FilterDatabase" localSheetId="13" hidden="1">'Nota 6B Instrumentos financ'!$A$3:$G$82</definedName>
    <definedName name="_ftn1" localSheetId="81">'Nota 29 Supuestos econo'!#REF!</definedName>
    <definedName name="_ftnref1" localSheetId="81">'Nota 29 Supuestos econo'!#REF!</definedName>
    <definedName name="_Hlk86858548" localSheetId="97">'Nota33A Intereses y rto miles'!$D$9</definedName>
    <definedName name="_Order1" hidden="1">255</definedName>
    <definedName name="_Order2" hidden="1">255</definedName>
    <definedName name="_rin08" localSheetId="2">OFFSET([0]!ACOMTI1,0,MATCH([4]RDTOS!$DV$4,[4]RDTOS!$BI$2:$BV$2,0)-1,ROWS([0]!ACOMTI1),COLUMNS([0]!ACOMTI1))</definedName>
    <definedName name="_rin08" localSheetId="1">OFFSET(ACOMTI1,0,MATCH([4]RDTOS!$DV$4,[4]RDTOS!$BI$2:$BV$2,0)-1,ROWS(ACOMTI1),COLUMNS(ACOMTI1))</definedName>
    <definedName name="_rin08" localSheetId="6">OFFSET([0]!ACOMTI1,0,MATCH([4]RDTOS!$DV$4,[4]RDTOS!$BI$2:$BV$2,0)-1,ROWS([0]!ACOMTI1),COLUMNS([0]!ACOMTI1))</definedName>
    <definedName name="_rin08" localSheetId="4">OFFSET(ACOMTI1,0,MATCH([4]RDTOS!$DV$4,[4]RDTOS!$BI$2:$BV$2,0)-1,ROWS(ACOMTI1),COLUMNS(ACOMTI1))</definedName>
    <definedName name="_rin08" localSheetId="5">OFFSET('Flujos de efectivo'!ACOMTI1,0,MATCH([4]RDTOS!$DV$4,[4]RDTOS!$BI$2:$BV$2,0)-1,ROWS('Flujos de efectivo'!ACOMTI1),COLUMNS('Flujos de efectivo'!ACOMTI1))</definedName>
    <definedName name="_rin08" localSheetId="58">OFFSET(ACOMTI1,0,MATCH([4]RDTOS!$DV$4,[4]RDTOS!$BI$2:$BV$2,0)-1,ROWS(ACOMTI1),COLUMNS(ACOMTI1))</definedName>
    <definedName name="_rin08" localSheetId="59">OFFSET(ACOMTI1,0,MATCH([4]RDTOS!$DV$4,[4]RDTOS!$BI$2:$BV$2,0)-1,ROWS(ACOMTI1),COLUMNS(ACOMTI1))</definedName>
    <definedName name="_rin08" localSheetId="61">OFFSET(ACOMTI1,0,MATCH([4]RDTOS!$DV$4,[4]RDTOS!$BI$2:$BV$2,0)-1,ROWS(ACOMTI1),COLUMNS(ACOMTI1))</definedName>
    <definedName name="_rin08" localSheetId="64">OFFSET(ACOMTI1,0,MATCH([4]RDTOS!$DV$4,[4]RDTOS!$BI$2:$BV$2,0)-1,ROWS(ACOMTI1),COLUMNS(ACOMTI1))</definedName>
    <definedName name="_rin08" localSheetId="67">OFFSET(ACOMTI1,0,MATCH([4]RDTOS!$DV$4,[4]RDTOS!$BI$2:$BV$2,0)-1,ROWS(ACOMTI1),COLUMNS(ACOMTI1))</definedName>
    <definedName name="_rin08" localSheetId="68">OFFSET(ACOMTI1,0,MATCH([4]RDTOS!$DV$4,[4]RDTOS!$BI$2:$BV$2,0)-1,ROWS(ACOMTI1),COLUMNS(ACOMTI1))</definedName>
    <definedName name="_rin08" localSheetId="69">OFFSET(ACOMTI1,0,MATCH([4]RDTOS!$DV$4,[4]RDTOS!$BI$2:$BV$2,0)-1,ROWS(ACOMTI1),COLUMNS(ACOMTI1))</definedName>
    <definedName name="_rin08" localSheetId="11">OFFSET(ACOMTI1,0,MATCH([4]RDTOS!$DV$4,[4]RDTOS!$BI$2:$BV$2,0)-1,ROWS(ACOMTI1),COLUMNS(ACOMTI1))</definedName>
    <definedName name="_rin08" localSheetId="10">OFFSET(ACOMTI1,0,MATCH([4]RDTOS!$DV$4,[4]RDTOS!$BI$2:$BV$2,0)-1,ROWS(ACOMTI1),COLUMNS(ACOMTI1))</definedName>
    <definedName name="_rin08" localSheetId="7">OFFSET(ACOMTI1,0,MATCH([4]RDTOS!$DV$4,[4]RDTOS!$BI$2:$BV$2,0)-1,ROWS(ACOMTI1),COLUMNS(ACOMTI1))</definedName>
    <definedName name="_rin08" localSheetId="9">OFFSET(ACOMTI1,0,MATCH([4]RDTOS!$DV$4,[4]RDTOS!$BI$2:$BV$2,0)-1,ROWS(ACOMTI1),COLUMNS(ACOMTI1))</definedName>
    <definedName name="_rin08" localSheetId="70">OFFSET(ACOMTI1,0,MATCH([4]RDTOS!$DV$4,[4]RDTOS!$BI$2:$BV$2,0)-1,ROWS(ACOMTI1),COLUMNS(ACOMTI1))</definedName>
    <definedName name="_rin08" localSheetId="72">OFFSET(ACOMTI1,0,MATCH([4]RDTOS!$DV$4,[4]RDTOS!$BI$2:$BV$2,0)-1,ROWS(ACOMTI1),COLUMNS(ACOMTI1))</definedName>
    <definedName name="_rin08" localSheetId="73">OFFSET(ACOMTI1,0,MATCH([4]RDTOS!$DV$4,[4]RDTOS!$BI$2:$BV$2,0)-1,ROWS(ACOMTI1),COLUMNS(ACOMTI1))</definedName>
    <definedName name="_rin08" localSheetId="74">OFFSET(ACOMTI1,0,MATCH([4]RDTOS!$DV$4,[4]RDTOS!$BI$2:$BV$2,0)-1,ROWS(ACOMTI1),COLUMNS(ACOMTI1))</definedName>
    <definedName name="_rin08" localSheetId="75">OFFSET(ACOMTI1,0,MATCH([4]RDTOS!$DV$4,[4]RDTOS!$BI$2:$BV$2,0)-1,ROWS(ACOMTI1),COLUMNS(ACOMTI1))</definedName>
    <definedName name="_rin08" localSheetId="76">OFFSET(ACOMTI1,0,MATCH([4]RDTOS!$DV$4,[4]RDTOS!$BI$2:$BV$2,0)-1,ROWS(ACOMTI1),COLUMNS(ACOMTI1))</definedName>
    <definedName name="_rin08" localSheetId="77">OFFSET(ACOMTI1,0,MATCH([4]RDTOS!$DV$4,[4]RDTOS!$BI$2:$BV$2,0)-1,ROWS(ACOMTI1),COLUMNS(ACOMTI1))</definedName>
    <definedName name="_rin08" localSheetId="78">OFFSET(ACOMTI1,0,MATCH([4]RDTOS!$DV$4,[4]RDTOS!$BI$2:$BV$2,0)-1,ROWS(ACOMTI1),COLUMNS(ACOMTI1))</definedName>
    <definedName name="_rin08" localSheetId="79">OFFSET(ACOMTI1,0,MATCH([4]RDTOS!$DV$4,[4]RDTOS!$BI$2:$BV$2,0)-1,ROWS(ACOMTI1),COLUMNS(ACOMTI1))</definedName>
    <definedName name="_rin08" localSheetId="80">OFFSET(ACOMTI1,0,MATCH([4]RDTOS!$DV$4,[4]RDTOS!$BI$2:$BV$2,0)-1,ROWS(ACOMTI1),COLUMNS(ACOMTI1))</definedName>
    <definedName name="_rin08" localSheetId="92">OFFSET(ACOMTI1,0,MATCH([4]RDTOS!$DV$4,[4]RDTOS!$BI$2:$BV$2,0)-1,ROWS(ACOMTI1),COLUMNS(ACOMTI1))</definedName>
    <definedName name="_rin08" localSheetId="91">OFFSET(ACOMTI1,0,MATCH([4]RDTOS!$DV$4,[4]RDTOS!$BI$2:$BV$2,0)-1,ROWS(ACOMTI1),COLUMNS(ACOMTI1))</definedName>
    <definedName name="_rin08" localSheetId="93">OFFSET(ACOMTI1,0,MATCH([4]RDTOS!$DV$4,[4]RDTOS!$BI$2:$BV$2,0)-1,ROWS(ACOMTI1),COLUMNS(ACOMTI1))</definedName>
    <definedName name="_rin08" localSheetId="94">OFFSET('Nota 31A Provisiones - casos '!ACOMTI1,0,MATCH(#REF!,#REF!,0)-1,ROWS('Nota 31A Provisiones - casos '!ACOMTI1),COLUMNS('Nota 31A Provisiones - casos '!ACOMTI1))</definedName>
    <definedName name="_rin08" localSheetId="96">OFFSET(ACOMTI1,0,MATCH([4]RDTOS!$DV$4,[4]RDTOS!$BI$2:$BV$2,0)-1,ROWS(ACOMTI1),COLUMNS(ACOMTI1))</definedName>
    <definedName name="_rin08" localSheetId="98">OFFSET(ACOMTI1,0,MATCH([4]RDTOS!$DV$4,[4]RDTOS!$BI$2:$BV$2,0)-1,ROWS(ACOMTI1),COLUMNS(ACOMTI1))</definedName>
    <definedName name="_rin08" localSheetId="100">OFFSET(ACOMTI1,0,MATCH([4]RDTOS!$DV$4,[4]RDTOS!$BI$2:$BV$2,0)-1,ROWS(ACOMTI1),COLUMNS(ACOMTI1))</definedName>
    <definedName name="_rin08" localSheetId="101">OFFSET(ACOMTI1,0,MATCH([4]RDTOS!$DV$4,[4]RDTOS!$BI$2:$BV$2,0)-1,ROWS(ACOMTI1),COLUMNS(ACOMTI1))</definedName>
    <definedName name="_rin08" localSheetId="102">OFFSET(ACOMTI1,0,MATCH([4]RDTOS!$DV$4,[4]RDTOS!$BI$2:$BV$2,0)-1,ROWS(ACOMTI1),COLUMNS(ACOMTI1))</definedName>
    <definedName name="_rin08" localSheetId="103">OFFSET(ACOMTI1,0,MATCH([4]RDTOS!$DV$4,[4]RDTOS!$BI$2:$BV$2,0)-1,ROWS(ACOMTI1),COLUMNS(ACOMTI1))</definedName>
    <definedName name="_rin08" localSheetId="104">OFFSET(ACOMTI1,0,MATCH([4]RDTOS!$DV$4,[4]RDTOS!$BI$2:$BV$2,0)-1,ROWS(ACOMTI1),COLUMNS(ACOMTI1))</definedName>
    <definedName name="_rin08" localSheetId="105">OFFSET(ACOMTI1,0,MATCH([4]RDTOS!$DV$4,[4]RDTOS!$BI$2:$BV$2,0)-1,ROWS(ACOMTI1),COLUMNS(ACOMTI1))</definedName>
    <definedName name="_rin08" localSheetId="106">OFFSET(ACOMTI1,0,MATCH([4]RDTOS!$DV$4,[4]RDTOS!$BI$2:$BV$2,0)-1,ROWS(ACOMTI1),COLUMNS(ACOMTI1))</definedName>
    <definedName name="_rin08" localSheetId="12">OFFSET(ACOMTI1,0,MATCH([4]RDTOS!$DV$4,[4]RDTOS!$BI$2:$BV$2,0)-1,ROWS(ACOMTI1),COLUMNS(ACOMTI1))</definedName>
    <definedName name="_rin08" localSheetId="17">OFFSET([5]!ACOMTI1,0,MATCH([4]RDTOS!$DV$4,[4]RDTOS!$BI$2:$BV$2,0)-1,ROWS([5]!ACOMTI1),COLUMNS([5]!ACOMTI1))</definedName>
    <definedName name="_rin08" localSheetId="16">OFFSET([5]!ACOMTI1,0,MATCH([4]RDTOS!$DV$4,[4]RDTOS!$BI$2:$BV$2,0)-1,ROWS([5]!ACOMTI1),COLUMNS([5]!ACOMTI1))</definedName>
    <definedName name="_rin08" localSheetId="21">OFFSET(ACOMTI1,0,MATCH([4]RDTOS!$DV$4,[4]RDTOS!$BI$2:$BV$2,0)-1,ROWS(ACOMTI1),COLUMNS(ACOMTI1))</definedName>
    <definedName name="_rin08" localSheetId="0">OFFSET(ACOMTI1,0,MATCH([4]RDTOS!$DV$4,[4]RDTOS!$BI$2:$BV$2,0)-1,ROWS(ACOMTI1),COLUMNS(ACOMTI1))</definedName>
    <definedName name="_rin08" localSheetId="33">OFFSET(ACOMTI1,0,MATCH([4]RDTOS!$DV$4,[4]RDTOS!$BI$2:$BV$2,0)-1,ROWS(ACOMTI1),COLUMNS(ACOMTI1))</definedName>
    <definedName name="_rin08" localSheetId="32">OFFSET(ACOMTI1,0,MATCH([4]RDTOS!$DV$4,[4]RDTOS!$BI$2:$BV$2,0)-1,ROWS(ACOMTI1),COLUMNS(ACOMTI1))</definedName>
    <definedName name="_rin08" localSheetId="34">OFFSET(ACOMTI1,0,MATCH([4]RDTOS!$DV$4,[4]RDTOS!$BI$2:$BV$2,0)-1,ROWS(ACOMTI1),COLUMNS(ACOMTI1))</definedName>
    <definedName name="_rin08" localSheetId="36">OFFSET(ACOMTI1,0,MATCH([4]RDTOS!$DV$4,[4]RDTOS!$BI$2:$BV$2,0)-1,ROWS(ACOMTI1),COLUMNS(ACOMTI1))</definedName>
    <definedName name="_rin08" localSheetId="35">OFFSET([0]!ACOMTI1,0,MATCH([4]RDTOS!$DV$4,[4]RDTOS!$BI$2:$BV$2,0)-1,ROWS([0]!ACOMTI1),COLUMNS([0]!ACOMTI1))</definedName>
    <definedName name="_rin08" localSheetId="97">OFFSET(ACOMTI1,0,MATCH([4]RDTOS!$DV$4,[4]RDTOS!$BI$2:$BV$2,0)-1,ROWS(ACOMTI1),COLUMNS(ACOMTI1))</definedName>
    <definedName name="_rin08" localSheetId="3">OFFSET([0]!ACOMTI1,0,MATCH([4]RDTOS!$DV$4,[4]RDTOS!$BI$2:$BV$2,0)-1,ROWS([0]!ACOMTI1),COLUMNS([0]!ACOMTI1))</definedName>
    <definedName name="_rin08">OFFSET(ACOMTI1,0,MATCH([4]RDTOS!$DV$4,[4]RDTOS!$BI$2:$BV$2,0)-1,ROWS(ACOMTI1),COLUMNS(ACOMTI1))</definedName>
    <definedName name="_Rin1" localSheetId="2">OFFSET(ACOMTC1,0,MATCH([4]RDTOS!$DS$4,[4]RDTOS!$CR$2:$DA$2,0)-1,ROWS(ACOMTC1),COLUMNS(ACOMTC1))</definedName>
    <definedName name="_Rin1" localSheetId="1">OFFSET(ACOMTC1,0,MATCH([4]RDTOS!$DS$4,[4]RDTOS!$CR$2:$DA$2,0)-1,ROWS(ACOMTC1),COLUMNS(ACOMTC1))</definedName>
    <definedName name="_Rin1" localSheetId="6">OFFSET(ACOMTC1,0,MATCH([4]RDTOS!$DS$4,[4]RDTOS!$CR$2:$DA$2,0)-1,ROWS(ACOMTC1),COLUMNS(ACOMTC1))</definedName>
    <definedName name="_Rin1" localSheetId="4">OFFSET(ACOMTC1,0,MATCH([4]RDTOS!$DS$4,[4]RDTOS!$CR$2:$DA$2,0)-1,ROWS(ACOMTC1),COLUMNS(ACOMTC1))</definedName>
    <definedName name="_Rin1" localSheetId="5">OFFSET(ACOMTC1,0,MATCH([4]RDTOS!$DS$4,[4]RDTOS!$CR$2:$DA$2,0)-1,ROWS(ACOMTC1),COLUMNS(ACOMTC1))</definedName>
    <definedName name="_Rin1" localSheetId="40">OFFSET(ACOMTC1,0,MATCH([4]RDTOS!$DS$4,[4]RDTOS!$CR$2:$DA$2,0)-1,ROWS(ACOMTC1),COLUMNS(ACOMTC1))</definedName>
    <definedName name="_Rin1" localSheetId="39">OFFSET(ACOMTC1,0,MATCH([4]RDTOS!$DS$4,[4]RDTOS!$CR$2:$DA$2,0)-1,ROWS(ACOMTC1),COLUMNS(ACOMTC1))</definedName>
    <definedName name="_Rin1" localSheetId="43">OFFSET(ACOMTC1,0,MATCH([4]RDTOS!$DS$4,[4]RDTOS!$CR$2:$DA$2,0)-1,ROWS(ACOMTC1),COLUMNS(ACOMTC1))</definedName>
    <definedName name="_Rin1" localSheetId="49">OFFSET(ACOMTC1,0,MATCH([4]RDTOS!$DS$4,[4]RDTOS!$CR$2:$DA$2,0)-1,ROWS(ACOMTC1),COLUMNS(ACOMTC1))</definedName>
    <definedName name="_Rin1" localSheetId="58">OFFSET(ACOMTC1,0,MATCH([4]RDTOS!$DS$4,[4]RDTOS!$CR$2:$DA$2,0)-1,ROWS(ACOMTC1),COLUMNS(ACOMTC1))</definedName>
    <definedName name="_Rin1" localSheetId="59">OFFSET(ACOMTC1,0,MATCH([4]RDTOS!$DS$4,[4]RDTOS!$CR$2:$DA$2,0)-1,ROWS(ACOMTC1),COLUMNS(ACOMTC1))</definedName>
    <definedName name="_Rin1" localSheetId="61">OFFSET(ACOMTC1,0,MATCH([4]RDTOS!$DS$4,[4]RDTOS!$CR$2:$DA$2,0)-1,ROWS(ACOMTC1),COLUMNS(ACOMTC1))</definedName>
    <definedName name="_Rin1" localSheetId="64">OFFSET(ACOMTC1,0,MATCH([4]RDTOS!$DS$4,[4]RDTOS!$CR$2:$DA$2,0)-1,ROWS(ACOMTC1),COLUMNS(ACOMTC1))</definedName>
    <definedName name="_Rin1" localSheetId="67">OFFSET(ACOMTC1,0,MATCH([4]RDTOS!$DS$4,[4]RDTOS!$CR$2:$DA$2,0)-1,ROWS(ACOMTC1),COLUMNS(ACOMTC1))</definedName>
    <definedName name="_Rin1" localSheetId="68">OFFSET(ACOMTC1,0,MATCH([4]RDTOS!$DS$4,[4]RDTOS!$CR$2:$DA$2,0)-1,ROWS(ACOMTC1),COLUMNS(ACOMTC1))</definedName>
    <definedName name="_Rin1" localSheetId="69">OFFSET(ACOMTC1,0,MATCH([4]RDTOS!$DS$4,[4]RDTOS!$CR$2:$DA$2,0)-1,ROWS(ACOMTC1),COLUMNS(ACOMTC1))</definedName>
    <definedName name="_Rin1" localSheetId="11">OFFSET(ACOMTC1,0,MATCH([4]RDTOS!$DS$4,[4]RDTOS!$CR$2:$DA$2,0)-1,ROWS(ACOMTC1),COLUMNS(ACOMTC1))</definedName>
    <definedName name="_Rin1" localSheetId="10">OFFSET(ACOMTC1,0,MATCH([4]RDTOS!$DS$4,[4]RDTOS!$CR$2:$DA$2,0)-1,ROWS(ACOMTC1),COLUMNS(ACOMTC1))</definedName>
    <definedName name="_Rin1" localSheetId="7">OFFSET(ACOMTC1,0,MATCH([4]RDTOS!$DS$4,[4]RDTOS!$CR$2:$DA$2,0)-1,ROWS(ACOMTC1),COLUMNS(ACOMTC1))</definedName>
    <definedName name="_Rin1" localSheetId="9">OFFSET(ACOMTC1,0,MATCH([4]RDTOS!$DS$4,[4]RDTOS!$CR$2:$DA$2,0)-1,ROWS(ACOMTC1),COLUMNS(ACOMTC1))</definedName>
    <definedName name="_Rin1" localSheetId="70">OFFSET(ACOMTC1,0,MATCH([4]RDTOS!$DS$4,[4]RDTOS!$CR$2:$DA$2,0)-1,ROWS(ACOMTC1),COLUMNS(ACOMTC1))</definedName>
    <definedName name="_Rin1" localSheetId="72">OFFSET(ACOMTC1,0,MATCH([4]RDTOS!$DS$4,[4]RDTOS!$CR$2:$DA$2,0)-1,ROWS(ACOMTC1),COLUMNS(ACOMTC1))</definedName>
    <definedName name="_Rin1" localSheetId="73">OFFSET(ACOMTC1,0,MATCH([4]RDTOS!$DS$4,[4]RDTOS!$CR$2:$DA$2,0)-1,ROWS(ACOMTC1),COLUMNS(ACOMTC1))</definedName>
    <definedName name="_Rin1" localSheetId="74">OFFSET(ACOMTC1,0,MATCH([4]RDTOS!$DS$4,[4]RDTOS!$CR$2:$DA$2,0)-1,ROWS(ACOMTC1),COLUMNS(ACOMTC1))</definedName>
    <definedName name="_Rin1" localSheetId="75">OFFSET(ACOMTC1,0,MATCH([4]RDTOS!$DS$4,[4]RDTOS!$CR$2:$DA$2,0)-1,ROWS(ACOMTC1),COLUMNS(ACOMTC1))</definedName>
    <definedName name="_Rin1" localSheetId="76">OFFSET(ACOMTC1,0,MATCH([4]RDTOS!$DS$4,[4]RDTOS!$CR$2:$DA$2,0)-1,ROWS(ACOMTC1),COLUMNS(ACOMTC1))</definedName>
    <definedName name="_Rin1" localSheetId="77">OFFSET(ACOMTC1,0,MATCH([4]RDTOS!$DS$4,[4]RDTOS!$CR$2:$DA$2,0)-1,ROWS(ACOMTC1),COLUMNS(ACOMTC1))</definedName>
    <definedName name="_Rin1" localSheetId="78">OFFSET(ACOMTC1,0,MATCH([4]RDTOS!$DS$4,[4]RDTOS!$CR$2:$DA$2,0)-1,ROWS(ACOMTC1),COLUMNS(ACOMTC1))</definedName>
    <definedName name="_Rin1" localSheetId="79">OFFSET(ACOMTC1,0,MATCH([4]RDTOS!$DS$4,[4]RDTOS!$CR$2:$DA$2,0)-1,ROWS(ACOMTC1),COLUMNS(ACOMTC1))</definedName>
    <definedName name="_Rin1" localSheetId="90">OFFSET(ACOMTC1,0,MATCH([4]RDTOS!$DS$4,[4]RDTOS!$CR$2:$DA$2,0)-1,ROWS(ACOMTC1),COLUMNS(ACOMTC1))</definedName>
    <definedName name="_Rin1" localSheetId="89">OFFSET(ACOMTC1,0,MATCH([4]RDTOS!$DS$4,[4]RDTOS!$CR$2:$DA$2,0)-1,ROWS(ACOMTC1),COLUMNS(ACOMTC1))</definedName>
    <definedName name="_Rin1" localSheetId="88">OFFSET(ACOMTC1,0,MATCH([4]RDTOS!$DS$4,[4]RDTOS!$CR$2:$DA$2,0)-1,ROWS(ACOMTC1),COLUMNS(ACOMTC1))</definedName>
    <definedName name="_Rin1" localSheetId="87">OFFSET(ACOMTC1,0,MATCH([4]RDTOS!$DS$4,[4]RDTOS!$CR$2:$DA$2,0)-1,ROWS(ACOMTC1),COLUMNS(ACOMTC1))</definedName>
    <definedName name="_Rin1" localSheetId="80">OFFSET(ACOMTC1,0,MATCH([4]RDTOS!$DS$4,[4]RDTOS!$CR$2:$DA$2,0)-1,ROWS(ACOMTC1),COLUMNS(ACOMTC1))</definedName>
    <definedName name="_Rin1" localSheetId="92">OFFSET(ACOMTC1,0,MATCH([4]RDTOS!$DS$4,[4]RDTOS!$CR$2:$DA$2,0)-1,ROWS(ACOMTC1),COLUMNS(ACOMTC1))</definedName>
    <definedName name="_Rin1" localSheetId="91">OFFSET(ACOMTC1,0,MATCH([4]RDTOS!$DS$4,[4]RDTOS!$CR$2:$DA$2,0)-1,ROWS(ACOMTC1),COLUMNS(ACOMTC1))</definedName>
    <definedName name="_Rin1" localSheetId="93">OFFSET(ACOMTC1,0,MATCH([4]RDTOS!$DS$4,[4]RDTOS!$CR$2:$DA$2,0)-1,ROWS(ACOMTC1),COLUMNS(ACOMTC1))</definedName>
    <definedName name="_Rin1" localSheetId="94">OFFSET(ACOMTC1,0,MATCH(#REF!,#REF!,0)-1,ROWS(ACOMTC1),COLUMNS(ACOMTC1))</definedName>
    <definedName name="_Rin1" localSheetId="96">OFFSET(ACOMTC1,0,MATCH([4]RDTOS!$DS$4,[4]RDTOS!$CR$2:$DA$2,0)-1,ROWS(ACOMTC1),COLUMNS(ACOMTC1))</definedName>
    <definedName name="_Rin1" localSheetId="98">OFFSET(ACOMTC1,0,MATCH([4]RDTOS!$DS$4,[4]RDTOS!$CR$2:$DA$2,0)-1,ROWS(ACOMTC1),COLUMNS(ACOMTC1))</definedName>
    <definedName name="_Rin1" localSheetId="100">OFFSET(ACOMTC1,0,MATCH([4]RDTOS!$DS$4,[4]RDTOS!$CR$2:$DA$2,0)-1,ROWS(ACOMTC1),COLUMNS(ACOMTC1))</definedName>
    <definedName name="_Rin1" localSheetId="101">OFFSET(ACOMTC1,0,MATCH([4]RDTOS!$DS$4,[4]RDTOS!$CR$2:$DA$2,0)-1,ROWS(ACOMTC1),COLUMNS(ACOMTC1))</definedName>
    <definedName name="_Rin1" localSheetId="102">OFFSET(ACOMTC1,0,MATCH([4]RDTOS!$DS$4,[4]RDTOS!$CR$2:$DA$2,0)-1,ROWS(ACOMTC1),COLUMNS(ACOMTC1))</definedName>
    <definedName name="_Rin1" localSheetId="103">OFFSET(ACOMTC1,0,MATCH([4]RDTOS!$DS$4,[4]RDTOS!$CR$2:$DA$2,0)-1,ROWS(ACOMTC1),COLUMNS(ACOMTC1))</definedName>
    <definedName name="_Rin1" localSheetId="104">OFFSET(ACOMTC1,0,MATCH([4]RDTOS!$DS$4,[4]RDTOS!$CR$2:$DA$2,0)-1,ROWS(ACOMTC1),COLUMNS(ACOMTC1))</definedName>
    <definedName name="_Rin1" localSheetId="105">OFFSET(ACOMTC1,0,MATCH([4]RDTOS!$DS$4,[4]RDTOS!$CR$2:$DA$2,0)-1,ROWS(ACOMTC1),COLUMNS(ACOMTC1))</definedName>
    <definedName name="_Rin1" localSheetId="106">OFFSET(ACOMTC1,0,MATCH([4]RDTOS!$DS$4,[4]RDTOS!$CR$2:$DA$2,0)-1,ROWS(ACOMTC1),COLUMNS(ACOMTC1))</definedName>
    <definedName name="_Rin1" localSheetId="12">OFFSET(ACOMTC1,0,MATCH([4]RDTOS!$DS$4,[4]RDTOS!$CR$2:$DA$2,0)-1,ROWS(ACOMTC1),COLUMNS(ACOMTC1))</definedName>
    <definedName name="_Rin1" localSheetId="20">OFFSET(ACOMTC1,0,MATCH([4]RDTOS!$DS$4,[4]RDTOS!$CR$2:$DA$2,0)-1,ROWS(ACOMTC1),COLUMNS(ACOMTC1))</definedName>
    <definedName name="_Rin1" localSheetId="19">OFFSET(ACOMTC1,0,MATCH([4]RDTOS!$DS$4,[4]RDTOS!$CR$2:$DA$2,0)-1,ROWS(ACOMTC1),COLUMNS(ACOMTC1))</definedName>
    <definedName name="_Rin1" localSheetId="17">OFFSET(ACOMTC1,0,MATCH([4]RDTOS!$DS$4,[4]RDTOS!$CR$2:$DA$2,0)-1,ROWS(ACOMTC1),COLUMNS(ACOMTC1))</definedName>
    <definedName name="_Rin1" localSheetId="16">OFFSET(ACOMTC1,0,MATCH([4]RDTOS!$DS$4,[4]RDTOS!$CR$2:$DA$2,0)-1,ROWS(ACOMTC1),COLUMNS(ACOMTC1))</definedName>
    <definedName name="_Rin1" localSheetId="21">OFFSET(ACOMTC1,0,MATCH([4]RDTOS!$DS$4,[4]RDTOS!$CR$2:$DA$2,0)-1,ROWS(ACOMTC1),COLUMNS(ACOMTC1))</definedName>
    <definedName name="_Rin1" localSheetId="15">OFFSET(ACOMTC1,0,MATCH([4]RDTOS!$DS$4,[4]RDTOS!$CR$2:$DA$2,0)-1,ROWS(ACOMTC1),COLUMNS(ACOMTC1))</definedName>
    <definedName name="_Rin1" localSheetId="14">OFFSET(ACOMTC1,0,MATCH([4]RDTOS!$DS$4,[4]RDTOS!$CR$2:$DA$2,0)-1,ROWS(ACOMTC1),COLUMNS(ACOMTC1))</definedName>
    <definedName name="_Rin1" localSheetId="0">OFFSET(ACOMTC1,0,MATCH([4]RDTOS!$DS$4,[4]RDTOS!$CR$2:$DA$2,0)-1,ROWS(ACOMTC1),COLUMNS(ACOMTC1))</definedName>
    <definedName name="_Rin1" localSheetId="33">OFFSET(ACOMTC1,0,MATCH([4]RDTOS!$DS$4,[4]RDTOS!$CR$2:$DA$2,0)-1,ROWS(ACOMTC1),COLUMNS(ACOMTC1))</definedName>
    <definedName name="_Rin1" localSheetId="32">OFFSET(ACOMTC1,0,MATCH([4]RDTOS!$DS$4,[4]RDTOS!$CR$2:$DA$2,0)-1,ROWS(ACOMTC1),COLUMNS(ACOMTC1))</definedName>
    <definedName name="_Rin1" localSheetId="34">OFFSET(ACOMTC1,0,MATCH([4]RDTOS!$DS$4,[4]RDTOS!$CR$2:$DA$2,0)-1,ROWS(ACOMTC1),COLUMNS(ACOMTC1))</definedName>
    <definedName name="_Rin1" localSheetId="36">OFFSET(ACOMTC1,0,MATCH([4]RDTOS!$DS$4,[4]RDTOS!$CR$2:$DA$2,0)-1,ROWS(ACOMTC1),COLUMNS(ACOMTC1))</definedName>
    <definedName name="_Rin1" localSheetId="35">OFFSET(ACOMTC1,0,MATCH([4]RDTOS!$DS$4,[4]RDTOS!$CR$2:$DA$2,0)-1,ROWS(ACOMTC1),COLUMNS(ACOMTC1))</definedName>
    <definedName name="_Rin1" localSheetId="97">OFFSET(ACOMTC1,0,MATCH([4]RDTOS!$DS$4,[4]RDTOS!$CR$2:$DA$2,0)-1,ROWS(ACOMTC1),COLUMNS(ACOMTC1))</definedName>
    <definedName name="_Rin1" localSheetId="3">OFFSET(ACOMTC1,0,MATCH([4]RDTOS!$DS$4,[4]RDTOS!$CR$2:$DA$2,0)-1,ROWS(ACOMTC1),COLUMNS(ACOMTC1))</definedName>
    <definedName name="_Rin1">OFFSET(ACOMTC1,0,MATCH([4]RDTOS!$DS$4,[4]RDTOS!$CR$2:$DA$2,0)-1,ROWS(ACOMTC1),COLUMNS(ACOMTC1))</definedName>
    <definedName name="_Toc445280293" localSheetId="4">'Estado resultado integral'!$A$2</definedName>
    <definedName name="_Toc445280294" localSheetId="5">'Flujos de efectivo'!$A$2</definedName>
    <definedName name="_Toc445280295" localSheetId="6">'Estado cambios Patrimonio'!$A$2</definedName>
    <definedName name="_Toc474910639" localSheetId="2">Activos!$A$2</definedName>
    <definedName name="_trm1" localSheetId="2">[3]inversionesreservas!$K$2</definedName>
    <definedName name="_trm1" localSheetId="6">[2]inversionesreservas!$K$2</definedName>
    <definedName name="_trm1" localSheetId="5">[2]inversionesreservas!$K$2</definedName>
    <definedName name="_trm1" localSheetId="58">[1]inversionesreservas!$K$2</definedName>
    <definedName name="_trm1" localSheetId="7">[1]inversionesreservas!$K$2</definedName>
    <definedName name="_trm1" localSheetId="78">[1]inversionesreservas!$K$2</definedName>
    <definedName name="_trm1" localSheetId="79">[1]inversionesreservas!$K$2</definedName>
    <definedName name="_trm1" localSheetId="93">[1]inversionesreservas!$K$2</definedName>
    <definedName name="_trm1" localSheetId="94">#REF!</definedName>
    <definedName name="_trm1" localSheetId="96">[1]inversionesreservas!$K$2</definedName>
    <definedName name="_trm1" localSheetId="105">[1]inversionesreservas!$K$2</definedName>
    <definedName name="_trm1" localSheetId="106">[1]inversionesreservas!$K$2</definedName>
    <definedName name="_trm1" localSheetId="12">[1]inversionesreservas!$K$2</definedName>
    <definedName name="_trm1" localSheetId="32">[1]inversionesreservas!$K$2</definedName>
    <definedName name="_trm1">[1]inversionesreservas!$K$2</definedName>
    <definedName name="A" localSheetId="2">OFFSET(ACOMTC1,0,MATCH([4]RDTOS!$DV$4,[4]RDTOS!$CR$2:$DA$2,0)-1,ROWS(ACOMTC1),COLUMNS(ACOMTC1))</definedName>
    <definedName name="A" localSheetId="1">OFFSET(ACOMTC1,0,MATCH([4]RDTOS!$DV$4,[4]RDTOS!$CR$2:$DA$2,0)-1,ROWS(ACOMTC1),COLUMNS(ACOMTC1))</definedName>
    <definedName name="A" localSheetId="6">OFFSET(ACOMTC1,0,MATCH([4]RDTOS!$DV$4,[4]RDTOS!$CR$2:$DA$2,0)-1,ROWS(ACOMTC1),COLUMNS(ACOMTC1))</definedName>
    <definedName name="A" localSheetId="4">OFFSET(ACOMTC1,0,MATCH([4]RDTOS!$DV$4,[4]RDTOS!$CR$2:$DA$2,0)-1,ROWS(ACOMTC1),COLUMNS(ACOMTC1))</definedName>
    <definedName name="A" localSheetId="5">OFFSET(ACOMTC1,0,MATCH([4]RDTOS!$DV$4,[4]RDTOS!$CR$2:$DA$2,0)-1,ROWS(ACOMTC1),COLUMNS(ACOMTC1))</definedName>
    <definedName name="A" localSheetId="40">OFFSET(ACOMTC1,0,MATCH([4]RDTOS!$DV$4,[4]RDTOS!$CR$2:$DA$2,0)-1,ROWS(ACOMTC1),COLUMNS(ACOMTC1))</definedName>
    <definedName name="A" localSheetId="39">OFFSET(ACOMTC1,0,MATCH([4]RDTOS!$DV$4,[4]RDTOS!$CR$2:$DA$2,0)-1,ROWS(ACOMTC1),COLUMNS(ACOMTC1))</definedName>
    <definedName name="A" localSheetId="43">OFFSET(ACOMTC1,0,MATCH([4]RDTOS!$DV$4,[4]RDTOS!$CR$2:$DA$2,0)-1,ROWS(ACOMTC1),COLUMNS(ACOMTC1))</definedName>
    <definedName name="A" localSheetId="49">OFFSET(ACOMTC1,0,MATCH([4]RDTOS!$DV$4,[4]RDTOS!$CR$2:$DA$2,0)-1,ROWS(ACOMTC1),COLUMNS(ACOMTC1))</definedName>
    <definedName name="A" localSheetId="58">OFFSET(ACOMTC1,0,MATCH([4]RDTOS!$DV$4,[4]RDTOS!$CR$2:$DA$2,0)-1,ROWS(ACOMTC1),COLUMNS(ACOMTC1))</definedName>
    <definedName name="A" localSheetId="59">OFFSET(ACOMTC1,0,MATCH([4]RDTOS!$DV$4,[4]RDTOS!$CR$2:$DA$2,0)-1,ROWS(ACOMTC1),COLUMNS(ACOMTC1))</definedName>
    <definedName name="A" localSheetId="61">OFFSET(ACOMTC1,0,MATCH([4]RDTOS!$DV$4,[4]RDTOS!$CR$2:$DA$2,0)-1,ROWS(ACOMTC1),COLUMNS(ACOMTC1))</definedName>
    <definedName name="A" localSheetId="64">OFFSET(ACOMTC1,0,MATCH([4]RDTOS!$DV$4,[4]RDTOS!$CR$2:$DA$2,0)-1,ROWS(ACOMTC1),COLUMNS(ACOMTC1))</definedName>
    <definedName name="A" localSheetId="67">OFFSET(ACOMTC1,0,MATCH([4]RDTOS!$DV$4,[4]RDTOS!$CR$2:$DA$2,0)-1,ROWS(ACOMTC1),COLUMNS(ACOMTC1))</definedName>
    <definedName name="A" localSheetId="68">OFFSET(ACOMTC1,0,MATCH([4]RDTOS!$DV$4,[4]RDTOS!$CR$2:$DA$2,0)-1,ROWS(ACOMTC1),COLUMNS(ACOMTC1))</definedName>
    <definedName name="A" localSheetId="69">OFFSET(ACOMTC1,0,MATCH([4]RDTOS!$DV$4,[4]RDTOS!$CR$2:$DA$2,0)-1,ROWS(ACOMTC1),COLUMNS(ACOMTC1))</definedName>
    <definedName name="A" localSheetId="11">OFFSET(ACOMTC1,0,MATCH([4]RDTOS!$DV$4,[4]RDTOS!$CR$2:$DA$2,0)-1,ROWS(ACOMTC1),COLUMNS(ACOMTC1))</definedName>
    <definedName name="A" localSheetId="10">OFFSET(ACOMTC1,0,MATCH([4]RDTOS!$DV$4,[4]RDTOS!$CR$2:$DA$2,0)-1,ROWS(ACOMTC1),COLUMNS(ACOMTC1))</definedName>
    <definedName name="A" localSheetId="7">OFFSET(ACOMTC1,0,MATCH([4]RDTOS!$DV$4,[4]RDTOS!$CR$2:$DA$2,0)-1,ROWS(ACOMTC1),COLUMNS(ACOMTC1))</definedName>
    <definedName name="A" localSheetId="9">OFFSET(ACOMTC1,0,MATCH([4]RDTOS!$DV$4,[4]RDTOS!$CR$2:$DA$2,0)-1,ROWS(ACOMTC1),COLUMNS(ACOMTC1))</definedName>
    <definedName name="A" localSheetId="70">OFFSET(ACOMTC1,0,MATCH([4]RDTOS!$DV$4,[4]RDTOS!$CR$2:$DA$2,0)-1,ROWS(ACOMTC1),COLUMNS(ACOMTC1))</definedName>
    <definedName name="A" localSheetId="72">OFFSET(ACOMTC1,0,MATCH([4]RDTOS!$DV$4,[4]RDTOS!$CR$2:$DA$2,0)-1,ROWS(ACOMTC1),COLUMNS(ACOMTC1))</definedName>
    <definedName name="A" localSheetId="73">OFFSET(ACOMTC1,0,MATCH([4]RDTOS!$DV$4,[4]RDTOS!$CR$2:$DA$2,0)-1,ROWS(ACOMTC1),COLUMNS(ACOMTC1))</definedName>
    <definedName name="A" localSheetId="74">OFFSET(ACOMTC1,0,MATCH([4]RDTOS!$DV$4,[4]RDTOS!$CR$2:$DA$2,0)-1,ROWS(ACOMTC1),COLUMNS(ACOMTC1))</definedName>
    <definedName name="A" localSheetId="75">OFFSET(ACOMTC1,0,MATCH([4]RDTOS!$DV$4,[4]RDTOS!$CR$2:$DA$2,0)-1,ROWS(ACOMTC1),COLUMNS(ACOMTC1))</definedName>
    <definedName name="A" localSheetId="76">OFFSET(ACOMTC1,0,MATCH([4]RDTOS!$DV$4,[4]RDTOS!$CR$2:$DA$2,0)-1,ROWS(ACOMTC1),COLUMNS(ACOMTC1))</definedName>
    <definedName name="A" localSheetId="77">OFFSET(ACOMTC1,0,MATCH([4]RDTOS!$DV$4,[4]RDTOS!$CR$2:$DA$2,0)-1,ROWS(ACOMTC1),COLUMNS(ACOMTC1))</definedName>
    <definedName name="A" localSheetId="78">OFFSET(ACOMTC1,0,MATCH([4]RDTOS!$DV$4,[4]RDTOS!$CR$2:$DA$2,0)-1,ROWS(ACOMTC1),COLUMNS(ACOMTC1))</definedName>
    <definedName name="A" localSheetId="79">OFFSET(ACOMTC1,0,MATCH([4]RDTOS!$DV$4,[4]RDTOS!$CR$2:$DA$2,0)-1,ROWS(ACOMTC1),COLUMNS(ACOMTC1))</definedName>
    <definedName name="A" localSheetId="90">OFFSET(ACOMTC1,0,MATCH([4]RDTOS!$DV$4,[4]RDTOS!$CR$2:$DA$2,0)-1,ROWS(ACOMTC1),COLUMNS(ACOMTC1))</definedName>
    <definedName name="A" localSheetId="89">OFFSET(ACOMTC1,0,MATCH([4]RDTOS!$DV$4,[4]RDTOS!$CR$2:$DA$2,0)-1,ROWS(ACOMTC1),COLUMNS(ACOMTC1))</definedName>
    <definedName name="A" localSheetId="88">OFFSET(ACOMTC1,0,MATCH([4]RDTOS!$DV$4,[4]RDTOS!$CR$2:$DA$2,0)-1,ROWS(ACOMTC1),COLUMNS(ACOMTC1))</definedName>
    <definedName name="A" localSheetId="87">OFFSET(ACOMTC1,0,MATCH([4]RDTOS!$DV$4,[4]RDTOS!$CR$2:$DA$2,0)-1,ROWS(ACOMTC1),COLUMNS(ACOMTC1))</definedName>
    <definedName name="A" localSheetId="80">OFFSET(ACOMTC1,0,MATCH([4]RDTOS!$DV$4,[4]RDTOS!$CR$2:$DA$2,0)-1,ROWS(ACOMTC1),COLUMNS(ACOMTC1))</definedName>
    <definedName name="A" localSheetId="92">OFFSET(ACOMTC1,0,MATCH([4]RDTOS!$DV$4,[4]RDTOS!$CR$2:$DA$2,0)-1,ROWS(ACOMTC1),COLUMNS(ACOMTC1))</definedName>
    <definedName name="A" localSheetId="91">OFFSET(ACOMTC1,0,MATCH([4]RDTOS!$DV$4,[4]RDTOS!$CR$2:$DA$2,0)-1,ROWS(ACOMTC1),COLUMNS(ACOMTC1))</definedName>
    <definedName name="A" localSheetId="93">OFFSET(ACOMTC1,0,MATCH([4]RDTOS!$DV$4,[4]RDTOS!$CR$2:$DA$2,0)-1,ROWS(ACOMTC1),COLUMNS(ACOMTC1))</definedName>
    <definedName name="A" localSheetId="94">OFFSET(ACOMTC1,0,MATCH(#REF!,#REF!,0)-1,ROWS(ACOMTC1),COLUMNS(ACOMTC1))</definedName>
    <definedName name="A" localSheetId="96">OFFSET(ACOMTC1,0,MATCH([4]RDTOS!$DV$4,[4]RDTOS!$CR$2:$DA$2,0)-1,ROWS(ACOMTC1),COLUMNS(ACOMTC1))</definedName>
    <definedName name="A" localSheetId="98">OFFSET(ACOMTC1,0,MATCH([4]RDTOS!$DV$4,[4]RDTOS!$CR$2:$DA$2,0)-1,ROWS(ACOMTC1),COLUMNS(ACOMTC1))</definedName>
    <definedName name="A" localSheetId="100">OFFSET(ACOMTC1,0,MATCH([4]RDTOS!$DV$4,[4]RDTOS!$CR$2:$DA$2,0)-1,ROWS(ACOMTC1),COLUMNS(ACOMTC1))</definedName>
    <definedName name="A" localSheetId="101">OFFSET(ACOMTC1,0,MATCH([4]RDTOS!$DV$4,[4]RDTOS!$CR$2:$DA$2,0)-1,ROWS(ACOMTC1),COLUMNS(ACOMTC1))</definedName>
    <definedName name="A" localSheetId="102">OFFSET(ACOMTC1,0,MATCH([4]RDTOS!$DV$4,[4]RDTOS!$CR$2:$DA$2,0)-1,ROWS(ACOMTC1),COLUMNS(ACOMTC1))</definedName>
    <definedName name="A" localSheetId="103">OFFSET(ACOMTC1,0,MATCH([4]RDTOS!$DV$4,[4]RDTOS!$CR$2:$DA$2,0)-1,ROWS(ACOMTC1),COLUMNS(ACOMTC1))</definedName>
    <definedName name="A" localSheetId="104">OFFSET(ACOMTC1,0,MATCH([4]RDTOS!$DV$4,[4]RDTOS!$CR$2:$DA$2,0)-1,ROWS(ACOMTC1),COLUMNS(ACOMTC1))</definedName>
    <definedName name="A" localSheetId="105">OFFSET(ACOMTC1,0,MATCH([4]RDTOS!$DV$4,[4]RDTOS!$CR$2:$DA$2,0)-1,ROWS(ACOMTC1),COLUMNS(ACOMTC1))</definedName>
    <definedName name="A" localSheetId="106">OFFSET(ACOMTC1,0,MATCH([4]RDTOS!$DV$4,[4]RDTOS!$CR$2:$DA$2,0)-1,ROWS(ACOMTC1),COLUMNS(ACOMTC1))</definedName>
    <definedName name="A" localSheetId="12">OFFSET(ACOMTC1,0,MATCH([4]RDTOS!$DV$4,[4]RDTOS!$CR$2:$DA$2,0)-1,ROWS(ACOMTC1),COLUMNS(ACOMTC1))</definedName>
    <definedName name="A" localSheetId="20">OFFSET(ACOMTC1,0,MATCH([4]RDTOS!$DV$4,[4]RDTOS!$CR$2:$DA$2,0)-1,ROWS(ACOMTC1),COLUMNS(ACOMTC1))</definedName>
    <definedName name="A" localSheetId="19">OFFSET(ACOMTC1,0,MATCH([4]RDTOS!$DV$4,[4]RDTOS!$CR$2:$DA$2,0)-1,ROWS(ACOMTC1),COLUMNS(ACOMTC1))</definedName>
    <definedName name="A" localSheetId="17">OFFSET(ACOMTC1,0,MATCH([4]RDTOS!$DV$4,[4]RDTOS!$CR$2:$DA$2,0)-1,ROWS(ACOMTC1),COLUMNS(ACOMTC1))</definedName>
    <definedName name="A" localSheetId="16">OFFSET(ACOMTC1,0,MATCH([4]RDTOS!$DV$4,[4]RDTOS!$CR$2:$DA$2,0)-1,ROWS(ACOMTC1),COLUMNS(ACOMTC1))</definedName>
    <definedName name="A" localSheetId="21">OFFSET(ACOMTC1,0,MATCH([4]RDTOS!$DV$4,[4]RDTOS!$CR$2:$DA$2,0)-1,ROWS(ACOMTC1),COLUMNS(ACOMTC1))</definedName>
    <definedName name="A" localSheetId="15">OFFSET(ACOMTC1,0,MATCH([4]RDTOS!$DV$4,[4]RDTOS!$CR$2:$DA$2,0)-1,ROWS(ACOMTC1),COLUMNS(ACOMTC1))</definedName>
    <definedName name="A" localSheetId="14">OFFSET(ACOMTC1,0,MATCH([4]RDTOS!$DV$4,[4]RDTOS!$CR$2:$DA$2,0)-1,ROWS(ACOMTC1),COLUMNS(ACOMTC1))</definedName>
    <definedName name="A" localSheetId="0">OFFSET(ACOMTC1,0,MATCH([4]RDTOS!$DV$4,[4]RDTOS!$CR$2:$DA$2,0)-1,ROWS(ACOMTC1),COLUMNS(ACOMTC1))</definedName>
    <definedName name="A" localSheetId="33">OFFSET(ACOMTC1,0,MATCH([4]RDTOS!$DV$4,[4]RDTOS!$CR$2:$DA$2,0)-1,ROWS(ACOMTC1),COLUMNS(ACOMTC1))</definedName>
    <definedName name="A" localSheetId="32">OFFSET(ACOMTC1,0,MATCH([4]RDTOS!$DV$4,[4]RDTOS!$CR$2:$DA$2,0)-1,ROWS(ACOMTC1),COLUMNS(ACOMTC1))</definedName>
    <definedName name="A" localSheetId="34">OFFSET(ACOMTC1,0,MATCH([4]RDTOS!$DV$4,[4]RDTOS!$CR$2:$DA$2,0)-1,ROWS(ACOMTC1),COLUMNS(ACOMTC1))</definedName>
    <definedName name="A" localSheetId="36">OFFSET(ACOMTC1,0,MATCH([4]RDTOS!$DV$4,[4]RDTOS!$CR$2:$DA$2,0)-1,ROWS(ACOMTC1),COLUMNS(ACOMTC1))</definedName>
    <definedName name="A" localSheetId="35">OFFSET(ACOMTC1,0,MATCH([4]RDTOS!$DV$4,[4]RDTOS!$CR$2:$DA$2,0)-1,ROWS(ACOMTC1),COLUMNS(ACOMTC1))</definedName>
    <definedName name="A" localSheetId="97">OFFSET(ACOMTC1,0,MATCH([4]RDTOS!$DV$4,[4]RDTOS!$CR$2:$DA$2,0)-1,ROWS(ACOMTC1),COLUMNS(ACOMTC1))</definedName>
    <definedName name="A" localSheetId="3">OFFSET(ACOMTC1,0,MATCH([4]RDTOS!$DV$4,[4]RDTOS!$CR$2:$DA$2,0)-1,ROWS(ACOMTC1),COLUMNS(ACOMTC1))</definedName>
    <definedName name="A">OFFSET(ACOMTC1,0,MATCH([4]RDTOS!$DV$4,[4]RDTOS!$CR$2:$DA$2,0)-1,ROWS(ACOMTC1),COLUMNS(ACOMTC1))</definedName>
    <definedName name="abr">[6]Axo_Gasto!$T$14:$T$469</definedName>
    <definedName name="ACOMT0T1GOL3" localSheetId="1">OFFSET(ACOMTOT1,0,MATCH([4]RDTOS!$DZ$4,[4]RDTOS!$Q$2:$AD$2,0)-1,ROWS(ACOMTOT1),COLUMNS(ACOMTOT1))</definedName>
    <definedName name="ACOMT0T1GOL3" localSheetId="6">OFFSET([0]!ACOMTOT1,0,MATCH([4]RDTOS!$DZ$4,[4]RDTOS!$Q$2:$AD$2,0)-1,ROWS([0]!ACOMTOT1),COLUMNS([0]!ACOMTOT1))</definedName>
    <definedName name="ACOMT0T1GOL3" localSheetId="4">OFFSET(ACOMTOT1,0,MATCH([4]RDTOS!$DZ$4,[4]RDTOS!$Q$2:$AD$2,0)-1,ROWS(ACOMTOT1),COLUMNS(ACOMTOT1))</definedName>
    <definedName name="ACOMT0T1GOL3" localSheetId="5">OFFSET('Flujos de efectivo'!ACOMTOT1,0,MATCH([4]RDTOS!$DZ$4,[4]RDTOS!$Q$2:$AD$2,0)-1,ROWS('Flujos de efectivo'!ACOMTOT1),COLUMNS('Flujos de efectivo'!ACOMTOT1))</definedName>
    <definedName name="ACOMT0T1GOL3" localSheetId="58">OFFSET(ACOMTOT1,0,MATCH([4]RDTOS!$DZ$4,[4]RDTOS!$Q$2:$AD$2,0)-1,ROWS(ACOMTOT1),COLUMNS(ACOMTOT1))</definedName>
    <definedName name="ACOMT0T1GOL3" localSheetId="59">OFFSET(ACOMTOT1,0,MATCH([4]RDTOS!$DZ$4,[4]RDTOS!$Q$2:$AD$2,0)-1,ROWS(ACOMTOT1),COLUMNS(ACOMTOT1))</definedName>
    <definedName name="ACOMT0T1GOL3" localSheetId="61">OFFSET(ACOMTOT1,0,MATCH([4]RDTOS!$DZ$4,[4]RDTOS!$Q$2:$AD$2,0)-1,ROWS(ACOMTOT1),COLUMNS(ACOMTOT1))</definedName>
    <definedName name="ACOMT0T1GOL3" localSheetId="64">OFFSET(ACOMTOT1,0,MATCH([4]RDTOS!$DZ$4,[4]RDTOS!$Q$2:$AD$2,0)-1,ROWS(ACOMTOT1),COLUMNS(ACOMTOT1))</definedName>
    <definedName name="ACOMT0T1GOL3" localSheetId="67">OFFSET(ACOMTOT1,0,MATCH([4]RDTOS!$DZ$4,[4]RDTOS!$Q$2:$AD$2,0)-1,ROWS(ACOMTOT1),COLUMNS(ACOMTOT1))</definedName>
    <definedName name="ACOMT0T1GOL3" localSheetId="68">OFFSET(ACOMTOT1,0,MATCH([4]RDTOS!$DZ$4,[4]RDTOS!$Q$2:$AD$2,0)-1,ROWS(ACOMTOT1),COLUMNS(ACOMTOT1))</definedName>
    <definedName name="ACOMT0T1GOL3" localSheetId="69">OFFSET(ACOMTOT1,0,MATCH([4]RDTOS!$DZ$4,[4]RDTOS!$Q$2:$AD$2,0)-1,ROWS(ACOMTOT1),COLUMNS(ACOMTOT1))</definedName>
    <definedName name="ACOMT0T1GOL3" localSheetId="11">OFFSET(ACOMTOT1,0,MATCH([4]RDTOS!$DZ$4,[4]RDTOS!$Q$2:$AD$2,0)-1,ROWS(ACOMTOT1),COLUMNS(ACOMTOT1))</definedName>
    <definedName name="ACOMT0T1GOL3" localSheetId="10">OFFSET(ACOMTOT1,0,MATCH([4]RDTOS!$DZ$4,[4]RDTOS!$Q$2:$AD$2,0)-1,ROWS(ACOMTOT1),COLUMNS(ACOMTOT1))</definedName>
    <definedName name="ACOMT0T1GOL3" localSheetId="7">OFFSET(ACOMTOT1,0,MATCH([4]RDTOS!$DZ$4,[4]RDTOS!$Q$2:$AD$2,0)-1,ROWS(ACOMTOT1),COLUMNS(ACOMTOT1))</definedName>
    <definedName name="ACOMT0T1GOL3" localSheetId="9">OFFSET(ACOMTOT1,0,MATCH([4]RDTOS!$DZ$4,[4]RDTOS!$Q$2:$AD$2,0)-1,ROWS(ACOMTOT1),COLUMNS(ACOMTOT1))</definedName>
    <definedName name="ACOMT0T1GOL3" localSheetId="70">OFFSET(ACOMTOT1,0,MATCH([4]RDTOS!$DZ$4,[4]RDTOS!$Q$2:$AD$2,0)-1,ROWS(ACOMTOT1),COLUMNS(ACOMTOT1))</definedName>
    <definedName name="ACOMT0T1GOL3" localSheetId="72">OFFSET(ACOMTOT1,0,MATCH([4]RDTOS!$DZ$4,[4]RDTOS!$Q$2:$AD$2,0)-1,ROWS(ACOMTOT1),COLUMNS(ACOMTOT1))</definedName>
    <definedName name="ACOMT0T1GOL3" localSheetId="73">OFFSET(ACOMTOT1,0,MATCH([4]RDTOS!$DZ$4,[4]RDTOS!$Q$2:$AD$2,0)-1,ROWS(ACOMTOT1),COLUMNS(ACOMTOT1))</definedName>
    <definedName name="ACOMT0T1GOL3" localSheetId="74">OFFSET(ACOMTOT1,0,MATCH([4]RDTOS!$DZ$4,[4]RDTOS!$Q$2:$AD$2,0)-1,ROWS(ACOMTOT1),COLUMNS(ACOMTOT1))</definedName>
    <definedName name="ACOMT0T1GOL3" localSheetId="75">OFFSET(ACOMTOT1,0,MATCH([4]RDTOS!$DZ$4,[4]RDTOS!$Q$2:$AD$2,0)-1,ROWS(ACOMTOT1),COLUMNS(ACOMTOT1))</definedName>
    <definedName name="ACOMT0T1GOL3" localSheetId="76">OFFSET(ACOMTOT1,0,MATCH([4]RDTOS!$DZ$4,[4]RDTOS!$Q$2:$AD$2,0)-1,ROWS(ACOMTOT1),COLUMNS(ACOMTOT1))</definedName>
    <definedName name="ACOMT0T1GOL3" localSheetId="77">OFFSET(ACOMTOT1,0,MATCH([4]RDTOS!$DZ$4,[4]RDTOS!$Q$2:$AD$2,0)-1,ROWS(ACOMTOT1),COLUMNS(ACOMTOT1))</definedName>
    <definedName name="ACOMT0T1GOL3" localSheetId="78">OFFSET(ACOMTOT1,0,MATCH([4]RDTOS!$DZ$4,[4]RDTOS!$Q$2:$AD$2,0)-1,ROWS(ACOMTOT1),COLUMNS(ACOMTOT1))</definedName>
    <definedName name="ACOMT0T1GOL3" localSheetId="79">OFFSET(ACOMTOT1,0,MATCH([4]RDTOS!$DZ$4,[4]RDTOS!$Q$2:$AD$2,0)-1,ROWS(ACOMTOT1),COLUMNS(ACOMTOT1))</definedName>
    <definedName name="ACOMT0T1GOL3" localSheetId="80">OFFSET(ACOMTOT1,0,MATCH([4]RDTOS!$DZ$4,[4]RDTOS!$Q$2:$AD$2,0)-1,ROWS(ACOMTOT1),COLUMNS(ACOMTOT1))</definedName>
    <definedName name="ACOMT0T1GOL3" localSheetId="92">OFFSET(ACOMTOT1,0,MATCH([4]RDTOS!$DZ$4,[4]RDTOS!$Q$2:$AD$2,0)-1,ROWS(ACOMTOT1),COLUMNS(ACOMTOT1))</definedName>
    <definedName name="ACOMT0T1GOL3" localSheetId="91">OFFSET(ACOMTOT1,0,MATCH([4]RDTOS!$DZ$4,[4]RDTOS!$Q$2:$AD$2,0)-1,ROWS(ACOMTOT1),COLUMNS(ACOMTOT1))</definedName>
    <definedName name="ACOMT0T1GOL3" localSheetId="93">OFFSET(ACOMTOT1,0,MATCH([4]RDTOS!$DZ$4,[4]RDTOS!$Q$2:$AD$2,0)-1,ROWS(ACOMTOT1),COLUMNS(ACOMTOT1))</definedName>
    <definedName name="ACOMT0T1GOL3" localSheetId="94">OFFSET('Nota 31A Provisiones - casos '!ACOMTOT1,0,MATCH(#REF!,#REF!,0)-1,ROWS('Nota 31A Provisiones - casos '!ACOMTOT1),COLUMNS('Nota 31A Provisiones - casos '!ACOMTOT1))</definedName>
    <definedName name="ACOMT0T1GOL3" localSheetId="96">OFFSET(ACOMTOT1,0,MATCH([4]RDTOS!$DZ$4,[4]RDTOS!$Q$2:$AD$2,0)-1,ROWS(ACOMTOT1),COLUMNS(ACOMTOT1))</definedName>
    <definedName name="ACOMT0T1GOL3" localSheetId="98">OFFSET(ACOMTOT1,0,MATCH([4]RDTOS!$DZ$4,[4]RDTOS!$Q$2:$AD$2,0)-1,ROWS(ACOMTOT1),COLUMNS(ACOMTOT1))</definedName>
    <definedName name="ACOMT0T1GOL3" localSheetId="100">OFFSET(ACOMTOT1,0,MATCH([4]RDTOS!$DZ$4,[4]RDTOS!$Q$2:$AD$2,0)-1,ROWS(ACOMTOT1),COLUMNS(ACOMTOT1))</definedName>
    <definedName name="ACOMT0T1GOL3" localSheetId="101">OFFSET(ACOMTOT1,0,MATCH([4]RDTOS!$DZ$4,[4]RDTOS!$Q$2:$AD$2,0)-1,ROWS(ACOMTOT1),COLUMNS(ACOMTOT1))</definedName>
    <definedName name="ACOMT0T1GOL3" localSheetId="102">OFFSET(ACOMTOT1,0,MATCH([4]RDTOS!$DZ$4,[4]RDTOS!$Q$2:$AD$2,0)-1,ROWS(ACOMTOT1),COLUMNS(ACOMTOT1))</definedName>
    <definedName name="ACOMT0T1GOL3" localSheetId="103">OFFSET(ACOMTOT1,0,MATCH([4]RDTOS!$DZ$4,[4]RDTOS!$Q$2:$AD$2,0)-1,ROWS(ACOMTOT1),COLUMNS(ACOMTOT1))</definedName>
    <definedName name="ACOMT0T1GOL3" localSheetId="104">OFFSET(ACOMTOT1,0,MATCH([4]RDTOS!$DZ$4,[4]RDTOS!$Q$2:$AD$2,0)-1,ROWS(ACOMTOT1),COLUMNS(ACOMTOT1))</definedName>
    <definedName name="ACOMT0T1GOL3" localSheetId="105">OFFSET(ACOMTOT1,0,MATCH([4]RDTOS!$DZ$4,[4]RDTOS!$Q$2:$AD$2,0)-1,ROWS(ACOMTOT1),COLUMNS(ACOMTOT1))</definedName>
    <definedName name="ACOMT0T1GOL3" localSheetId="106">OFFSET(ACOMTOT1,0,MATCH([4]RDTOS!$DZ$4,[4]RDTOS!$Q$2:$AD$2,0)-1,ROWS(ACOMTOT1),COLUMNS(ACOMTOT1))</definedName>
    <definedName name="ACOMT0T1GOL3" localSheetId="12">OFFSET(ACOMTOT1,0,MATCH([4]RDTOS!$DZ$4,[4]RDTOS!$Q$2:$AD$2,0)-1,ROWS(ACOMTOT1),COLUMNS(ACOMTOT1))</definedName>
    <definedName name="ACOMT0T1GOL3" localSheetId="17">OFFSET([5]!ACOMTOT1,0,MATCH([4]RDTOS!$DZ$4,[4]RDTOS!$Q$2:$AD$2,0)-1,ROWS([5]!ACOMTOT1),COLUMNS([5]!ACOMTOT1))</definedName>
    <definedName name="ACOMT0T1GOL3" localSheetId="16">OFFSET([5]!ACOMTOT1,0,MATCH([4]RDTOS!$DZ$4,[4]RDTOS!$Q$2:$AD$2,0)-1,ROWS([5]!ACOMTOT1),COLUMNS([5]!ACOMTOT1))</definedName>
    <definedName name="ACOMT0T1GOL3" localSheetId="21">OFFSET(ACOMTOT1,0,MATCH([4]RDTOS!$DZ$4,[4]RDTOS!$Q$2:$AD$2,0)-1,ROWS(ACOMTOT1),COLUMNS(ACOMTOT1))</definedName>
    <definedName name="ACOMT0T1GOL3" localSheetId="0">OFFSET(ACOMTOT1,0,MATCH([4]RDTOS!$DZ$4,[4]RDTOS!$Q$2:$AD$2,0)-1,ROWS(ACOMTOT1),COLUMNS(ACOMTOT1))</definedName>
    <definedName name="ACOMT0T1GOL3" localSheetId="33">OFFSET(ACOMTOT1,0,MATCH([4]RDTOS!$DZ$4,[4]RDTOS!$Q$2:$AD$2,0)-1,ROWS(ACOMTOT1),COLUMNS(ACOMTOT1))</definedName>
    <definedName name="ACOMT0T1GOL3" localSheetId="32">OFFSET(ACOMTOT1,0,MATCH([4]RDTOS!$DZ$4,[4]RDTOS!$Q$2:$AD$2,0)-1,ROWS(ACOMTOT1),COLUMNS(ACOMTOT1))</definedName>
    <definedName name="ACOMT0T1GOL3" localSheetId="34">OFFSET(ACOMTOT1,0,MATCH([4]RDTOS!$DZ$4,[4]RDTOS!$Q$2:$AD$2,0)-1,ROWS(ACOMTOT1),COLUMNS(ACOMTOT1))</definedName>
    <definedName name="ACOMT0T1GOL3" localSheetId="36">OFFSET(ACOMTOT1,0,MATCH([4]RDTOS!$DZ$4,[4]RDTOS!$Q$2:$AD$2,0)-1,ROWS(ACOMTOT1),COLUMNS(ACOMTOT1))</definedName>
    <definedName name="ACOMT0T1GOL3" localSheetId="35">OFFSET([0]!ACOMTOT1,0,MATCH([4]RDTOS!$DZ$4,[4]RDTOS!$Q$2:$AD$2,0)-1,ROWS([0]!ACOMTOT1),COLUMNS([0]!ACOMTOT1))</definedName>
    <definedName name="ACOMT0T1GOL3" localSheetId="97">OFFSET(ACOMTOT1,0,MATCH([4]RDTOS!$DZ$4,[4]RDTOS!$Q$2:$AD$2,0)-1,ROWS(ACOMTOT1),COLUMNS(ACOMTOT1))</definedName>
    <definedName name="ACOMT0T1GOL3" localSheetId="3">OFFSET(ACOMTOT1,0,MATCH([4]RDTOS!$DZ$4,[4]RDTOS!$Q$2:$AD$2,0)-1,ROWS(ACOMTOT1),COLUMNS(ACOMTOT1))</definedName>
    <definedName name="ACOMT0T1GOL3">OFFSET(ACOMTOT1,0,MATCH([4]RDTOS!$DZ$4,[4]RDTOS!$Q$2:$AD$2,0)-1,ROWS(ACOMTOT1),COLUMNS(ACOMTOT1))</definedName>
    <definedName name="ACOMTC1ACT" localSheetId="2">OFFSET(ACOMTC1,0,MATCH([4]RDTOS!$DV$4,[4]RDTOS!$CR$2:$DA$2,0)-1,ROWS(ACOMTC1),COLUMNS(ACOMTC1))</definedName>
    <definedName name="ACOMTC1ACT" localSheetId="1">OFFSET(ACOMTC1,0,MATCH([4]RDTOS!$DV$4,[4]RDTOS!$CR$2:$DA$2,0)-1,ROWS(ACOMTC1),COLUMNS(ACOMTC1))</definedName>
    <definedName name="ACOMTC1ACT" localSheetId="6">OFFSET(ACOMTC1,0,MATCH([4]RDTOS!$DV$4,[4]RDTOS!$CR$2:$DA$2,0)-1,ROWS(ACOMTC1),COLUMNS(ACOMTC1))</definedName>
    <definedName name="ACOMTC1ACT" localSheetId="4">OFFSET(ACOMTC1,0,MATCH([4]RDTOS!$DV$4,[4]RDTOS!$CR$2:$DA$2,0)-1,ROWS(ACOMTC1),COLUMNS(ACOMTC1))</definedName>
    <definedName name="ACOMTC1ACT" localSheetId="5">OFFSET(ACOMTC1,0,MATCH([4]RDTOS!$DV$4,[4]RDTOS!$CR$2:$DA$2,0)-1,ROWS(ACOMTC1),COLUMNS(ACOMTC1))</definedName>
    <definedName name="ACOMTC1ACT" localSheetId="40">OFFSET(ACOMTC1,0,MATCH([4]RDTOS!$DV$4,[4]RDTOS!$CR$2:$DA$2,0)-1,ROWS(ACOMTC1),COLUMNS(ACOMTC1))</definedName>
    <definedName name="ACOMTC1ACT" localSheetId="39">OFFSET(ACOMTC1,0,MATCH([4]RDTOS!$DV$4,[4]RDTOS!$CR$2:$DA$2,0)-1,ROWS(ACOMTC1),COLUMNS(ACOMTC1))</definedName>
    <definedName name="ACOMTC1ACT" localSheetId="43">OFFSET(ACOMTC1,0,MATCH([4]RDTOS!$DV$4,[4]RDTOS!$CR$2:$DA$2,0)-1,ROWS(ACOMTC1),COLUMNS(ACOMTC1))</definedName>
    <definedName name="ACOMTC1ACT" localSheetId="49">OFFSET(ACOMTC1,0,MATCH([4]RDTOS!$DV$4,[4]RDTOS!$CR$2:$DA$2,0)-1,ROWS(ACOMTC1),COLUMNS(ACOMTC1))</definedName>
    <definedName name="ACOMTC1ACT" localSheetId="58">OFFSET(ACOMTC1,0,MATCH([4]RDTOS!$DV$4,[4]RDTOS!$CR$2:$DA$2,0)-1,ROWS(ACOMTC1),COLUMNS(ACOMTC1))</definedName>
    <definedName name="ACOMTC1ACT" localSheetId="59">OFFSET(ACOMTC1,0,MATCH([4]RDTOS!$DV$4,[4]RDTOS!$CR$2:$DA$2,0)-1,ROWS(ACOMTC1),COLUMNS(ACOMTC1))</definedName>
    <definedName name="ACOMTC1ACT" localSheetId="61">OFFSET(ACOMTC1,0,MATCH([4]RDTOS!$DV$4,[4]RDTOS!$CR$2:$DA$2,0)-1,ROWS(ACOMTC1),COLUMNS(ACOMTC1))</definedName>
    <definedName name="ACOMTC1ACT" localSheetId="64">OFFSET(ACOMTC1,0,MATCH([4]RDTOS!$DV$4,[4]RDTOS!$CR$2:$DA$2,0)-1,ROWS(ACOMTC1),COLUMNS(ACOMTC1))</definedName>
    <definedName name="ACOMTC1ACT" localSheetId="67">OFFSET(ACOMTC1,0,MATCH([4]RDTOS!$DV$4,[4]RDTOS!$CR$2:$DA$2,0)-1,ROWS(ACOMTC1),COLUMNS(ACOMTC1))</definedName>
    <definedName name="ACOMTC1ACT" localSheetId="68">OFFSET(ACOMTC1,0,MATCH([4]RDTOS!$DV$4,[4]RDTOS!$CR$2:$DA$2,0)-1,ROWS(ACOMTC1),COLUMNS(ACOMTC1))</definedName>
    <definedName name="ACOMTC1ACT" localSheetId="69">OFFSET(ACOMTC1,0,MATCH([4]RDTOS!$DV$4,[4]RDTOS!$CR$2:$DA$2,0)-1,ROWS(ACOMTC1),COLUMNS(ACOMTC1))</definedName>
    <definedName name="ACOMTC1ACT" localSheetId="11">OFFSET(ACOMTC1,0,MATCH([4]RDTOS!$DV$4,[4]RDTOS!$CR$2:$DA$2,0)-1,ROWS(ACOMTC1),COLUMNS(ACOMTC1))</definedName>
    <definedName name="ACOMTC1ACT" localSheetId="10">OFFSET(ACOMTC1,0,MATCH([4]RDTOS!$DV$4,[4]RDTOS!$CR$2:$DA$2,0)-1,ROWS(ACOMTC1),COLUMNS(ACOMTC1))</definedName>
    <definedName name="ACOMTC1ACT" localSheetId="7">OFFSET(ACOMTC1,0,MATCH([4]RDTOS!$DV$4,[4]RDTOS!$CR$2:$DA$2,0)-1,ROWS(ACOMTC1),COLUMNS(ACOMTC1))</definedName>
    <definedName name="ACOMTC1ACT" localSheetId="9">OFFSET(ACOMTC1,0,MATCH([4]RDTOS!$DV$4,[4]RDTOS!$CR$2:$DA$2,0)-1,ROWS(ACOMTC1),COLUMNS(ACOMTC1))</definedName>
    <definedName name="ACOMTC1ACT" localSheetId="70">OFFSET(ACOMTC1,0,MATCH([4]RDTOS!$DV$4,[4]RDTOS!$CR$2:$DA$2,0)-1,ROWS(ACOMTC1),COLUMNS(ACOMTC1))</definedName>
    <definedName name="ACOMTC1ACT" localSheetId="72">OFFSET(ACOMTC1,0,MATCH([4]RDTOS!$DV$4,[4]RDTOS!$CR$2:$DA$2,0)-1,ROWS(ACOMTC1),COLUMNS(ACOMTC1))</definedName>
    <definedName name="ACOMTC1ACT" localSheetId="73">OFFSET(ACOMTC1,0,MATCH([4]RDTOS!$DV$4,[4]RDTOS!$CR$2:$DA$2,0)-1,ROWS(ACOMTC1),COLUMNS(ACOMTC1))</definedName>
    <definedName name="ACOMTC1ACT" localSheetId="74">OFFSET(ACOMTC1,0,MATCH([4]RDTOS!$DV$4,[4]RDTOS!$CR$2:$DA$2,0)-1,ROWS(ACOMTC1),COLUMNS(ACOMTC1))</definedName>
    <definedName name="ACOMTC1ACT" localSheetId="75">OFFSET(ACOMTC1,0,MATCH([4]RDTOS!$DV$4,[4]RDTOS!$CR$2:$DA$2,0)-1,ROWS(ACOMTC1),COLUMNS(ACOMTC1))</definedName>
    <definedName name="ACOMTC1ACT" localSheetId="76">OFFSET(ACOMTC1,0,MATCH([4]RDTOS!$DV$4,[4]RDTOS!$CR$2:$DA$2,0)-1,ROWS(ACOMTC1),COLUMNS(ACOMTC1))</definedName>
    <definedName name="ACOMTC1ACT" localSheetId="77">OFFSET(ACOMTC1,0,MATCH([4]RDTOS!$DV$4,[4]RDTOS!$CR$2:$DA$2,0)-1,ROWS(ACOMTC1),COLUMNS(ACOMTC1))</definedName>
    <definedName name="ACOMTC1ACT" localSheetId="78">OFFSET(ACOMTC1,0,MATCH([4]RDTOS!$DV$4,[4]RDTOS!$CR$2:$DA$2,0)-1,ROWS(ACOMTC1),COLUMNS(ACOMTC1))</definedName>
    <definedName name="ACOMTC1ACT" localSheetId="79">OFFSET(ACOMTC1,0,MATCH([4]RDTOS!$DV$4,[4]RDTOS!$CR$2:$DA$2,0)-1,ROWS(ACOMTC1),COLUMNS(ACOMTC1))</definedName>
    <definedName name="ACOMTC1ACT" localSheetId="90">OFFSET(ACOMTC1,0,MATCH([4]RDTOS!$DV$4,[4]RDTOS!$CR$2:$DA$2,0)-1,ROWS(ACOMTC1),COLUMNS(ACOMTC1))</definedName>
    <definedName name="ACOMTC1ACT" localSheetId="89">OFFSET(ACOMTC1,0,MATCH([4]RDTOS!$DV$4,[4]RDTOS!$CR$2:$DA$2,0)-1,ROWS(ACOMTC1),COLUMNS(ACOMTC1))</definedName>
    <definedName name="ACOMTC1ACT" localSheetId="88">OFFSET(ACOMTC1,0,MATCH([4]RDTOS!$DV$4,[4]RDTOS!$CR$2:$DA$2,0)-1,ROWS(ACOMTC1),COLUMNS(ACOMTC1))</definedName>
    <definedName name="ACOMTC1ACT" localSheetId="87">OFFSET(ACOMTC1,0,MATCH([4]RDTOS!$DV$4,[4]RDTOS!$CR$2:$DA$2,0)-1,ROWS(ACOMTC1),COLUMNS(ACOMTC1))</definedName>
    <definedName name="ACOMTC1ACT" localSheetId="80">OFFSET(ACOMTC1,0,MATCH([4]RDTOS!$DV$4,[4]RDTOS!$CR$2:$DA$2,0)-1,ROWS(ACOMTC1),COLUMNS(ACOMTC1))</definedName>
    <definedName name="ACOMTC1ACT" localSheetId="92">OFFSET(ACOMTC1,0,MATCH([4]RDTOS!$DV$4,[4]RDTOS!$CR$2:$DA$2,0)-1,ROWS(ACOMTC1),COLUMNS(ACOMTC1))</definedName>
    <definedName name="ACOMTC1ACT" localSheetId="91">OFFSET(ACOMTC1,0,MATCH([4]RDTOS!$DV$4,[4]RDTOS!$CR$2:$DA$2,0)-1,ROWS(ACOMTC1),COLUMNS(ACOMTC1))</definedName>
    <definedName name="ACOMTC1ACT" localSheetId="93">OFFSET(ACOMTC1,0,MATCH([4]RDTOS!$DV$4,[4]RDTOS!$CR$2:$DA$2,0)-1,ROWS(ACOMTC1),COLUMNS(ACOMTC1))</definedName>
    <definedName name="ACOMTC1ACT" localSheetId="94">OFFSET(ACOMTC1,0,MATCH(#REF!,#REF!,0)-1,ROWS(ACOMTC1),COLUMNS(ACOMTC1))</definedName>
    <definedName name="ACOMTC1ACT" localSheetId="96">OFFSET(ACOMTC1,0,MATCH([4]RDTOS!$DV$4,[4]RDTOS!$CR$2:$DA$2,0)-1,ROWS(ACOMTC1),COLUMNS(ACOMTC1))</definedName>
    <definedName name="ACOMTC1ACT" localSheetId="98">OFFSET(ACOMTC1,0,MATCH([4]RDTOS!$DV$4,[4]RDTOS!$CR$2:$DA$2,0)-1,ROWS(ACOMTC1),COLUMNS(ACOMTC1))</definedName>
    <definedName name="ACOMTC1ACT" localSheetId="100">OFFSET(ACOMTC1,0,MATCH([4]RDTOS!$DV$4,[4]RDTOS!$CR$2:$DA$2,0)-1,ROWS(ACOMTC1),COLUMNS(ACOMTC1))</definedName>
    <definedName name="ACOMTC1ACT" localSheetId="101">OFFSET(ACOMTC1,0,MATCH([4]RDTOS!$DV$4,[4]RDTOS!$CR$2:$DA$2,0)-1,ROWS(ACOMTC1),COLUMNS(ACOMTC1))</definedName>
    <definedName name="ACOMTC1ACT" localSheetId="102">OFFSET(ACOMTC1,0,MATCH([4]RDTOS!$DV$4,[4]RDTOS!$CR$2:$DA$2,0)-1,ROWS(ACOMTC1),COLUMNS(ACOMTC1))</definedName>
    <definedName name="ACOMTC1ACT" localSheetId="103">OFFSET(ACOMTC1,0,MATCH([4]RDTOS!$DV$4,[4]RDTOS!$CR$2:$DA$2,0)-1,ROWS(ACOMTC1),COLUMNS(ACOMTC1))</definedName>
    <definedName name="ACOMTC1ACT" localSheetId="104">OFFSET(ACOMTC1,0,MATCH([4]RDTOS!$DV$4,[4]RDTOS!$CR$2:$DA$2,0)-1,ROWS(ACOMTC1),COLUMNS(ACOMTC1))</definedName>
    <definedName name="ACOMTC1ACT" localSheetId="105">OFFSET(ACOMTC1,0,MATCH([4]RDTOS!$DV$4,[4]RDTOS!$CR$2:$DA$2,0)-1,ROWS(ACOMTC1),COLUMNS(ACOMTC1))</definedName>
    <definedName name="ACOMTC1ACT" localSheetId="106">OFFSET(ACOMTC1,0,MATCH([4]RDTOS!$DV$4,[4]RDTOS!$CR$2:$DA$2,0)-1,ROWS(ACOMTC1),COLUMNS(ACOMTC1))</definedName>
    <definedName name="ACOMTC1ACT" localSheetId="12">OFFSET(ACOMTC1,0,MATCH([4]RDTOS!$DV$4,[4]RDTOS!$CR$2:$DA$2,0)-1,ROWS(ACOMTC1),COLUMNS(ACOMTC1))</definedName>
    <definedName name="ACOMTC1ACT" localSheetId="20">OFFSET(ACOMTC1,0,MATCH([4]RDTOS!$DV$4,[4]RDTOS!$CR$2:$DA$2,0)-1,ROWS(ACOMTC1),COLUMNS(ACOMTC1))</definedName>
    <definedName name="ACOMTC1ACT" localSheetId="19">OFFSET(ACOMTC1,0,MATCH([4]RDTOS!$DV$4,[4]RDTOS!$CR$2:$DA$2,0)-1,ROWS(ACOMTC1),COLUMNS(ACOMTC1))</definedName>
    <definedName name="ACOMTC1ACT" localSheetId="17">OFFSET(ACOMTC1,0,MATCH([4]RDTOS!$DV$4,[4]RDTOS!$CR$2:$DA$2,0)-1,ROWS(ACOMTC1),COLUMNS(ACOMTC1))</definedName>
    <definedName name="ACOMTC1ACT" localSheetId="16">OFFSET(ACOMTC1,0,MATCH([4]RDTOS!$DV$4,[4]RDTOS!$CR$2:$DA$2,0)-1,ROWS(ACOMTC1),COLUMNS(ACOMTC1))</definedName>
    <definedName name="ACOMTC1ACT" localSheetId="21">OFFSET(ACOMTC1,0,MATCH([4]RDTOS!$DV$4,[4]RDTOS!$CR$2:$DA$2,0)-1,ROWS(ACOMTC1),COLUMNS(ACOMTC1))</definedName>
    <definedName name="ACOMTC1ACT" localSheetId="15">OFFSET(ACOMTC1,0,MATCH([4]RDTOS!$DV$4,[4]RDTOS!$CR$2:$DA$2,0)-1,ROWS(ACOMTC1),COLUMNS(ACOMTC1))</definedName>
    <definedName name="ACOMTC1ACT" localSheetId="14">OFFSET(ACOMTC1,0,MATCH([4]RDTOS!$DV$4,[4]RDTOS!$CR$2:$DA$2,0)-1,ROWS(ACOMTC1),COLUMNS(ACOMTC1))</definedName>
    <definedName name="ACOMTC1ACT" localSheetId="0">OFFSET(ACOMTC1,0,MATCH([4]RDTOS!$DV$4,[4]RDTOS!$CR$2:$DA$2,0)-1,ROWS(ACOMTC1),COLUMNS(ACOMTC1))</definedName>
    <definedName name="ACOMTC1ACT" localSheetId="33">OFFSET(ACOMTC1,0,MATCH([4]RDTOS!$DV$4,[4]RDTOS!$CR$2:$DA$2,0)-1,ROWS(ACOMTC1),COLUMNS(ACOMTC1))</definedName>
    <definedName name="ACOMTC1ACT" localSheetId="32">OFFSET(ACOMTC1,0,MATCH([4]RDTOS!$DV$4,[4]RDTOS!$CR$2:$DA$2,0)-1,ROWS(ACOMTC1),COLUMNS(ACOMTC1))</definedName>
    <definedName name="ACOMTC1ACT" localSheetId="34">OFFSET(ACOMTC1,0,MATCH([4]RDTOS!$DV$4,[4]RDTOS!$CR$2:$DA$2,0)-1,ROWS(ACOMTC1),COLUMNS(ACOMTC1))</definedName>
    <definedName name="ACOMTC1ACT" localSheetId="36">OFFSET(ACOMTC1,0,MATCH([4]RDTOS!$DV$4,[4]RDTOS!$CR$2:$DA$2,0)-1,ROWS(ACOMTC1),COLUMNS(ACOMTC1))</definedName>
    <definedName name="ACOMTC1ACT" localSheetId="35">OFFSET(ACOMTC1,0,MATCH([4]RDTOS!$DV$4,[4]RDTOS!$CR$2:$DA$2,0)-1,ROWS(ACOMTC1),COLUMNS(ACOMTC1))</definedName>
    <definedName name="ACOMTC1ACT" localSheetId="97">OFFSET(ACOMTC1,0,MATCH([4]RDTOS!$DV$4,[4]RDTOS!$CR$2:$DA$2,0)-1,ROWS(ACOMTC1),COLUMNS(ACOMTC1))</definedName>
    <definedName name="ACOMTC1ACT" localSheetId="3">OFFSET(ACOMTC1,0,MATCH([4]RDTOS!$DV$4,[4]RDTOS!$CR$2:$DA$2,0)-1,ROWS(ACOMTC1),COLUMNS(ACOMTC1))</definedName>
    <definedName name="ACOMTC1ACT">OFFSET(ACOMTC1,0,MATCH([4]RDTOS!$DV$4,[4]RDTOS!$CR$2:$DA$2,0)-1,ROWS(ACOMTC1),COLUMNS(ACOMTC1))</definedName>
    <definedName name="ACOMTC1ACT2" localSheetId="2">OFFSET(ACOMTC1,0,MATCH([4]RDTOS!$DV$4,[4]RDTOS!$CR$2:$DA$2,0)-1,ROWS(ACOMTC1),COLUMNS(ACOMTC1))</definedName>
    <definedName name="ACOMTC1ACT2" localSheetId="1">OFFSET(ACOMTC1,0,MATCH([4]RDTOS!$DV$4,[4]RDTOS!$CR$2:$DA$2,0)-1,ROWS(ACOMTC1),COLUMNS(ACOMTC1))</definedName>
    <definedName name="ACOMTC1ACT2" localSheetId="6">OFFSET(ACOMTC1,0,MATCH([4]RDTOS!$DV$4,[4]RDTOS!$CR$2:$DA$2,0)-1,ROWS(ACOMTC1),COLUMNS(ACOMTC1))</definedName>
    <definedName name="ACOMTC1ACT2" localSheetId="4">OFFSET(ACOMTC1,0,MATCH([4]RDTOS!$DV$4,[4]RDTOS!$CR$2:$DA$2,0)-1,ROWS(ACOMTC1),COLUMNS(ACOMTC1))</definedName>
    <definedName name="ACOMTC1ACT2" localSheetId="5">OFFSET(ACOMTC1,0,MATCH([4]RDTOS!$DV$4,[4]RDTOS!$CR$2:$DA$2,0)-1,ROWS(ACOMTC1),COLUMNS(ACOMTC1))</definedName>
    <definedName name="ACOMTC1ACT2" localSheetId="40">OFFSET(ACOMTC1,0,MATCH([4]RDTOS!$DV$4,[4]RDTOS!$CR$2:$DA$2,0)-1,ROWS(ACOMTC1),COLUMNS(ACOMTC1))</definedName>
    <definedName name="ACOMTC1ACT2" localSheetId="39">OFFSET(ACOMTC1,0,MATCH([4]RDTOS!$DV$4,[4]RDTOS!$CR$2:$DA$2,0)-1,ROWS(ACOMTC1),COLUMNS(ACOMTC1))</definedName>
    <definedName name="ACOMTC1ACT2" localSheetId="43">OFFSET(ACOMTC1,0,MATCH([4]RDTOS!$DV$4,[4]RDTOS!$CR$2:$DA$2,0)-1,ROWS(ACOMTC1),COLUMNS(ACOMTC1))</definedName>
    <definedName name="ACOMTC1ACT2" localSheetId="49">OFFSET(ACOMTC1,0,MATCH([4]RDTOS!$DV$4,[4]RDTOS!$CR$2:$DA$2,0)-1,ROWS(ACOMTC1),COLUMNS(ACOMTC1))</definedName>
    <definedName name="ACOMTC1ACT2" localSheetId="58">OFFSET(ACOMTC1,0,MATCH([4]RDTOS!$DV$4,[4]RDTOS!$CR$2:$DA$2,0)-1,ROWS(ACOMTC1),COLUMNS(ACOMTC1))</definedName>
    <definedName name="ACOMTC1ACT2" localSheetId="59">OFFSET(ACOMTC1,0,MATCH([4]RDTOS!$DV$4,[4]RDTOS!$CR$2:$DA$2,0)-1,ROWS(ACOMTC1),COLUMNS(ACOMTC1))</definedName>
    <definedName name="ACOMTC1ACT2" localSheetId="61">OFFSET(ACOMTC1,0,MATCH([4]RDTOS!$DV$4,[4]RDTOS!$CR$2:$DA$2,0)-1,ROWS(ACOMTC1),COLUMNS(ACOMTC1))</definedName>
    <definedName name="ACOMTC1ACT2" localSheetId="64">OFFSET(ACOMTC1,0,MATCH([4]RDTOS!$DV$4,[4]RDTOS!$CR$2:$DA$2,0)-1,ROWS(ACOMTC1),COLUMNS(ACOMTC1))</definedName>
    <definedName name="ACOMTC1ACT2" localSheetId="67">OFFSET(ACOMTC1,0,MATCH([4]RDTOS!$DV$4,[4]RDTOS!$CR$2:$DA$2,0)-1,ROWS(ACOMTC1),COLUMNS(ACOMTC1))</definedName>
    <definedName name="ACOMTC1ACT2" localSheetId="68">OFFSET(ACOMTC1,0,MATCH([4]RDTOS!$DV$4,[4]RDTOS!$CR$2:$DA$2,0)-1,ROWS(ACOMTC1),COLUMNS(ACOMTC1))</definedName>
    <definedName name="ACOMTC1ACT2" localSheetId="69">OFFSET(ACOMTC1,0,MATCH([4]RDTOS!$DV$4,[4]RDTOS!$CR$2:$DA$2,0)-1,ROWS(ACOMTC1),COLUMNS(ACOMTC1))</definedName>
    <definedName name="ACOMTC1ACT2" localSheetId="11">OFFSET(ACOMTC1,0,MATCH([4]RDTOS!$DV$4,[4]RDTOS!$CR$2:$DA$2,0)-1,ROWS(ACOMTC1),COLUMNS(ACOMTC1))</definedName>
    <definedName name="ACOMTC1ACT2" localSheetId="10">OFFSET(ACOMTC1,0,MATCH([4]RDTOS!$DV$4,[4]RDTOS!$CR$2:$DA$2,0)-1,ROWS(ACOMTC1),COLUMNS(ACOMTC1))</definedName>
    <definedName name="ACOMTC1ACT2" localSheetId="7">OFFSET(ACOMTC1,0,MATCH([4]RDTOS!$DV$4,[4]RDTOS!$CR$2:$DA$2,0)-1,ROWS(ACOMTC1),COLUMNS(ACOMTC1))</definedName>
    <definedName name="ACOMTC1ACT2" localSheetId="9">OFFSET(ACOMTC1,0,MATCH([4]RDTOS!$DV$4,[4]RDTOS!$CR$2:$DA$2,0)-1,ROWS(ACOMTC1),COLUMNS(ACOMTC1))</definedName>
    <definedName name="ACOMTC1ACT2" localSheetId="70">OFFSET(ACOMTC1,0,MATCH([4]RDTOS!$DV$4,[4]RDTOS!$CR$2:$DA$2,0)-1,ROWS(ACOMTC1),COLUMNS(ACOMTC1))</definedName>
    <definedName name="ACOMTC1ACT2" localSheetId="72">OFFSET(ACOMTC1,0,MATCH([4]RDTOS!$DV$4,[4]RDTOS!$CR$2:$DA$2,0)-1,ROWS(ACOMTC1),COLUMNS(ACOMTC1))</definedName>
    <definedName name="ACOMTC1ACT2" localSheetId="73">OFFSET(ACOMTC1,0,MATCH([4]RDTOS!$DV$4,[4]RDTOS!$CR$2:$DA$2,0)-1,ROWS(ACOMTC1),COLUMNS(ACOMTC1))</definedName>
    <definedName name="ACOMTC1ACT2" localSheetId="74">OFFSET(ACOMTC1,0,MATCH([4]RDTOS!$DV$4,[4]RDTOS!$CR$2:$DA$2,0)-1,ROWS(ACOMTC1),COLUMNS(ACOMTC1))</definedName>
    <definedName name="ACOMTC1ACT2" localSheetId="75">OFFSET(ACOMTC1,0,MATCH([4]RDTOS!$DV$4,[4]RDTOS!$CR$2:$DA$2,0)-1,ROWS(ACOMTC1),COLUMNS(ACOMTC1))</definedName>
    <definedName name="ACOMTC1ACT2" localSheetId="76">OFFSET(ACOMTC1,0,MATCH([4]RDTOS!$DV$4,[4]RDTOS!$CR$2:$DA$2,0)-1,ROWS(ACOMTC1),COLUMNS(ACOMTC1))</definedName>
    <definedName name="ACOMTC1ACT2" localSheetId="77">OFFSET(ACOMTC1,0,MATCH([4]RDTOS!$DV$4,[4]RDTOS!$CR$2:$DA$2,0)-1,ROWS(ACOMTC1),COLUMNS(ACOMTC1))</definedName>
    <definedName name="ACOMTC1ACT2" localSheetId="78">OFFSET(ACOMTC1,0,MATCH([4]RDTOS!$DV$4,[4]RDTOS!$CR$2:$DA$2,0)-1,ROWS(ACOMTC1),COLUMNS(ACOMTC1))</definedName>
    <definedName name="ACOMTC1ACT2" localSheetId="79">OFFSET(ACOMTC1,0,MATCH([4]RDTOS!$DV$4,[4]RDTOS!$CR$2:$DA$2,0)-1,ROWS(ACOMTC1),COLUMNS(ACOMTC1))</definedName>
    <definedName name="ACOMTC1ACT2" localSheetId="90">OFFSET(ACOMTC1,0,MATCH([4]RDTOS!$DV$4,[4]RDTOS!$CR$2:$DA$2,0)-1,ROWS(ACOMTC1),COLUMNS(ACOMTC1))</definedName>
    <definedName name="ACOMTC1ACT2" localSheetId="89">OFFSET(ACOMTC1,0,MATCH([4]RDTOS!$DV$4,[4]RDTOS!$CR$2:$DA$2,0)-1,ROWS(ACOMTC1),COLUMNS(ACOMTC1))</definedName>
    <definedName name="ACOMTC1ACT2" localSheetId="88">OFFSET(ACOMTC1,0,MATCH([4]RDTOS!$DV$4,[4]RDTOS!$CR$2:$DA$2,0)-1,ROWS(ACOMTC1),COLUMNS(ACOMTC1))</definedName>
    <definedName name="ACOMTC1ACT2" localSheetId="87">OFFSET(ACOMTC1,0,MATCH([4]RDTOS!$DV$4,[4]RDTOS!$CR$2:$DA$2,0)-1,ROWS(ACOMTC1),COLUMNS(ACOMTC1))</definedName>
    <definedName name="ACOMTC1ACT2" localSheetId="80">OFFSET(ACOMTC1,0,MATCH([4]RDTOS!$DV$4,[4]RDTOS!$CR$2:$DA$2,0)-1,ROWS(ACOMTC1),COLUMNS(ACOMTC1))</definedName>
    <definedName name="ACOMTC1ACT2" localSheetId="92">OFFSET(ACOMTC1,0,MATCH([4]RDTOS!$DV$4,[4]RDTOS!$CR$2:$DA$2,0)-1,ROWS(ACOMTC1),COLUMNS(ACOMTC1))</definedName>
    <definedName name="ACOMTC1ACT2" localSheetId="91">OFFSET(ACOMTC1,0,MATCH([4]RDTOS!$DV$4,[4]RDTOS!$CR$2:$DA$2,0)-1,ROWS(ACOMTC1),COLUMNS(ACOMTC1))</definedName>
    <definedName name="ACOMTC1ACT2" localSheetId="93">OFFSET(ACOMTC1,0,MATCH([4]RDTOS!$DV$4,[4]RDTOS!$CR$2:$DA$2,0)-1,ROWS(ACOMTC1),COLUMNS(ACOMTC1))</definedName>
    <definedName name="ACOMTC1ACT2" localSheetId="94">OFFSET(ACOMTC1,0,MATCH(#REF!,#REF!,0)-1,ROWS(ACOMTC1),COLUMNS(ACOMTC1))</definedName>
    <definedName name="ACOMTC1ACT2" localSheetId="96">OFFSET(ACOMTC1,0,MATCH([4]RDTOS!$DV$4,[4]RDTOS!$CR$2:$DA$2,0)-1,ROWS(ACOMTC1),COLUMNS(ACOMTC1))</definedName>
    <definedName name="ACOMTC1ACT2" localSheetId="98">OFFSET(ACOMTC1,0,MATCH([4]RDTOS!$DV$4,[4]RDTOS!$CR$2:$DA$2,0)-1,ROWS(ACOMTC1),COLUMNS(ACOMTC1))</definedName>
    <definedName name="ACOMTC1ACT2" localSheetId="100">OFFSET(ACOMTC1,0,MATCH([4]RDTOS!$DV$4,[4]RDTOS!$CR$2:$DA$2,0)-1,ROWS(ACOMTC1),COLUMNS(ACOMTC1))</definedName>
    <definedName name="ACOMTC1ACT2" localSheetId="101">OFFSET(ACOMTC1,0,MATCH([4]RDTOS!$DV$4,[4]RDTOS!$CR$2:$DA$2,0)-1,ROWS(ACOMTC1),COLUMNS(ACOMTC1))</definedName>
    <definedName name="ACOMTC1ACT2" localSheetId="102">OFFSET(ACOMTC1,0,MATCH([4]RDTOS!$DV$4,[4]RDTOS!$CR$2:$DA$2,0)-1,ROWS(ACOMTC1),COLUMNS(ACOMTC1))</definedName>
    <definedName name="ACOMTC1ACT2" localSheetId="103">OFFSET(ACOMTC1,0,MATCH([4]RDTOS!$DV$4,[4]RDTOS!$CR$2:$DA$2,0)-1,ROWS(ACOMTC1),COLUMNS(ACOMTC1))</definedName>
    <definedName name="ACOMTC1ACT2" localSheetId="104">OFFSET(ACOMTC1,0,MATCH([4]RDTOS!$DV$4,[4]RDTOS!$CR$2:$DA$2,0)-1,ROWS(ACOMTC1),COLUMNS(ACOMTC1))</definedName>
    <definedName name="ACOMTC1ACT2" localSheetId="105">OFFSET(ACOMTC1,0,MATCH([4]RDTOS!$DV$4,[4]RDTOS!$CR$2:$DA$2,0)-1,ROWS(ACOMTC1),COLUMNS(ACOMTC1))</definedName>
    <definedName name="ACOMTC1ACT2" localSheetId="106">OFFSET(ACOMTC1,0,MATCH([4]RDTOS!$DV$4,[4]RDTOS!$CR$2:$DA$2,0)-1,ROWS(ACOMTC1),COLUMNS(ACOMTC1))</definedName>
    <definedName name="ACOMTC1ACT2" localSheetId="12">OFFSET(ACOMTC1,0,MATCH([4]RDTOS!$DV$4,[4]RDTOS!$CR$2:$DA$2,0)-1,ROWS(ACOMTC1),COLUMNS(ACOMTC1))</definedName>
    <definedName name="ACOMTC1ACT2" localSheetId="20">OFFSET(ACOMTC1,0,MATCH([4]RDTOS!$DV$4,[4]RDTOS!$CR$2:$DA$2,0)-1,ROWS(ACOMTC1),COLUMNS(ACOMTC1))</definedName>
    <definedName name="ACOMTC1ACT2" localSheetId="19">OFFSET(ACOMTC1,0,MATCH([4]RDTOS!$DV$4,[4]RDTOS!$CR$2:$DA$2,0)-1,ROWS(ACOMTC1),COLUMNS(ACOMTC1))</definedName>
    <definedName name="ACOMTC1ACT2" localSheetId="17">OFFSET(ACOMTC1,0,MATCH([4]RDTOS!$DV$4,[4]RDTOS!$CR$2:$DA$2,0)-1,ROWS(ACOMTC1),COLUMNS(ACOMTC1))</definedName>
    <definedName name="ACOMTC1ACT2" localSheetId="16">OFFSET(ACOMTC1,0,MATCH([4]RDTOS!$DV$4,[4]RDTOS!$CR$2:$DA$2,0)-1,ROWS(ACOMTC1),COLUMNS(ACOMTC1))</definedName>
    <definedName name="ACOMTC1ACT2" localSheetId="21">OFFSET(ACOMTC1,0,MATCH([4]RDTOS!$DV$4,[4]RDTOS!$CR$2:$DA$2,0)-1,ROWS(ACOMTC1),COLUMNS(ACOMTC1))</definedName>
    <definedName name="ACOMTC1ACT2" localSheetId="15">OFFSET(ACOMTC1,0,MATCH([4]RDTOS!$DV$4,[4]RDTOS!$CR$2:$DA$2,0)-1,ROWS(ACOMTC1),COLUMNS(ACOMTC1))</definedName>
    <definedName name="ACOMTC1ACT2" localSheetId="14">OFFSET(ACOMTC1,0,MATCH([4]RDTOS!$DV$4,[4]RDTOS!$CR$2:$DA$2,0)-1,ROWS(ACOMTC1),COLUMNS(ACOMTC1))</definedName>
    <definedName name="ACOMTC1ACT2" localSheetId="0">OFFSET(ACOMTC1,0,MATCH([4]RDTOS!$DV$4,[4]RDTOS!$CR$2:$DA$2,0)-1,ROWS(ACOMTC1),COLUMNS(ACOMTC1))</definedName>
    <definedName name="ACOMTC1ACT2" localSheetId="33">OFFSET(ACOMTC1,0,MATCH([4]RDTOS!$DV$4,[4]RDTOS!$CR$2:$DA$2,0)-1,ROWS(ACOMTC1),COLUMNS(ACOMTC1))</definedName>
    <definedName name="ACOMTC1ACT2" localSheetId="32">OFFSET(ACOMTC1,0,MATCH([4]RDTOS!$DV$4,[4]RDTOS!$CR$2:$DA$2,0)-1,ROWS(ACOMTC1),COLUMNS(ACOMTC1))</definedName>
    <definedName name="ACOMTC1ACT2" localSheetId="34">OFFSET(ACOMTC1,0,MATCH([4]RDTOS!$DV$4,[4]RDTOS!$CR$2:$DA$2,0)-1,ROWS(ACOMTC1),COLUMNS(ACOMTC1))</definedName>
    <definedName name="ACOMTC1ACT2" localSheetId="36">OFFSET(ACOMTC1,0,MATCH([4]RDTOS!$DV$4,[4]RDTOS!$CR$2:$DA$2,0)-1,ROWS(ACOMTC1),COLUMNS(ACOMTC1))</definedName>
    <definedName name="ACOMTC1ACT2" localSheetId="35">OFFSET(ACOMTC1,0,MATCH([4]RDTOS!$DV$4,[4]RDTOS!$CR$2:$DA$2,0)-1,ROWS(ACOMTC1),COLUMNS(ACOMTC1))</definedName>
    <definedName name="ACOMTC1ACT2" localSheetId="97">OFFSET(ACOMTC1,0,MATCH([4]RDTOS!$DV$4,[4]RDTOS!$CR$2:$DA$2,0)-1,ROWS(ACOMTC1),COLUMNS(ACOMTC1))</definedName>
    <definedName name="ACOMTC1ACT2" localSheetId="3">OFFSET(ACOMTC1,0,MATCH([4]RDTOS!$DV$4,[4]RDTOS!$CR$2:$DA$2,0)-1,ROWS(ACOMTC1),COLUMNS(ACOMTC1))</definedName>
    <definedName name="ACOMTC1ACT2">OFFSET(ACOMTC1,0,MATCH([4]RDTOS!$DV$4,[4]RDTOS!$CR$2:$DA$2,0)-1,ROWS(ACOMTC1),COLUMNS(ACOMTC1))</definedName>
    <definedName name="ACOMTC1BAR" localSheetId="2">OFFSET(ACOMTC1,0,MATCH([4]RDTOS!$DY$4,[4]RDTOS!$CR$2:$DA$2,0)-1,ROWS(ACOMTC1),COLUMNS(ACOMTC1))</definedName>
    <definedName name="ACOMTC1BAR" localSheetId="1">OFFSET(ACOMTC1,0,MATCH([4]RDTOS!$DY$4,[4]RDTOS!$CR$2:$DA$2,0)-1,ROWS(ACOMTC1),COLUMNS(ACOMTC1))</definedName>
    <definedName name="ACOMTC1BAR" localSheetId="6">OFFSET(ACOMTC1,0,MATCH([4]RDTOS!$DY$4,[4]RDTOS!$CR$2:$DA$2,0)-1,ROWS(ACOMTC1),COLUMNS(ACOMTC1))</definedName>
    <definedName name="ACOMTC1BAR" localSheetId="4">OFFSET(ACOMTC1,0,MATCH([4]RDTOS!$DY$4,[4]RDTOS!$CR$2:$DA$2,0)-1,ROWS(ACOMTC1),COLUMNS(ACOMTC1))</definedName>
    <definedName name="ACOMTC1BAR" localSheetId="5">OFFSET(ACOMTC1,0,MATCH([4]RDTOS!$DY$4,[4]RDTOS!$CR$2:$DA$2,0)-1,ROWS(ACOMTC1),COLUMNS(ACOMTC1))</definedName>
    <definedName name="ACOMTC1BAR" localSheetId="40">OFFSET(ACOMTC1,0,MATCH([4]RDTOS!$DY$4,[4]RDTOS!$CR$2:$DA$2,0)-1,ROWS(ACOMTC1),COLUMNS(ACOMTC1))</definedName>
    <definedName name="ACOMTC1BAR" localSheetId="39">OFFSET(ACOMTC1,0,MATCH([4]RDTOS!$DY$4,[4]RDTOS!$CR$2:$DA$2,0)-1,ROWS(ACOMTC1),COLUMNS(ACOMTC1))</definedName>
    <definedName name="ACOMTC1BAR" localSheetId="43">OFFSET(ACOMTC1,0,MATCH([4]RDTOS!$DY$4,[4]RDTOS!$CR$2:$DA$2,0)-1,ROWS(ACOMTC1),COLUMNS(ACOMTC1))</definedName>
    <definedName name="ACOMTC1BAR" localSheetId="49">OFFSET(ACOMTC1,0,MATCH([4]RDTOS!$DY$4,[4]RDTOS!$CR$2:$DA$2,0)-1,ROWS(ACOMTC1),COLUMNS(ACOMTC1))</definedName>
    <definedName name="ACOMTC1BAR" localSheetId="58">OFFSET(ACOMTC1,0,MATCH([4]RDTOS!$DY$4,[4]RDTOS!$CR$2:$DA$2,0)-1,ROWS(ACOMTC1),COLUMNS(ACOMTC1))</definedName>
    <definedName name="ACOMTC1BAR" localSheetId="59">OFFSET(ACOMTC1,0,MATCH([4]RDTOS!$DY$4,[4]RDTOS!$CR$2:$DA$2,0)-1,ROWS(ACOMTC1),COLUMNS(ACOMTC1))</definedName>
    <definedName name="ACOMTC1BAR" localSheetId="61">OFFSET(ACOMTC1,0,MATCH([4]RDTOS!$DY$4,[4]RDTOS!$CR$2:$DA$2,0)-1,ROWS(ACOMTC1),COLUMNS(ACOMTC1))</definedName>
    <definedName name="ACOMTC1BAR" localSheetId="64">OFFSET(ACOMTC1,0,MATCH([4]RDTOS!$DY$4,[4]RDTOS!$CR$2:$DA$2,0)-1,ROWS(ACOMTC1),COLUMNS(ACOMTC1))</definedName>
    <definedName name="ACOMTC1BAR" localSheetId="67">OFFSET(ACOMTC1,0,MATCH([4]RDTOS!$DY$4,[4]RDTOS!$CR$2:$DA$2,0)-1,ROWS(ACOMTC1),COLUMNS(ACOMTC1))</definedName>
    <definedName name="ACOMTC1BAR" localSheetId="68">OFFSET(ACOMTC1,0,MATCH([4]RDTOS!$DY$4,[4]RDTOS!$CR$2:$DA$2,0)-1,ROWS(ACOMTC1),COLUMNS(ACOMTC1))</definedName>
    <definedName name="ACOMTC1BAR" localSheetId="69">OFFSET(ACOMTC1,0,MATCH([4]RDTOS!$DY$4,[4]RDTOS!$CR$2:$DA$2,0)-1,ROWS(ACOMTC1),COLUMNS(ACOMTC1))</definedName>
    <definedName name="ACOMTC1BAR" localSheetId="11">OFFSET(ACOMTC1,0,MATCH([4]RDTOS!$DY$4,[4]RDTOS!$CR$2:$DA$2,0)-1,ROWS(ACOMTC1),COLUMNS(ACOMTC1))</definedName>
    <definedName name="ACOMTC1BAR" localSheetId="10">OFFSET(ACOMTC1,0,MATCH([4]RDTOS!$DY$4,[4]RDTOS!$CR$2:$DA$2,0)-1,ROWS(ACOMTC1),COLUMNS(ACOMTC1))</definedName>
    <definedName name="ACOMTC1BAR" localSheetId="7">OFFSET(ACOMTC1,0,MATCH([4]RDTOS!$DY$4,[4]RDTOS!$CR$2:$DA$2,0)-1,ROWS(ACOMTC1),COLUMNS(ACOMTC1))</definedName>
    <definedName name="ACOMTC1BAR" localSheetId="9">OFFSET(ACOMTC1,0,MATCH([4]RDTOS!$DY$4,[4]RDTOS!$CR$2:$DA$2,0)-1,ROWS(ACOMTC1),COLUMNS(ACOMTC1))</definedName>
    <definedName name="ACOMTC1BAR" localSheetId="70">OFFSET(ACOMTC1,0,MATCH([4]RDTOS!$DY$4,[4]RDTOS!$CR$2:$DA$2,0)-1,ROWS(ACOMTC1),COLUMNS(ACOMTC1))</definedName>
    <definedName name="ACOMTC1BAR" localSheetId="72">OFFSET(ACOMTC1,0,MATCH([4]RDTOS!$DY$4,[4]RDTOS!$CR$2:$DA$2,0)-1,ROWS(ACOMTC1),COLUMNS(ACOMTC1))</definedName>
    <definedName name="ACOMTC1BAR" localSheetId="73">OFFSET(ACOMTC1,0,MATCH([4]RDTOS!$DY$4,[4]RDTOS!$CR$2:$DA$2,0)-1,ROWS(ACOMTC1),COLUMNS(ACOMTC1))</definedName>
    <definedName name="ACOMTC1BAR" localSheetId="74">OFFSET(ACOMTC1,0,MATCH([4]RDTOS!$DY$4,[4]RDTOS!$CR$2:$DA$2,0)-1,ROWS(ACOMTC1),COLUMNS(ACOMTC1))</definedName>
    <definedName name="ACOMTC1BAR" localSheetId="75">OFFSET(ACOMTC1,0,MATCH([4]RDTOS!$DY$4,[4]RDTOS!$CR$2:$DA$2,0)-1,ROWS(ACOMTC1),COLUMNS(ACOMTC1))</definedName>
    <definedName name="ACOMTC1BAR" localSheetId="76">OFFSET(ACOMTC1,0,MATCH([4]RDTOS!$DY$4,[4]RDTOS!$CR$2:$DA$2,0)-1,ROWS(ACOMTC1),COLUMNS(ACOMTC1))</definedName>
    <definedName name="ACOMTC1BAR" localSheetId="77">OFFSET(ACOMTC1,0,MATCH([4]RDTOS!$DY$4,[4]RDTOS!$CR$2:$DA$2,0)-1,ROWS(ACOMTC1),COLUMNS(ACOMTC1))</definedName>
    <definedName name="ACOMTC1BAR" localSheetId="78">OFFSET(ACOMTC1,0,MATCH([4]RDTOS!$DY$4,[4]RDTOS!$CR$2:$DA$2,0)-1,ROWS(ACOMTC1),COLUMNS(ACOMTC1))</definedName>
    <definedName name="ACOMTC1BAR" localSheetId="79">OFFSET(ACOMTC1,0,MATCH([4]RDTOS!$DY$4,[4]RDTOS!$CR$2:$DA$2,0)-1,ROWS(ACOMTC1),COLUMNS(ACOMTC1))</definedName>
    <definedName name="ACOMTC1BAR" localSheetId="90">OFFSET(ACOMTC1,0,MATCH([4]RDTOS!$DY$4,[4]RDTOS!$CR$2:$DA$2,0)-1,ROWS(ACOMTC1),COLUMNS(ACOMTC1))</definedName>
    <definedName name="ACOMTC1BAR" localSheetId="89">OFFSET(ACOMTC1,0,MATCH([4]RDTOS!$DY$4,[4]RDTOS!$CR$2:$DA$2,0)-1,ROWS(ACOMTC1),COLUMNS(ACOMTC1))</definedName>
    <definedName name="ACOMTC1BAR" localSheetId="88">OFFSET(ACOMTC1,0,MATCH([4]RDTOS!$DY$4,[4]RDTOS!$CR$2:$DA$2,0)-1,ROWS(ACOMTC1),COLUMNS(ACOMTC1))</definedName>
    <definedName name="ACOMTC1BAR" localSheetId="87">OFFSET(ACOMTC1,0,MATCH([4]RDTOS!$DY$4,[4]RDTOS!$CR$2:$DA$2,0)-1,ROWS(ACOMTC1),COLUMNS(ACOMTC1))</definedName>
    <definedName name="ACOMTC1BAR" localSheetId="80">OFFSET(ACOMTC1,0,MATCH([4]RDTOS!$DY$4,[4]RDTOS!$CR$2:$DA$2,0)-1,ROWS(ACOMTC1),COLUMNS(ACOMTC1))</definedName>
    <definedName name="ACOMTC1BAR" localSheetId="92">OFFSET(ACOMTC1,0,MATCH([4]RDTOS!$DY$4,[4]RDTOS!$CR$2:$DA$2,0)-1,ROWS(ACOMTC1),COLUMNS(ACOMTC1))</definedName>
    <definedName name="ACOMTC1BAR" localSheetId="91">OFFSET(ACOMTC1,0,MATCH([4]RDTOS!$DY$4,[4]RDTOS!$CR$2:$DA$2,0)-1,ROWS(ACOMTC1),COLUMNS(ACOMTC1))</definedName>
    <definedName name="ACOMTC1BAR" localSheetId="93">OFFSET(ACOMTC1,0,MATCH([4]RDTOS!$DY$4,[4]RDTOS!$CR$2:$DA$2,0)-1,ROWS(ACOMTC1),COLUMNS(ACOMTC1))</definedName>
    <definedName name="ACOMTC1BAR" localSheetId="94">OFFSET(ACOMTC1,0,MATCH(#REF!,#REF!,0)-1,ROWS(ACOMTC1),COLUMNS(ACOMTC1))</definedName>
    <definedName name="ACOMTC1BAR" localSheetId="96">OFFSET(ACOMTC1,0,MATCH([4]RDTOS!$DY$4,[4]RDTOS!$CR$2:$DA$2,0)-1,ROWS(ACOMTC1),COLUMNS(ACOMTC1))</definedName>
    <definedName name="ACOMTC1BAR" localSheetId="98">OFFSET(ACOMTC1,0,MATCH([4]RDTOS!$DY$4,[4]RDTOS!$CR$2:$DA$2,0)-1,ROWS(ACOMTC1),COLUMNS(ACOMTC1))</definedName>
    <definedName name="ACOMTC1BAR" localSheetId="100">OFFSET(ACOMTC1,0,MATCH([4]RDTOS!$DY$4,[4]RDTOS!$CR$2:$DA$2,0)-1,ROWS(ACOMTC1),COLUMNS(ACOMTC1))</definedName>
    <definedName name="ACOMTC1BAR" localSheetId="101">OFFSET(ACOMTC1,0,MATCH([4]RDTOS!$DY$4,[4]RDTOS!$CR$2:$DA$2,0)-1,ROWS(ACOMTC1),COLUMNS(ACOMTC1))</definedName>
    <definedName name="ACOMTC1BAR" localSheetId="102">OFFSET(ACOMTC1,0,MATCH([4]RDTOS!$DY$4,[4]RDTOS!$CR$2:$DA$2,0)-1,ROWS(ACOMTC1),COLUMNS(ACOMTC1))</definedName>
    <definedName name="ACOMTC1BAR" localSheetId="103">OFFSET(ACOMTC1,0,MATCH([4]RDTOS!$DY$4,[4]RDTOS!$CR$2:$DA$2,0)-1,ROWS(ACOMTC1),COLUMNS(ACOMTC1))</definedName>
    <definedName name="ACOMTC1BAR" localSheetId="104">OFFSET(ACOMTC1,0,MATCH([4]RDTOS!$DY$4,[4]RDTOS!$CR$2:$DA$2,0)-1,ROWS(ACOMTC1),COLUMNS(ACOMTC1))</definedName>
    <definedName name="ACOMTC1BAR" localSheetId="105">OFFSET(ACOMTC1,0,MATCH([4]RDTOS!$DY$4,[4]RDTOS!$CR$2:$DA$2,0)-1,ROWS(ACOMTC1),COLUMNS(ACOMTC1))</definedName>
    <definedName name="ACOMTC1BAR" localSheetId="106">OFFSET(ACOMTC1,0,MATCH([4]RDTOS!$DY$4,[4]RDTOS!$CR$2:$DA$2,0)-1,ROWS(ACOMTC1),COLUMNS(ACOMTC1))</definedName>
    <definedName name="ACOMTC1BAR" localSheetId="12">OFFSET(ACOMTC1,0,MATCH([4]RDTOS!$DY$4,[4]RDTOS!$CR$2:$DA$2,0)-1,ROWS(ACOMTC1),COLUMNS(ACOMTC1))</definedName>
    <definedName name="ACOMTC1BAR" localSheetId="20">OFFSET(ACOMTC1,0,MATCH([4]RDTOS!$DY$4,[4]RDTOS!$CR$2:$DA$2,0)-1,ROWS(ACOMTC1),COLUMNS(ACOMTC1))</definedName>
    <definedName name="ACOMTC1BAR" localSheetId="19">OFFSET(ACOMTC1,0,MATCH([4]RDTOS!$DY$4,[4]RDTOS!$CR$2:$DA$2,0)-1,ROWS(ACOMTC1),COLUMNS(ACOMTC1))</definedName>
    <definedName name="ACOMTC1BAR" localSheetId="17">OFFSET(ACOMTC1,0,MATCH([4]RDTOS!$DY$4,[4]RDTOS!$CR$2:$DA$2,0)-1,ROWS(ACOMTC1),COLUMNS(ACOMTC1))</definedName>
    <definedName name="ACOMTC1BAR" localSheetId="16">OFFSET(ACOMTC1,0,MATCH([4]RDTOS!$DY$4,[4]RDTOS!$CR$2:$DA$2,0)-1,ROWS(ACOMTC1),COLUMNS(ACOMTC1))</definedName>
    <definedName name="ACOMTC1BAR" localSheetId="21">OFFSET(ACOMTC1,0,MATCH([4]RDTOS!$DY$4,[4]RDTOS!$CR$2:$DA$2,0)-1,ROWS(ACOMTC1),COLUMNS(ACOMTC1))</definedName>
    <definedName name="ACOMTC1BAR" localSheetId="15">OFFSET(ACOMTC1,0,MATCH([4]RDTOS!$DY$4,[4]RDTOS!$CR$2:$DA$2,0)-1,ROWS(ACOMTC1),COLUMNS(ACOMTC1))</definedName>
    <definedName name="ACOMTC1BAR" localSheetId="14">OFFSET(ACOMTC1,0,MATCH([4]RDTOS!$DY$4,[4]RDTOS!$CR$2:$DA$2,0)-1,ROWS(ACOMTC1),COLUMNS(ACOMTC1))</definedName>
    <definedName name="ACOMTC1BAR" localSheetId="0">OFFSET(ACOMTC1,0,MATCH([4]RDTOS!$DY$4,[4]RDTOS!$CR$2:$DA$2,0)-1,ROWS(ACOMTC1),COLUMNS(ACOMTC1))</definedName>
    <definedName name="ACOMTC1BAR" localSheetId="33">OFFSET(ACOMTC1,0,MATCH([4]RDTOS!$DY$4,[4]RDTOS!$CR$2:$DA$2,0)-1,ROWS(ACOMTC1),COLUMNS(ACOMTC1))</definedName>
    <definedName name="ACOMTC1BAR" localSheetId="32">OFFSET(ACOMTC1,0,MATCH([4]RDTOS!$DY$4,[4]RDTOS!$CR$2:$DA$2,0)-1,ROWS(ACOMTC1),COLUMNS(ACOMTC1))</definedName>
    <definedName name="ACOMTC1BAR" localSheetId="34">OFFSET(ACOMTC1,0,MATCH([4]RDTOS!$DY$4,[4]RDTOS!$CR$2:$DA$2,0)-1,ROWS(ACOMTC1),COLUMNS(ACOMTC1))</definedName>
    <definedName name="ACOMTC1BAR" localSheetId="36">OFFSET(ACOMTC1,0,MATCH([4]RDTOS!$DY$4,[4]RDTOS!$CR$2:$DA$2,0)-1,ROWS(ACOMTC1),COLUMNS(ACOMTC1))</definedName>
    <definedName name="ACOMTC1BAR" localSheetId="35">OFFSET(ACOMTC1,0,MATCH([4]RDTOS!$DY$4,[4]RDTOS!$CR$2:$DA$2,0)-1,ROWS(ACOMTC1),COLUMNS(ACOMTC1))</definedName>
    <definedName name="ACOMTC1BAR" localSheetId="97">OFFSET(ACOMTC1,0,MATCH([4]RDTOS!$DY$4,[4]RDTOS!$CR$2:$DA$2,0)-1,ROWS(ACOMTC1),COLUMNS(ACOMTC1))</definedName>
    <definedName name="ACOMTC1BAR" localSheetId="3">OFFSET(ACOMTC1,0,MATCH([4]RDTOS!$DY$4,[4]RDTOS!$CR$2:$DA$2,0)-1,ROWS(ACOMTC1),COLUMNS(ACOMTC1))</definedName>
    <definedName name="ACOMTC1BAR">OFFSET(ACOMTC1,0,MATCH([4]RDTOS!$DY$4,[4]RDTOS!$CR$2:$DA$2,0)-1,ROWS(ACOMTC1),COLUMNS(ACOMTC1))</definedName>
    <definedName name="ACOMTC1BAR2" localSheetId="2">OFFSET(ACOMTC1,0,MATCH([4]RDTOS!$DY$4,[4]RDTOS!$CR$2:$DA$2,0)-1,ROWS(ACOMTC1),COLUMNS(ACOMTC1))</definedName>
    <definedName name="ACOMTC1BAR2" localSheetId="1">OFFSET(ACOMTC1,0,MATCH([4]RDTOS!$DY$4,[4]RDTOS!$CR$2:$DA$2,0)-1,ROWS(ACOMTC1),COLUMNS(ACOMTC1))</definedName>
    <definedName name="ACOMTC1BAR2" localSheetId="6">OFFSET(ACOMTC1,0,MATCH([4]RDTOS!$DY$4,[4]RDTOS!$CR$2:$DA$2,0)-1,ROWS(ACOMTC1),COLUMNS(ACOMTC1))</definedName>
    <definedName name="ACOMTC1BAR2" localSheetId="4">OFFSET(ACOMTC1,0,MATCH([4]RDTOS!$DY$4,[4]RDTOS!$CR$2:$DA$2,0)-1,ROWS(ACOMTC1),COLUMNS(ACOMTC1))</definedName>
    <definedName name="ACOMTC1BAR2" localSheetId="5">OFFSET(ACOMTC1,0,MATCH([4]RDTOS!$DY$4,[4]RDTOS!$CR$2:$DA$2,0)-1,ROWS(ACOMTC1),COLUMNS(ACOMTC1))</definedName>
    <definedName name="ACOMTC1BAR2" localSheetId="40">OFFSET(ACOMTC1,0,MATCH([4]RDTOS!$DY$4,[4]RDTOS!$CR$2:$DA$2,0)-1,ROWS(ACOMTC1),COLUMNS(ACOMTC1))</definedName>
    <definedName name="ACOMTC1BAR2" localSheetId="39">OFFSET(ACOMTC1,0,MATCH([4]RDTOS!$DY$4,[4]RDTOS!$CR$2:$DA$2,0)-1,ROWS(ACOMTC1),COLUMNS(ACOMTC1))</definedName>
    <definedName name="ACOMTC1BAR2" localSheetId="43">OFFSET(ACOMTC1,0,MATCH([4]RDTOS!$DY$4,[4]RDTOS!$CR$2:$DA$2,0)-1,ROWS(ACOMTC1),COLUMNS(ACOMTC1))</definedName>
    <definedName name="ACOMTC1BAR2" localSheetId="49">OFFSET(ACOMTC1,0,MATCH([4]RDTOS!$DY$4,[4]RDTOS!$CR$2:$DA$2,0)-1,ROWS(ACOMTC1),COLUMNS(ACOMTC1))</definedName>
    <definedName name="ACOMTC1BAR2" localSheetId="58">OFFSET(ACOMTC1,0,MATCH([4]RDTOS!$DY$4,[4]RDTOS!$CR$2:$DA$2,0)-1,ROWS(ACOMTC1),COLUMNS(ACOMTC1))</definedName>
    <definedName name="ACOMTC1BAR2" localSheetId="59">OFFSET(ACOMTC1,0,MATCH([4]RDTOS!$DY$4,[4]RDTOS!$CR$2:$DA$2,0)-1,ROWS(ACOMTC1),COLUMNS(ACOMTC1))</definedName>
    <definedName name="ACOMTC1BAR2" localSheetId="61">OFFSET(ACOMTC1,0,MATCH([4]RDTOS!$DY$4,[4]RDTOS!$CR$2:$DA$2,0)-1,ROWS(ACOMTC1),COLUMNS(ACOMTC1))</definedName>
    <definedName name="ACOMTC1BAR2" localSheetId="64">OFFSET(ACOMTC1,0,MATCH([4]RDTOS!$DY$4,[4]RDTOS!$CR$2:$DA$2,0)-1,ROWS(ACOMTC1),COLUMNS(ACOMTC1))</definedName>
    <definedName name="ACOMTC1BAR2" localSheetId="67">OFFSET(ACOMTC1,0,MATCH([4]RDTOS!$DY$4,[4]RDTOS!$CR$2:$DA$2,0)-1,ROWS(ACOMTC1),COLUMNS(ACOMTC1))</definedName>
    <definedName name="ACOMTC1BAR2" localSheetId="68">OFFSET(ACOMTC1,0,MATCH([4]RDTOS!$DY$4,[4]RDTOS!$CR$2:$DA$2,0)-1,ROWS(ACOMTC1),COLUMNS(ACOMTC1))</definedName>
    <definedName name="ACOMTC1BAR2" localSheetId="69">OFFSET(ACOMTC1,0,MATCH([4]RDTOS!$DY$4,[4]RDTOS!$CR$2:$DA$2,0)-1,ROWS(ACOMTC1),COLUMNS(ACOMTC1))</definedName>
    <definedName name="ACOMTC1BAR2" localSheetId="11">OFFSET(ACOMTC1,0,MATCH([4]RDTOS!$DY$4,[4]RDTOS!$CR$2:$DA$2,0)-1,ROWS(ACOMTC1),COLUMNS(ACOMTC1))</definedName>
    <definedName name="ACOMTC1BAR2" localSheetId="10">OFFSET(ACOMTC1,0,MATCH([4]RDTOS!$DY$4,[4]RDTOS!$CR$2:$DA$2,0)-1,ROWS(ACOMTC1),COLUMNS(ACOMTC1))</definedName>
    <definedName name="ACOMTC1BAR2" localSheetId="7">OFFSET(ACOMTC1,0,MATCH([4]RDTOS!$DY$4,[4]RDTOS!$CR$2:$DA$2,0)-1,ROWS(ACOMTC1),COLUMNS(ACOMTC1))</definedName>
    <definedName name="ACOMTC1BAR2" localSheetId="9">OFFSET(ACOMTC1,0,MATCH([4]RDTOS!$DY$4,[4]RDTOS!$CR$2:$DA$2,0)-1,ROWS(ACOMTC1),COLUMNS(ACOMTC1))</definedName>
    <definedName name="ACOMTC1BAR2" localSheetId="70">OFFSET(ACOMTC1,0,MATCH([4]RDTOS!$DY$4,[4]RDTOS!$CR$2:$DA$2,0)-1,ROWS(ACOMTC1),COLUMNS(ACOMTC1))</definedName>
    <definedName name="ACOMTC1BAR2" localSheetId="72">OFFSET(ACOMTC1,0,MATCH([4]RDTOS!$DY$4,[4]RDTOS!$CR$2:$DA$2,0)-1,ROWS(ACOMTC1),COLUMNS(ACOMTC1))</definedName>
    <definedName name="ACOMTC1BAR2" localSheetId="73">OFFSET(ACOMTC1,0,MATCH([4]RDTOS!$DY$4,[4]RDTOS!$CR$2:$DA$2,0)-1,ROWS(ACOMTC1),COLUMNS(ACOMTC1))</definedName>
    <definedName name="ACOMTC1BAR2" localSheetId="74">OFFSET(ACOMTC1,0,MATCH([4]RDTOS!$DY$4,[4]RDTOS!$CR$2:$DA$2,0)-1,ROWS(ACOMTC1),COLUMNS(ACOMTC1))</definedName>
    <definedName name="ACOMTC1BAR2" localSheetId="75">OFFSET(ACOMTC1,0,MATCH([4]RDTOS!$DY$4,[4]RDTOS!$CR$2:$DA$2,0)-1,ROWS(ACOMTC1),COLUMNS(ACOMTC1))</definedName>
    <definedName name="ACOMTC1BAR2" localSheetId="76">OFFSET(ACOMTC1,0,MATCH([4]RDTOS!$DY$4,[4]RDTOS!$CR$2:$DA$2,0)-1,ROWS(ACOMTC1),COLUMNS(ACOMTC1))</definedName>
    <definedName name="ACOMTC1BAR2" localSheetId="77">OFFSET(ACOMTC1,0,MATCH([4]RDTOS!$DY$4,[4]RDTOS!$CR$2:$DA$2,0)-1,ROWS(ACOMTC1),COLUMNS(ACOMTC1))</definedName>
    <definedName name="ACOMTC1BAR2" localSheetId="78">OFFSET(ACOMTC1,0,MATCH([4]RDTOS!$DY$4,[4]RDTOS!$CR$2:$DA$2,0)-1,ROWS(ACOMTC1),COLUMNS(ACOMTC1))</definedName>
    <definedName name="ACOMTC1BAR2" localSheetId="79">OFFSET(ACOMTC1,0,MATCH([4]RDTOS!$DY$4,[4]RDTOS!$CR$2:$DA$2,0)-1,ROWS(ACOMTC1),COLUMNS(ACOMTC1))</definedName>
    <definedName name="ACOMTC1BAR2" localSheetId="90">OFFSET(ACOMTC1,0,MATCH([4]RDTOS!$DY$4,[4]RDTOS!$CR$2:$DA$2,0)-1,ROWS(ACOMTC1),COLUMNS(ACOMTC1))</definedName>
    <definedName name="ACOMTC1BAR2" localSheetId="89">OFFSET(ACOMTC1,0,MATCH([4]RDTOS!$DY$4,[4]RDTOS!$CR$2:$DA$2,0)-1,ROWS(ACOMTC1),COLUMNS(ACOMTC1))</definedName>
    <definedName name="ACOMTC1BAR2" localSheetId="88">OFFSET(ACOMTC1,0,MATCH([4]RDTOS!$DY$4,[4]RDTOS!$CR$2:$DA$2,0)-1,ROWS(ACOMTC1),COLUMNS(ACOMTC1))</definedName>
    <definedName name="ACOMTC1BAR2" localSheetId="87">OFFSET(ACOMTC1,0,MATCH([4]RDTOS!$DY$4,[4]RDTOS!$CR$2:$DA$2,0)-1,ROWS(ACOMTC1),COLUMNS(ACOMTC1))</definedName>
    <definedName name="ACOMTC1BAR2" localSheetId="80">OFFSET(ACOMTC1,0,MATCH([4]RDTOS!$DY$4,[4]RDTOS!$CR$2:$DA$2,0)-1,ROWS(ACOMTC1),COLUMNS(ACOMTC1))</definedName>
    <definedName name="ACOMTC1BAR2" localSheetId="92">OFFSET(ACOMTC1,0,MATCH([4]RDTOS!$DY$4,[4]RDTOS!$CR$2:$DA$2,0)-1,ROWS(ACOMTC1),COLUMNS(ACOMTC1))</definedName>
    <definedName name="ACOMTC1BAR2" localSheetId="91">OFFSET(ACOMTC1,0,MATCH([4]RDTOS!$DY$4,[4]RDTOS!$CR$2:$DA$2,0)-1,ROWS(ACOMTC1),COLUMNS(ACOMTC1))</definedName>
    <definedName name="ACOMTC1BAR2" localSheetId="93">OFFSET(ACOMTC1,0,MATCH([4]RDTOS!$DY$4,[4]RDTOS!$CR$2:$DA$2,0)-1,ROWS(ACOMTC1),COLUMNS(ACOMTC1))</definedName>
    <definedName name="ACOMTC1BAR2" localSheetId="94">OFFSET(ACOMTC1,0,MATCH(#REF!,#REF!,0)-1,ROWS(ACOMTC1),COLUMNS(ACOMTC1))</definedName>
    <definedName name="ACOMTC1BAR2" localSheetId="96">OFFSET(ACOMTC1,0,MATCH([4]RDTOS!$DY$4,[4]RDTOS!$CR$2:$DA$2,0)-1,ROWS(ACOMTC1),COLUMNS(ACOMTC1))</definedName>
    <definedName name="ACOMTC1BAR2" localSheetId="98">OFFSET(ACOMTC1,0,MATCH([4]RDTOS!$DY$4,[4]RDTOS!$CR$2:$DA$2,0)-1,ROWS(ACOMTC1),COLUMNS(ACOMTC1))</definedName>
    <definedName name="ACOMTC1BAR2" localSheetId="100">OFFSET(ACOMTC1,0,MATCH([4]RDTOS!$DY$4,[4]RDTOS!$CR$2:$DA$2,0)-1,ROWS(ACOMTC1),COLUMNS(ACOMTC1))</definedName>
    <definedName name="ACOMTC1BAR2" localSheetId="101">OFFSET(ACOMTC1,0,MATCH([4]RDTOS!$DY$4,[4]RDTOS!$CR$2:$DA$2,0)-1,ROWS(ACOMTC1),COLUMNS(ACOMTC1))</definedName>
    <definedName name="ACOMTC1BAR2" localSheetId="102">OFFSET(ACOMTC1,0,MATCH([4]RDTOS!$DY$4,[4]RDTOS!$CR$2:$DA$2,0)-1,ROWS(ACOMTC1),COLUMNS(ACOMTC1))</definedName>
    <definedName name="ACOMTC1BAR2" localSheetId="103">OFFSET(ACOMTC1,0,MATCH([4]RDTOS!$DY$4,[4]RDTOS!$CR$2:$DA$2,0)-1,ROWS(ACOMTC1),COLUMNS(ACOMTC1))</definedName>
    <definedName name="ACOMTC1BAR2" localSheetId="104">OFFSET(ACOMTC1,0,MATCH([4]RDTOS!$DY$4,[4]RDTOS!$CR$2:$DA$2,0)-1,ROWS(ACOMTC1),COLUMNS(ACOMTC1))</definedName>
    <definedName name="ACOMTC1BAR2" localSheetId="105">OFFSET(ACOMTC1,0,MATCH([4]RDTOS!$DY$4,[4]RDTOS!$CR$2:$DA$2,0)-1,ROWS(ACOMTC1),COLUMNS(ACOMTC1))</definedName>
    <definedName name="ACOMTC1BAR2" localSheetId="106">OFFSET(ACOMTC1,0,MATCH([4]RDTOS!$DY$4,[4]RDTOS!$CR$2:$DA$2,0)-1,ROWS(ACOMTC1),COLUMNS(ACOMTC1))</definedName>
    <definedName name="ACOMTC1BAR2" localSheetId="12">OFFSET(ACOMTC1,0,MATCH([4]RDTOS!$DY$4,[4]RDTOS!$CR$2:$DA$2,0)-1,ROWS(ACOMTC1),COLUMNS(ACOMTC1))</definedName>
    <definedName name="ACOMTC1BAR2" localSheetId="20">OFFSET(ACOMTC1,0,MATCH([4]RDTOS!$DY$4,[4]RDTOS!$CR$2:$DA$2,0)-1,ROWS(ACOMTC1),COLUMNS(ACOMTC1))</definedName>
    <definedName name="ACOMTC1BAR2" localSheetId="19">OFFSET(ACOMTC1,0,MATCH([4]RDTOS!$DY$4,[4]RDTOS!$CR$2:$DA$2,0)-1,ROWS(ACOMTC1),COLUMNS(ACOMTC1))</definedName>
    <definedName name="ACOMTC1BAR2" localSheetId="17">OFFSET(ACOMTC1,0,MATCH([4]RDTOS!$DY$4,[4]RDTOS!$CR$2:$DA$2,0)-1,ROWS(ACOMTC1),COLUMNS(ACOMTC1))</definedName>
    <definedName name="ACOMTC1BAR2" localSheetId="16">OFFSET(ACOMTC1,0,MATCH([4]RDTOS!$DY$4,[4]RDTOS!$CR$2:$DA$2,0)-1,ROWS(ACOMTC1),COLUMNS(ACOMTC1))</definedName>
    <definedName name="ACOMTC1BAR2" localSheetId="21">OFFSET(ACOMTC1,0,MATCH([4]RDTOS!$DY$4,[4]RDTOS!$CR$2:$DA$2,0)-1,ROWS(ACOMTC1),COLUMNS(ACOMTC1))</definedName>
    <definedName name="ACOMTC1BAR2" localSheetId="15">OFFSET(ACOMTC1,0,MATCH([4]RDTOS!$DY$4,[4]RDTOS!$CR$2:$DA$2,0)-1,ROWS(ACOMTC1),COLUMNS(ACOMTC1))</definedName>
    <definedName name="ACOMTC1BAR2" localSheetId="14">OFFSET(ACOMTC1,0,MATCH([4]RDTOS!$DY$4,[4]RDTOS!$CR$2:$DA$2,0)-1,ROWS(ACOMTC1),COLUMNS(ACOMTC1))</definedName>
    <definedName name="ACOMTC1BAR2" localSheetId="0">OFFSET(ACOMTC1,0,MATCH([4]RDTOS!$DY$4,[4]RDTOS!$CR$2:$DA$2,0)-1,ROWS(ACOMTC1),COLUMNS(ACOMTC1))</definedName>
    <definedName name="ACOMTC1BAR2" localSheetId="33">OFFSET(ACOMTC1,0,MATCH([4]RDTOS!$DY$4,[4]RDTOS!$CR$2:$DA$2,0)-1,ROWS(ACOMTC1),COLUMNS(ACOMTC1))</definedName>
    <definedName name="ACOMTC1BAR2" localSheetId="32">OFFSET(ACOMTC1,0,MATCH([4]RDTOS!$DY$4,[4]RDTOS!$CR$2:$DA$2,0)-1,ROWS(ACOMTC1),COLUMNS(ACOMTC1))</definedName>
    <definedName name="ACOMTC1BAR2" localSheetId="34">OFFSET(ACOMTC1,0,MATCH([4]RDTOS!$DY$4,[4]RDTOS!$CR$2:$DA$2,0)-1,ROWS(ACOMTC1),COLUMNS(ACOMTC1))</definedName>
    <definedName name="ACOMTC1BAR2" localSheetId="36">OFFSET(ACOMTC1,0,MATCH([4]RDTOS!$DY$4,[4]RDTOS!$CR$2:$DA$2,0)-1,ROWS(ACOMTC1),COLUMNS(ACOMTC1))</definedName>
    <definedName name="ACOMTC1BAR2" localSheetId="35">OFFSET(ACOMTC1,0,MATCH([4]RDTOS!$DY$4,[4]RDTOS!$CR$2:$DA$2,0)-1,ROWS(ACOMTC1),COLUMNS(ACOMTC1))</definedName>
    <definedName name="ACOMTC1BAR2" localSheetId="97">OFFSET(ACOMTC1,0,MATCH([4]RDTOS!$DY$4,[4]RDTOS!$CR$2:$DA$2,0)-1,ROWS(ACOMTC1),COLUMNS(ACOMTC1))</definedName>
    <definedName name="ACOMTC1BAR2" localSheetId="3">OFFSET(ACOMTC1,0,MATCH([4]RDTOS!$DY$4,[4]RDTOS!$CR$2:$DA$2,0)-1,ROWS(ACOMTC1),COLUMNS(ACOMTC1))</definedName>
    <definedName name="ACOMTC1BAR2">OFFSET(ACOMTC1,0,MATCH([4]RDTOS!$DY$4,[4]RDTOS!$CR$2:$DA$2,0)-1,ROWS(ACOMTC1),COLUMNS(ACOMTC1))</definedName>
    <definedName name="ACOMTC1CON" localSheetId="2">OFFSET(ACOMTC1,0,MATCH([4]RDTOS!$DW$4,[4]RDTOS!$CR$2:$DA$2,0)-1,ROWS(ACOMTC1),COLUMNS(ACOMTC1))</definedName>
    <definedName name="ACOMTC1CON" localSheetId="1">OFFSET(ACOMTC1,0,MATCH([4]RDTOS!$DW$4,[4]RDTOS!$CR$2:$DA$2,0)-1,ROWS(ACOMTC1),COLUMNS(ACOMTC1))</definedName>
    <definedName name="ACOMTC1CON" localSheetId="6">OFFSET(ACOMTC1,0,MATCH([4]RDTOS!$DW$4,[4]RDTOS!$CR$2:$DA$2,0)-1,ROWS(ACOMTC1),COLUMNS(ACOMTC1))</definedName>
    <definedName name="ACOMTC1CON" localSheetId="4">OFFSET(ACOMTC1,0,MATCH([4]RDTOS!$DW$4,[4]RDTOS!$CR$2:$DA$2,0)-1,ROWS(ACOMTC1),COLUMNS(ACOMTC1))</definedName>
    <definedName name="ACOMTC1CON" localSheetId="5">OFFSET(ACOMTC1,0,MATCH([4]RDTOS!$DW$4,[4]RDTOS!$CR$2:$DA$2,0)-1,ROWS(ACOMTC1),COLUMNS(ACOMTC1))</definedName>
    <definedName name="ACOMTC1CON" localSheetId="40">OFFSET(ACOMTC1,0,MATCH([4]RDTOS!$DW$4,[4]RDTOS!$CR$2:$DA$2,0)-1,ROWS(ACOMTC1),COLUMNS(ACOMTC1))</definedName>
    <definedName name="ACOMTC1CON" localSheetId="39">OFFSET(ACOMTC1,0,MATCH([4]RDTOS!$DW$4,[4]RDTOS!$CR$2:$DA$2,0)-1,ROWS(ACOMTC1),COLUMNS(ACOMTC1))</definedName>
    <definedName name="ACOMTC1CON" localSheetId="43">OFFSET(ACOMTC1,0,MATCH([4]RDTOS!$DW$4,[4]RDTOS!$CR$2:$DA$2,0)-1,ROWS(ACOMTC1),COLUMNS(ACOMTC1))</definedName>
    <definedName name="ACOMTC1CON" localSheetId="49">OFFSET(ACOMTC1,0,MATCH([4]RDTOS!$DW$4,[4]RDTOS!$CR$2:$DA$2,0)-1,ROWS(ACOMTC1),COLUMNS(ACOMTC1))</definedName>
    <definedName name="ACOMTC1CON" localSheetId="58">OFFSET(ACOMTC1,0,MATCH([4]RDTOS!$DW$4,[4]RDTOS!$CR$2:$DA$2,0)-1,ROWS(ACOMTC1),COLUMNS(ACOMTC1))</definedName>
    <definedName name="ACOMTC1CON" localSheetId="59">OFFSET(ACOMTC1,0,MATCH([4]RDTOS!$DW$4,[4]RDTOS!$CR$2:$DA$2,0)-1,ROWS(ACOMTC1),COLUMNS(ACOMTC1))</definedName>
    <definedName name="ACOMTC1CON" localSheetId="61">OFFSET(ACOMTC1,0,MATCH([4]RDTOS!$DW$4,[4]RDTOS!$CR$2:$DA$2,0)-1,ROWS(ACOMTC1),COLUMNS(ACOMTC1))</definedName>
    <definedName name="ACOMTC1CON" localSheetId="64">OFFSET(ACOMTC1,0,MATCH([4]RDTOS!$DW$4,[4]RDTOS!$CR$2:$DA$2,0)-1,ROWS(ACOMTC1),COLUMNS(ACOMTC1))</definedName>
    <definedName name="ACOMTC1CON" localSheetId="67">OFFSET(ACOMTC1,0,MATCH([4]RDTOS!$DW$4,[4]RDTOS!$CR$2:$DA$2,0)-1,ROWS(ACOMTC1),COLUMNS(ACOMTC1))</definedName>
    <definedName name="ACOMTC1CON" localSheetId="68">OFFSET(ACOMTC1,0,MATCH([4]RDTOS!$DW$4,[4]RDTOS!$CR$2:$DA$2,0)-1,ROWS(ACOMTC1),COLUMNS(ACOMTC1))</definedName>
    <definedName name="ACOMTC1CON" localSheetId="69">OFFSET(ACOMTC1,0,MATCH([4]RDTOS!$DW$4,[4]RDTOS!$CR$2:$DA$2,0)-1,ROWS(ACOMTC1),COLUMNS(ACOMTC1))</definedName>
    <definedName name="ACOMTC1CON" localSheetId="11">OFFSET(ACOMTC1,0,MATCH([4]RDTOS!$DW$4,[4]RDTOS!$CR$2:$DA$2,0)-1,ROWS(ACOMTC1),COLUMNS(ACOMTC1))</definedName>
    <definedName name="ACOMTC1CON" localSheetId="10">OFFSET(ACOMTC1,0,MATCH([4]RDTOS!$DW$4,[4]RDTOS!$CR$2:$DA$2,0)-1,ROWS(ACOMTC1),COLUMNS(ACOMTC1))</definedName>
    <definedName name="ACOMTC1CON" localSheetId="7">OFFSET(ACOMTC1,0,MATCH([4]RDTOS!$DW$4,[4]RDTOS!$CR$2:$DA$2,0)-1,ROWS(ACOMTC1),COLUMNS(ACOMTC1))</definedName>
    <definedName name="ACOMTC1CON" localSheetId="9">OFFSET(ACOMTC1,0,MATCH([4]RDTOS!$DW$4,[4]RDTOS!$CR$2:$DA$2,0)-1,ROWS(ACOMTC1),COLUMNS(ACOMTC1))</definedName>
    <definedName name="ACOMTC1CON" localSheetId="70">OFFSET(ACOMTC1,0,MATCH([4]RDTOS!$DW$4,[4]RDTOS!$CR$2:$DA$2,0)-1,ROWS(ACOMTC1),COLUMNS(ACOMTC1))</definedName>
    <definedName name="ACOMTC1CON" localSheetId="72">OFFSET(ACOMTC1,0,MATCH([4]RDTOS!$DW$4,[4]RDTOS!$CR$2:$DA$2,0)-1,ROWS(ACOMTC1),COLUMNS(ACOMTC1))</definedName>
    <definedName name="ACOMTC1CON" localSheetId="73">OFFSET(ACOMTC1,0,MATCH([4]RDTOS!$DW$4,[4]RDTOS!$CR$2:$DA$2,0)-1,ROWS(ACOMTC1),COLUMNS(ACOMTC1))</definedName>
    <definedName name="ACOMTC1CON" localSheetId="74">OFFSET(ACOMTC1,0,MATCH([4]RDTOS!$DW$4,[4]RDTOS!$CR$2:$DA$2,0)-1,ROWS(ACOMTC1),COLUMNS(ACOMTC1))</definedName>
    <definedName name="ACOMTC1CON" localSheetId="75">OFFSET(ACOMTC1,0,MATCH([4]RDTOS!$DW$4,[4]RDTOS!$CR$2:$DA$2,0)-1,ROWS(ACOMTC1),COLUMNS(ACOMTC1))</definedName>
    <definedName name="ACOMTC1CON" localSheetId="76">OFFSET(ACOMTC1,0,MATCH([4]RDTOS!$DW$4,[4]RDTOS!$CR$2:$DA$2,0)-1,ROWS(ACOMTC1),COLUMNS(ACOMTC1))</definedName>
    <definedName name="ACOMTC1CON" localSheetId="77">OFFSET(ACOMTC1,0,MATCH([4]RDTOS!$DW$4,[4]RDTOS!$CR$2:$DA$2,0)-1,ROWS(ACOMTC1),COLUMNS(ACOMTC1))</definedName>
    <definedName name="ACOMTC1CON" localSheetId="78">OFFSET(ACOMTC1,0,MATCH([4]RDTOS!$DW$4,[4]RDTOS!$CR$2:$DA$2,0)-1,ROWS(ACOMTC1),COLUMNS(ACOMTC1))</definedName>
    <definedName name="ACOMTC1CON" localSheetId="79">OFFSET(ACOMTC1,0,MATCH([4]RDTOS!$DW$4,[4]RDTOS!$CR$2:$DA$2,0)-1,ROWS(ACOMTC1),COLUMNS(ACOMTC1))</definedName>
    <definedName name="ACOMTC1CON" localSheetId="90">OFFSET(ACOMTC1,0,MATCH([4]RDTOS!$DW$4,[4]RDTOS!$CR$2:$DA$2,0)-1,ROWS(ACOMTC1),COLUMNS(ACOMTC1))</definedName>
    <definedName name="ACOMTC1CON" localSheetId="89">OFFSET(ACOMTC1,0,MATCH([4]RDTOS!$DW$4,[4]RDTOS!$CR$2:$DA$2,0)-1,ROWS(ACOMTC1),COLUMNS(ACOMTC1))</definedName>
    <definedName name="ACOMTC1CON" localSheetId="88">OFFSET(ACOMTC1,0,MATCH([4]RDTOS!$DW$4,[4]RDTOS!$CR$2:$DA$2,0)-1,ROWS(ACOMTC1),COLUMNS(ACOMTC1))</definedName>
    <definedName name="ACOMTC1CON" localSheetId="87">OFFSET(ACOMTC1,0,MATCH([4]RDTOS!$DW$4,[4]RDTOS!$CR$2:$DA$2,0)-1,ROWS(ACOMTC1),COLUMNS(ACOMTC1))</definedName>
    <definedName name="ACOMTC1CON" localSheetId="80">OFFSET(ACOMTC1,0,MATCH([4]RDTOS!$DW$4,[4]RDTOS!$CR$2:$DA$2,0)-1,ROWS(ACOMTC1),COLUMNS(ACOMTC1))</definedName>
    <definedName name="ACOMTC1CON" localSheetId="92">OFFSET(ACOMTC1,0,MATCH([4]RDTOS!$DW$4,[4]RDTOS!$CR$2:$DA$2,0)-1,ROWS(ACOMTC1),COLUMNS(ACOMTC1))</definedName>
    <definedName name="ACOMTC1CON" localSheetId="91">OFFSET(ACOMTC1,0,MATCH([4]RDTOS!$DW$4,[4]RDTOS!$CR$2:$DA$2,0)-1,ROWS(ACOMTC1),COLUMNS(ACOMTC1))</definedName>
    <definedName name="ACOMTC1CON" localSheetId="93">OFFSET(ACOMTC1,0,MATCH([4]RDTOS!$DW$4,[4]RDTOS!$CR$2:$DA$2,0)-1,ROWS(ACOMTC1),COLUMNS(ACOMTC1))</definedName>
    <definedName name="ACOMTC1CON" localSheetId="94">OFFSET(ACOMTC1,0,MATCH(#REF!,#REF!,0)-1,ROWS(ACOMTC1),COLUMNS(ACOMTC1))</definedName>
    <definedName name="ACOMTC1CON" localSheetId="96">OFFSET(ACOMTC1,0,MATCH([4]RDTOS!$DW$4,[4]RDTOS!$CR$2:$DA$2,0)-1,ROWS(ACOMTC1),COLUMNS(ACOMTC1))</definedName>
    <definedName name="ACOMTC1CON" localSheetId="98">OFFSET(ACOMTC1,0,MATCH([4]RDTOS!$DW$4,[4]RDTOS!$CR$2:$DA$2,0)-1,ROWS(ACOMTC1),COLUMNS(ACOMTC1))</definedName>
    <definedName name="ACOMTC1CON" localSheetId="100">OFFSET(ACOMTC1,0,MATCH([4]RDTOS!$DW$4,[4]RDTOS!$CR$2:$DA$2,0)-1,ROWS(ACOMTC1),COLUMNS(ACOMTC1))</definedName>
    <definedName name="ACOMTC1CON" localSheetId="101">OFFSET(ACOMTC1,0,MATCH([4]RDTOS!$DW$4,[4]RDTOS!$CR$2:$DA$2,0)-1,ROWS(ACOMTC1),COLUMNS(ACOMTC1))</definedName>
    <definedName name="ACOMTC1CON" localSheetId="102">OFFSET(ACOMTC1,0,MATCH([4]RDTOS!$DW$4,[4]RDTOS!$CR$2:$DA$2,0)-1,ROWS(ACOMTC1),COLUMNS(ACOMTC1))</definedName>
    <definedName name="ACOMTC1CON" localSheetId="103">OFFSET(ACOMTC1,0,MATCH([4]RDTOS!$DW$4,[4]RDTOS!$CR$2:$DA$2,0)-1,ROWS(ACOMTC1),COLUMNS(ACOMTC1))</definedName>
    <definedName name="ACOMTC1CON" localSheetId="104">OFFSET(ACOMTC1,0,MATCH([4]RDTOS!$DW$4,[4]RDTOS!$CR$2:$DA$2,0)-1,ROWS(ACOMTC1),COLUMNS(ACOMTC1))</definedName>
    <definedName name="ACOMTC1CON" localSheetId="105">OFFSET(ACOMTC1,0,MATCH([4]RDTOS!$DW$4,[4]RDTOS!$CR$2:$DA$2,0)-1,ROWS(ACOMTC1),COLUMNS(ACOMTC1))</definedName>
    <definedName name="ACOMTC1CON" localSheetId="106">OFFSET(ACOMTC1,0,MATCH([4]RDTOS!$DW$4,[4]RDTOS!$CR$2:$DA$2,0)-1,ROWS(ACOMTC1),COLUMNS(ACOMTC1))</definedName>
    <definedName name="ACOMTC1CON" localSheetId="12">OFFSET(ACOMTC1,0,MATCH([4]RDTOS!$DW$4,[4]RDTOS!$CR$2:$DA$2,0)-1,ROWS(ACOMTC1),COLUMNS(ACOMTC1))</definedName>
    <definedName name="ACOMTC1CON" localSheetId="20">OFFSET(ACOMTC1,0,MATCH([4]RDTOS!$DW$4,[4]RDTOS!$CR$2:$DA$2,0)-1,ROWS(ACOMTC1),COLUMNS(ACOMTC1))</definedName>
    <definedName name="ACOMTC1CON" localSheetId="19">OFFSET(ACOMTC1,0,MATCH([4]RDTOS!$DW$4,[4]RDTOS!$CR$2:$DA$2,0)-1,ROWS(ACOMTC1),COLUMNS(ACOMTC1))</definedName>
    <definedName name="ACOMTC1CON" localSheetId="17">OFFSET(ACOMTC1,0,MATCH([4]RDTOS!$DW$4,[4]RDTOS!$CR$2:$DA$2,0)-1,ROWS(ACOMTC1),COLUMNS(ACOMTC1))</definedName>
    <definedName name="ACOMTC1CON" localSheetId="16">OFFSET(ACOMTC1,0,MATCH([4]RDTOS!$DW$4,[4]RDTOS!$CR$2:$DA$2,0)-1,ROWS(ACOMTC1),COLUMNS(ACOMTC1))</definedName>
    <definedName name="ACOMTC1CON" localSheetId="21">OFFSET(ACOMTC1,0,MATCH([4]RDTOS!$DW$4,[4]RDTOS!$CR$2:$DA$2,0)-1,ROWS(ACOMTC1),COLUMNS(ACOMTC1))</definedName>
    <definedName name="ACOMTC1CON" localSheetId="15">OFFSET(ACOMTC1,0,MATCH([4]RDTOS!$DW$4,[4]RDTOS!$CR$2:$DA$2,0)-1,ROWS(ACOMTC1),COLUMNS(ACOMTC1))</definedName>
    <definedName name="ACOMTC1CON" localSheetId="14">OFFSET(ACOMTC1,0,MATCH([4]RDTOS!$DW$4,[4]RDTOS!$CR$2:$DA$2,0)-1,ROWS(ACOMTC1),COLUMNS(ACOMTC1))</definedName>
    <definedName name="ACOMTC1CON" localSheetId="0">OFFSET(ACOMTC1,0,MATCH([4]RDTOS!$DW$4,[4]RDTOS!$CR$2:$DA$2,0)-1,ROWS(ACOMTC1),COLUMNS(ACOMTC1))</definedName>
    <definedName name="ACOMTC1CON" localSheetId="33">OFFSET(ACOMTC1,0,MATCH([4]RDTOS!$DW$4,[4]RDTOS!$CR$2:$DA$2,0)-1,ROWS(ACOMTC1),COLUMNS(ACOMTC1))</definedName>
    <definedName name="ACOMTC1CON" localSheetId="32">OFFSET(ACOMTC1,0,MATCH([4]RDTOS!$DW$4,[4]RDTOS!$CR$2:$DA$2,0)-1,ROWS(ACOMTC1),COLUMNS(ACOMTC1))</definedName>
    <definedName name="ACOMTC1CON" localSheetId="34">OFFSET(ACOMTC1,0,MATCH([4]RDTOS!$DW$4,[4]RDTOS!$CR$2:$DA$2,0)-1,ROWS(ACOMTC1),COLUMNS(ACOMTC1))</definedName>
    <definedName name="ACOMTC1CON" localSheetId="36">OFFSET(ACOMTC1,0,MATCH([4]RDTOS!$DW$4,[4]RDTOS!$CR$2:$DA$2,0)-1,ROWS(ACOMTC1),COLUMNS(ACOMTC1))</definedName>
    <definedName name="ACOMTC1CON" localSheetId="35">OFFSET(ACOMTC1,0,MATCH([4]RDTOS!$DW$4,[4]RDTOS!$CR$2:$DA$2,0)-1,ROWS(ACOMTC1),COLUMNS(ACOMTC1))</definedName>
    <definedName name="ACOMTC1CON" localSheetId="97">OFFSET(ACOMTC1,0,MATCH([4]RDTOS!$DW$4,[4]RDTOS!$CR$2:$DA$2,0)-1,ROWS(ACOMTC1),COLUMNS(ACOMTC1))</definedName>
    <definedName name="ACOMTC1CON" localSheetId="3">OFFSET(ACOMTC1,0,MATCH([4]RDTOS!$DW$4,[4]RDTOS!$CR$2:$DA$2,0)-1,ROWS(ACOMTC1),COLUMNS(ACOMTC1))</definedName>
    <definedName name="ACOMTC1CON">OFFSET(ACOMTC1,0,MATCH([4]RDTOS!$DW$4,[4]RDTOS!$CR$2:$DA$2,0)-1,ROWS(ACOMTC1),COLUMNS(ACOMTC1))</definedName>
    <definedName name="ACOMTC1CON2" localSheetId="2">OFFSET(ACOMTC1,0,MATCH([4]RDTOS!$DW$4,[4]RDTOS!$CR$2:$DA$2,0)-1,ROWS(ACOMTC1),COLUMNS(ACOMTC1))</definedName>
    <definedName name="ACOMTC1CON2" localSheetId="1">OFFSET(ACOMTC1,0,MATCH([4]RDTOS!$DW$4,[4]RDTOS!$CR$2:$DA$2,0)-1,ROWS(ACOMTC1),COLUMNS(ACOMTC1))</definedName>
    <definedName name="ACOMTC1CON2" localSheetId="6">OFFSET(ACOMTC1,0,MATCH([4]RDTOS!$DW$4,[4]RDTOS!$CR$2:$DA$2,0)-1,ROWS(ACOMTC1),COLUMNS(ACOMTC1))</definedName>
    <definedName name="ACOMTC1CON2" localSheetId="4">OFFSET(ACOMTC1,0,MATCH([4]RDTOS!$DW$4,[4]RDTOS!$CR$2:$DA$2,0)-1,ROWS(ACOMTC1),COLUMNS(ACOMTC1))</definedName>
    <definedName name="ACOMTC1CON2" localSheetId="5">OFFSET(ACOMTC1,0,MATCH([4]RDTOS!$DW$4,[4]RDTOS!$CR$2:$DA$2,0)-1,ROWS(ACOMTC1),COLUMNS(ACOMTC1))</definedName>
    <definedName name="ACOMTC1CON2" localSheetId="40">OFFSET(ACOMTC1,0,MATCH([4]RDTOS!$DW$4,[4]RDTOS!$CR$2:$DA$2,0)-1,ROWS(ACOMTC1),COLUMNS(ACOMTC1))</definedName>
    <definedName name="ACOMTC1CON2" localSheetId="39">OFFSET(ACOMTC1,0,MATCH([4]RDTOS!$DW$4,[4]RDTOS!$CR$2:$DA$2,0)-1,ROWS(ACOMTC1),COLUMNS(ACOMTC1))</definedName>
    <definedName name="ACOMTC1CON2" localSheetId="43">OFFSET(ACOMTC1,0,MATCH([4]RDTOS!$DW$4,[4]RDTOS!$CR$2:$DA$2,0)-1,ROWS(ACOMTC1),COLUMNS(ACOMTC1))</definedName>
    <definedName name="ACOMTC1CON2" localSheetId="49">OFFSET(ACOMTC1,0,MATCH([4]RDTOS!$DW$4,[4]RDTOS!$CR$2:$DA$2,0)-1,ROWS(ACOMTC1),COLUMNS(ACOMTC1))</definedName>
    <definedName name="ACOMTC1CON2" localSheetId="58">OFFSET(ACOMTC1,0,MATCH([4]RDTOS!$DW$4,[4]RDTOS!$CR$2:$DA$2,0)-1,ROWS(ACOMTC1),COLUMNS(ACOMTC1))</definedName>
    <definedName name="ACOMTC1CON2" localSheetId="59">OFFSET(ACOMTC1,0,MATCH([4]RDTOS!$DW$4,[4]RDTOS!$CR$2:$DA$2,0)-1,ROWS(ACOMTC1),COLUMNS(ACOMTC1))</definedName>
    <definedName name="ACOMTC1CON2" localSheetId="61">OFFSET(ACOMTC1,0,MATCH([4]RDTOS!$DW$4,[4]RDTOS!$CR$2:$DA$2,0)-1,ROWS(ACOMTC1),COLUMNS(ACOMTC1))</definedName>
    <definedName name="ACOMTC1CON2" localSheetId="64">OFFSET(ACOMTC1,0,MATCH([4]RDTOS!$DW$4,[4]RDTOS!$CR$2:$DA$2,0)-1,ROWS(ACOMTC1),COLUMNS(ACOMTC1))</definedName>
    <definedName name="ACOMTC1CON2" localSheetId="67">OFFSET(ACOMTC1,0,MATCH([4]RDTOS!$DW$4,[4]RDTOS!$CR$2:$DA$2,0)-1,ROWS(ACOMTC1),COLUMNS(ACOMTC1))</definedName>
    <definedName name="ACOMTC1CON2" localSheetId="68">OFFSET(ACOMTC1,0,MATCH([4]RDTOS!$DW$4,[4]RDTOS!$CR$2:$DA$2,0)-1,ROWS(ACOMTC1),COLUMNS(ACOMTC1))</definedName>
    <definedName name="ACOMTC1CON2" localSheetId="69">OFFSET(ACOMTC1,0,MATCH([4]RDTOS!$DW$4,[4]RDTOS!$CR$2:$DA$2,0)-1,ROWS(ACOMTC1),COLUMNS(ACOMTC1))</definedName>
    <definedName name="ACOMTC1CON2" localSheetId="11">OFFSET(ACOMTC1,0,MATCH([4]RDTOS!$DW$4,[4]RDTOS!$CR$2:$DA$2,0)-1,ROWS(ACOMTC1),COLUMNS(ACOMTC1))</definedName>
    <definedName name="ACOMTC1CON2" localSheetId="10">OFFSET(ACOMTC1,0,MATCH([4]RDTOS!$DW$4,[4]RDTOS!$CR$2:$DA$2,0)-1,ROWS(ACOMTC1),COLUMNS(ACOMTC1))</definedName>
    <definedName name="ACOMTC1CON2" localSheetId="7">OFFSET(ACOMTC1,0,MATCH([4]RDTOS!$DW$4,[4]RDTOS!$CR$2:$DA$2,0)-1,ROWS(ACOMTC1),COLUMNS(ACOMTC1))</definedName>
    <definedName name="ACOMTC1CON2" localSheetId="9">OFFSET(ACOMTC1,0,MATCH([4]RDTOS!$DW$4,[4]RDTOS!$CR$2:$DA$2,0)-1,ROWS(ACOMTC1),COLUMNS(ACOMTC1))</definedName>
    <definedName name="ACOMTC1CON2" localSheetId="70">OFFSET(ACOMTC1,0,MATCH([4]RDTOS!$DW$4,[4]RDTOS!$CR$2:$DA$2,0)-1,ROWS(ACOMTC1),COLUMNS(ACOMTC1))</definedName>
    <definedName name="ACOMTC1CON2" localSheetId="72">OFFSET(ACOMTC1,0,MATCH([4]RDTOS!$DW$4,[4]RDTOS!$CR$2:$DA$2,0)-1,ROWS(ACOMTC1),COLUMNS(ACOMTC1))</definedName>
    <definedName name="ACOMTC1CON2" localSheetId="73">OFFSET(ACOMTC1,0,MATCH([4]RDTOS!$DW$4,[4]RDTOS!$CR$2:$DA$2,0)-1,ROWS(ACOMTC1),COLUMNS(ACOMTC1))</definedName>
    <definedName name="ACOMTC1CON2" localSheetId="74">OFFSET(ACOMTC1,0,MATCH([4]RDTOS!$DW$4,[4]RDTOS!$CR$2:$DA$2,0)-1,ROWS(ACOMTC1),COLUMNS(ACOMTC1))</definedName>
    <definedName name="ACOMTC1CON2" localSheetId="75">OFFSET(ACOMTC1,0,MATCH([4]RDTOS!$DW$4,[4]RDTOS!$CR$2:$DA$2,0)-1,ROWS(ACOMTC1),COLUMNS(ACOMTC1))</definedName>
    <definedName name="ACOMTC1CON2" localSheetId="76">OFFSET(ACOMTC1,0,MATCH([4]RDTOS!$DW$4,[4]RDTOS!$CR$2:$DA$2,0)-1,ROWS(ACOMTC1),COLUMNS(ACOMTC1))</definedName>
    <definedName name="ACOMTC1CON2" localSheetId="77">OFFSET(ACOMTC1,0,MATCH([4]RDTOS!$DW$4,[4]RDTOS!$CR$2:$DA$2,0)-1,ROWS(ACOMTC1),COLUMNS(ACOMTC1))</definedName>
    <definedName name="ACOMTC1CON2" localSheetId="78">OFFSET(ACOMTC1,0,MATCH([4]RDTOS!$DW$4,[4]RDTOS!$CR$2:$DA$2,0)-1,ROWS(ACOMTC1),COLUMNS(ACOMTC1))</definedName>
    <definedName name="ACOMTC1CON2" localSheetId="79">OFFSET(ACOMTC1,0,MATCH([4]RDTOS!$DW$4,[4]RDTOS!$CR$2:$DA$2,0)-1,ROWS(ACOMTC1),COLUMNS(ACOMTC1))</definedName>
    <definedName name="ACOMTC1CON2" localSheetId="90">OFFSET(ACOMTC1,0,MATCH([4]RDTOS!$DW$4,[4]RDTOS!$CR$2:$DA$2,0)-1,ROWS(ACOMTC1),COLUMNS(ACOMTC1))</definedName>
    <definedName name="ACOMTC1CON2" localSheetId="89">OFFSET(ACOMTC1,0,MATCH([4]RDTOS!$DW$4,[4]RDTOS!$CR$2:$DA$2,0)-1,ROWS(ACOMTC1),COLUMNS(ACOMTC1))</definedName>
    <definedName name="ACOMTC1CON2" localSheetId="88">OFFSET(ACOMTC1,0,MATCH([4]RDTOS!$DW$4,[4]RDTOS!$CR$2:$DA$2,0)-1,ROWS(ACOMTC1),COLUMNS(ACOMTC1))</definedName>
    <definedName name="ACOMTC1CON2" localSheetId="87">OFFSET(ACOMTC1,0,MATCH([4]RDTOS!$DW$4,[4]RDTOS!$CR$2:$DA$2,0)-1,ROWS(ACOMTC1),COLUMNS(ACOMTC1))</definedName>
    <definedName name="ACOMTC1CON2" localSheetId="80">OFFSET(ACOMTC1,0,MATCH([4]RDTOS!$DW$4,[4]RDTOS!$CR$2:$DA$2,0)-1,ROWS(ACOMTC1),COLUMNS(ACOMTC1))</definedName>
    <definedName name="ACOMTC1CON2" localSheetId="92">OFFSET(ACOMTC1,0,MATCH([4]RDTOS!$DW$4,[4]RDTOS!$CR$2:$DA$2,0)-1,ROWS(ACOMTC1),COLUMNS(ACOMTC1))</definedName>
    <definedName name="ACOMTC1CON2" localSheetId="91">OFFSET(ACOMTC1,0,MATCH([4]RDTOS!$DW$4,[4]RDTOS!$CR$2:$DA$2,0)-1,ROWS(ACOMTC1),COLUMNS(ACOMTC1))</definedName>
    <definedName name="ACOMTC1CON2" localSheetId="93">OFFSET(ACOMTC1,0,MATCH([4]RDTOS!$DW$4,[4]RDTOS!$CR$2:$DA$2,0)-1,ROWS(ACOMTC1),COLUMNS(ACOMTC1))</definedName>
    <definedName name="ACOMTC1CON2" localSheetId="94">OFFSET(ACOMTC1,0,MATCH(#REF!,#REF!,0)-1,ROWS(ACOMTC1),COLUMNS(ACOMTC1))</definedName>
    <definedName name="ACOMTC1CON2" localSheetId="96">OFFSET(ACOMTC1,0,MATCH([4]RDTOS!$DW$4,[4]RDTOS!$CR$2:$DA$2,0)-1,ROWS(ACOMTC1),COLUMNS(ACOMTC1))</definedName>
    <definedName name="ACOMTC1CON2" localSheetId="98">OFFSET(ACOMTC1,0,MATCH([4]RDTOS!$DW$4,[4]RDTOS!$CR$2:$DA$2,0)-1,ROWS(ACOMTC1),COLUMNS(ACOMTC1))</definedName>
    <definedName name="ACOMTC1CON2" localSheetId="100">OFFSET(ACOMTC1,0,MATCH([4]RDTOS!$DW$4,[4]RDTOS!$CR$2:$DA$2,0)-1,ROWS(ACOMTC1),COLUMNS(ACOMTC1))</definedName>
    <definedName name="ACOMTC1CON2" localSheetId="101">OFFSET(ACOMTC1,0,MATCH([4]RDTOS!$DW$4,[4]RDTOS!$CR$2:$DA$2,0)-1,ROWS(ACOMTC1),COLUMNS(ACOMTC1))</definedName>
    <definedName name="ACOMTC1CON2" localSheetId="102">OFFSET(ACOMTC1,0,MATCH([4]RDTOS!$DW$4,[4]RDTOS!$CR$2:$DA$2,0)-1,ROWS(ACOMTC1),COLUMNS(ACOMTC1))</definedName>
    <definedName name="ACOMTC1CON2" localSheetId="103">OFFSET(ACOMTC1,0,MATCH([4]RDTOS!$DW$4,[4]RDTOS!$CR$2:$DA$2,0)-1,ROWS(ACOMTC1),COLUMNS(ACOMTC1))</definedName>
    <definedName name="ACOMTC1CON2" localSheetId="104">OFFSET(ACOMTC1,0,MATCH([4]RDTOS!$DW$4,[4]RDTOS!$CR$2:$DA$2,0)-1,ROWS(ACOMTC1),COLUMNS(ACOMTC1))</definedName>
    <definedName name="ACOMTC1CON2" localSheetId="105">OFFSET(ACOMTC1,0,MATCH([4]RDTOS!$DW$4,[4]RDTOS!$CR$2:$DA$2,0)-1,ROWS(ACOMTC1),COLUMNS(ACOMTC1))</definedName>
    <definedName name="ACOMTC1CON2" localSheetId="106">OFFSET(ACOMTC1,0,MATCH([4]RDTOS!$DW$4,[4]RDTOS!$CR$2:$DA$2,0)-1,ROWS(ACOMTC1),COLUMNS(ACOMTC1))</definedName>
    <definedName name="ACOMTC1CON2" localSheetId="12">OFFSET(ACOMTC1,0,MATCH([4]RDTOS!$DW$4,[4]RDTOS!$CR$2:$DA$2,0)-1,ROWS(ACOMTC1),COLUMNS(ACOMTC1))</definedName>
    <definedName name="ACOMTC1CON2" localSheetId="20">OFFSET(ACOMTC1,0,MATCH([4]RDTOS!$DW$4,[4]RDTOS!$CR$2:$DA$2,0)-1,ROWS(ACOMTC1),COLUMNS(ACOMTC1))</definedName>
    <definedName name="ACOMTC1CON2" localSheetId="19">OFFSET(ACOMTC1,0,MATCH([4]RDTOS!$DW$4,[4]RDTOS!$CR$2:$DA$2,0)-1,ROWS(ACOMTC1),COLUMNS(ACOMTC1))</definedName>
    <definedName name="ACOMTC1CON2" localSheetId="17">OFFSET(ACOMTC1,0,MATCH([4]RDTOS!$DW$4,[4]RDTOS!$CR$2:$DA$2,0)-1,ROWS(ACOMTC1),COLUMNS(ACOMTC1))</definedName>
    <definedName name="ACOMTC1CON2" localSheetId="16">OFFSET(ACOMTC1,0,MATCH([4]RDTOS!$DW$4,[4]RDTOS!$CR$2:$DA$2,0)-1,ROWS(ACOMTC1),COLUMNS(ACOMTC1))</definedName>
    <definedName name="ACOMTC1CON2" localSheetId="21">OFFSET(ACOMTC1,0,MATCH([4]RDTOS!$DW$4,[4]RDTOS!$CR$2:$DA$2,0)-1,ROWS(ACOMTC1),COLUMNS(ACOMTC1))</definedName>
    <definedName name="ACOMTC1CON2" localSheetId="15">OFFSET(ACOMTC1,0,MATCH([4]RDTOS!$DW$4,[4]RDTOS!$CR$2:$DA$2,0)-1,ROWS(ACOMTC1),COLUMNS(ACOMTC1))</definedName>
    <definedName name="ACOMTC1CON2" localSheetId="14">OFFSET(ACOMTC1,0,MATCH([4]RDTOS!$DW$4,[4]RDTOS!$CR$2:$DA$2,0)-1,ROWS(ACOMTC1),COLUMNS(ACOMTC1))</definedName>
    <definedName name="ACOMTC1CON2" localSheetId="0">OFFSET(ACOMTC1,0,MATCH([4]RDTOS!$DW$4,[4]RDTOS!$CR$2:$DA$2,0)-1,ROWS(ACOMTC1),COLUMNS(ACOMTC1))</definedName>
    <definedName name="ACOMTC1CON2" localSheetId="33">OFFSET(ACOMTC1,0,MATCH([4]RDTOS!$DW$4,[4]RDTOS!$CR$2:$DA$2,0)-1,ROWS(ACOMTC1),COLUMNS(ACOMTC1))</definedName>
    <definedName name="ACOMTC1CON2" localSheetId="32">OFFSET(ACOMTC1,0,MATCH([4]RDTOS!$DW$4,[4]RDTOS!$CR$2:$DA$2,0)-1,ROWS(ACOMTC1),COLUMNS(ACOMTC1))</definedName>
    <definedName name="ACOMTC1CON2" localSheetId="34">OFFSET(ACOMTC1,0,MATCH([4]RDTOS!$DW$4,[4]RDTOS!$CR$2:$DA$2,0)-1,ROWS(ACOMTC1),COLUMNS(ACOMTC1))</definedName>
    <definedName name="ACOMTC1CON2" localSheetId="36">OFFSET(ACOMTC1,0,MATCH([4]RDTOS!$DW$4,[4]RDTOS!$CR$2:$DA$2,0)-1,ROWS(ACOMTC1),COLUMNS(ACOMTC1))</definedName>
    <definedName name="ACOMTC1CON2" localSheetId="35">OFFSET(ACOMTC1,0,MATCH([4]RDTOS!$DW$4,[4]RDTOS!$CR$2:$DA$2,0)-1,ROWS(ACOMTC1),COLUMNS(ACOMTC1))</definedName>
    <definedName name="ACOMTC1CON2" localSheetId="97">OFFSET(ACOMTC1,0,MATCH([4]RDTOS!$DW$4,[4]RDTOS!$CR$2:$DA$2,0)-1,ROWS(ACOMTC1),COLUMNS(ACOMTC1))</definedName>
    <definedName name="ACOMTC1CON2" localSheetId="3">OFFSET(ACOMTC1,0,MATCH([4]RDTOS!$DW$4,[4]RDTOS!$CR$2:$DA$2,0)-1,ROWS(ACOMTC1),COLUMNS(ACOMTC1))</definedName>
    <definedName name="ACOMTC1CON2">OFFSET(ACOMTC1,0,MATCH([4]RDTOS!$DW$4,[4]RDTOS!$CR$2:$DA$2,0)-1,ROWS(ACOMTC1),COLUMNS(ACOMTC1))</definedName>
    <definedName name="ACOMTC1GOL" localSheetId="2">OFFSET(ACOMTC1,0,MATCH([4]RDTOS!$DZ$4,[4]RDTOS!$CR$2:$DA$2,0)-1,ROWS(ACOMTC1),COLUMNS(ACOMTC1))</definedName>
    <definedName name="ACOMTC1GOL" localSheetId="1">OFFSET(ACOMTC1,0,MATCH([4]RDTOS!$DZ$4,[4]RDTOS!$CR$2:$DA$2,0)-1,ROWS(ACOMTC1),COLUMNS(ACOMTC1))</definedName>
    <definedName name="ACOMTC1GOL" localSheetId="6">OFFSET(ACOMTC1,0,MATCH([4]RDTOS!$DZ$4,[4]RDTOS!$CR$2:$DA$2,0)-1,ROWS(ACOMTC1),COLUMNS(ACOMTC1))</definedName>
    <definedName name="ACOMTC1GOL" localSheetId="4">OFFSET(ACOMTC1,0,MATCH([4]RDTOS!$DZ$4,[4]RDTOS!$CR$2:$DA$2,0)-1,ROWS(ACOMTC1),COLUMNS(ACOMTC1))</definedName>
    <definedName name="ACOMTC1GOL" localSheetId="5">OFFSET(ACOMTC1,0,MATCH([4]RDTOS!$DZ$4,[4]RDTOS!$CR$2:$DA$2,0)-1,ROWS(ACOMTC1),COLUMNS(ACOMTC1))</definedName>
    <definedName name="ACOMTC1GOL" localSheetId="40">OFFSET(ACOMTC1,0,MATCH([4]RDTOS!$DZ$4,[4]RDTOS!$CR$2:$DA$2,0)-1,ROWS(ACOMTC1),COLUMNS(ACOMTC1))</definedName>
    <definedName name="ACOMTC1GOL" localSheetId="39">OFFSET(ACOMTC1,0,MATCH([4]RDTOS!$DZ$4,[4]RDTOS!$CR$2:$DA$2,0)-1,ROWS(ACOMTC1),COLUMNS(ACOMTC1))</definedName>
    <definedName name="ACOMTC1GOL" localSheetId="43">OFFSET(ACOMTC1,0,MATCH([4]RDTOS!$DZ$4,[4]RDTOS!$CR$2:$DA$2,0)-1,ROWS(ACOMTC1),COLUMNS(ACOMTC1))</definedName>
    <definedName name="ACOMTC1GOL" localSheetId="49">OFFSET(ACOMTC1,0,MATCH([4]RDTOS!$DZ$4,[4]RDTOS!$CR$2:$DA$2,0)-1,ROWS(ACOMTC1),COLUMNS(ACOMTC1))</definedName>
    <definedName name="ACOMTC1GOL" localSheetId="58">OFFSET(ACOMTC1,0,MATCH([4]RDTOS!$DZ$4,[4]RDTOS!$CR$2:$DA$2,0)-1,ROWS(ACOMTC1),COLUMNS(ACOMTC1))</definedName>
    <definedName name="ACOMTC1GOL" localSheetId="59">OFFSET(ACOMTC1,0,MATCH([4]RDTOS!$DZ$4,[4]RDTOS!$CR$2:$DA$2,0)-1,ROWS(ACOMTC1),COLUMNS(ACOMTC1))</definedName>
    <definedName name="ACOMTC1GOL" localSheetId="61">OFFSET(ACOMTC1,0,MATCH([4]RDTOS!$DZ$4,[4]RDTOS!$CR$2:$DA$2,0)-1,ROWS(ACOMTC1),COLUMNS(ACOMTC1))</definedName>
    <definedName name="ACOMTC1GOL" localSheetId="64">OFFSET(ACOMTC1,0,MATCH([4]RDTOS!$DZ$4,[4]RDTOS!$CR$2:$DA$2,0)-1,ROWS(ACOMTC1),COLUMNS(ACOMTC1))</definedName>
    <definedName name="ACOMTC1GOL" localSheetId="67">OFFSET(ACOMTC1,0,MATCH([4]RDTOS!$DZ$4,[4]RDTOS!$CR$2:$DA$2,0)-1,ROWS(ACOMTC1),COLUMNS(ACOMTC1))</definedName>
    <definedName name="ACOMTC1GOL" localSheetId="68">OFFSET(ACOMTC1,0,MATCH([4]RDTOS!$DZ$4,[4]RDTOS!$CR$2:$DA$2,0)-1,ROWS(ACOMTC1),COLUMNS(ACOMTC1))</definedName>
    <definedName name="ACOMTC1GOL" localSheetId="69">OFFSET(ACOMTC1,0,MATCH([4]RDTOS!$DZ$4,[4]RDTOS!$CR$2:$DA$2,0)-1,ROWS(ACOMTC1),COLUMNS(ACOMTC1))</definedName>
    <definedName name="ACOMTC1GOL" localSheetId="11">OFFSET(ACOMTC1,0,MATCH([4]RDTOS!$DZ$4,[4]RDTOS!$CR$2:$DA$2,0)-1,ROWS(ACOMTC1),COLUMNS(ACOMTC1))</definedName>
    <definedName name="ACOMTC1GOL" localSheetId="10">OFFSET(ACOMTC1,0,MATCH([4]RDTOS!$DZ$4,[4]RDTOS!$CR$2:$DA$2,0)-1,ROWS(ACOMTC1),COLUMNS(ACOMTC1))</definedName>
    <definedName name="ACOMTC1GOL" localSheetId="7">OFFSET(ACOMTC1,0,MATCH([4]RDTOS!$DZ$4,[4]RDTOS!$CR$2:$DA$2,0)-1,ROWS(ACOMTC1),COLUMNS(ACOMTC1))</definedName>
    <definedName name="ACOMTC1GOL" localSheetId="9">OFFSET(ACOMTC1,0,MATCH([4]RDTOS!$DZ$4,[4]RDTOS!$CR$2:$DA$2,0)-1,ROWS(ACOMTC1),COLUMNS(ACOMTC1))</definedName>
    <definedName name="ACOMTC1GOL" localSheetId="70">OFFSET(ACOMTC1,0,MATCH([4]RDTOS!$DZ$4,[4]RDTOS!$CR$2:$DA$2,0)-1,ROWS(ACOMTC1),COLUMNS(ACOMTC1))</definedName>
    <definedName name="ACOMTC1GOL" localSheetId="72">OFFSET(ACOMTC1,0,MATCH([4]RDTOS!$DZ$4,[4]RDTOS!$CR$2:$DA$2,0)-1,ROWS(ACOMTC1),COLUMNS(ACOMTC1))</definedName>
    <definedName name="ACOMTC1GOL" localSheetId="73">OFFSET(ACOMTC1,0,MATCH([4]RDTOS!$DZ$4,[4]RDTOS!$CR$2:$DA$2,0)-1,ROWS(ACOMTC1),COLUMNS(ACOMTC1))</definedName>
    <definedName name="ACOMTC1GOL" localSheetId="74">OFFSET(ACOMTC1,0,MATCH([4]RDTOS!$DZ$4,[4]RDTOS!$CR$2:$DA$2,0)-1,ROWS(ACOMTC1),COLUMNS(ACOMTC1))</definedName>
    <definedName name="ACOMTC1GOL" localSheetId="75">OFFSET(ACOMTC1,0,MATCH([4]RDTOS!$DZ$4,[4]RDTOS!$CR$2:$DA$2,0)-1,ROWS(ACOMTC1),COLUMNS(ACOMTC1))</definedName>
    <definedName name="ACOMTC1GOL" localSheetId="76">OFFSET(ACOMTC1,0,MATCH([4]RDTOS!$DZ$4,[4]RDTOS!$CR$2:$DA$2,0)-1,ROWS(ACOMTC1),COLUMNS(ACOMTC1))</definedName>
    <definedName name="ACOMTC1GOL" localSheetId="77">OFFSET(ACOMTC1,0,MATCH([4]RDTOS!$DZ$4,[4]RDTOS!$CR$2:$DA$2,0)-1,ROWS(ACOMTC1),COLUMNS(ACOMTC1))</definedName>
    <definedName name="ACOMTC1GOL" localSheetId="78">OFFSET(ACOMTC1,0,MATCH([4]RDTOS!$DZ$4,[4]RDTOS!$CR$2:$DA$2,0)-1,ROWS(ACOMTC1),COLUMNS(ACOMTC1))</definedName>
    <definedName name="ACOMTC1GOL" localSheetId="79">OFFSET(ACOMTC1,0,MATCH([4]RDTOS!$DZ$4,[4]RDTOS!$CR$2:$DA$2,0)-1,ROWS(ACOMTC1),COLUMNS(ACOMTC1))</definedName>
    <definedName name="ACOMTC1GOL" localSheetId="90">OFFSET(ACOMTC1,0,MATCH([4]RDTOS!$DZ$4,[4]RDTOS!$CR$2:$DA$2,0)-1,ROWS(ACOMTC1),COLUMNS(ACOMTC1))</definedName>
    <definedName name="ACOMTC1GOL" localSheetId="89">OFFSET(ACOMTC1,0,MATCH([4]RDTOS!$DZ$4,[4]RDTOS!$CR$2:$DA$2,0)-1,ROWS(ACOMTC1),COLUMNS(ACOMTC1))</definedName>
    <definedName name="ACOMTC1GOL" localSheetId="88">OFFSET(ACOMTC1,0,MATCH([4]RDTOS!$DZ$4,[4]RDTOS!$CR$2:$DA$2,0)-1,ROWS(ACOMTC1),COLUMNS(ACOMTC1))</definedName>
    <definedName name="ACOMTC1GOL" localSheetId="87">OFFSET(ACOMTC1,0,MATCH([4]RDTOS!$DZ$4,[4]RDTOS!$CR$2:$DA$2,0)-1,ROWS(ACOMTC1),COLUMNS(ACOMTC1))</definedName>
    <definedName name="ACOMTC1GOL" localSheetId="80">OFFSET(ACOMTC1,0,MATCH([4]RDTOS!$DZ$4,[4]RDTOS!$CR$2:$DA$2,0)-1,ROWS(ACOMTC1),COLUMNS(ACOMTC1))</definedName>
    <definedName name="ACOMTC1GOL" localSheetId="92">OFFSET(ACOMTC1,0,MATCH([4]RDTOS!$DZ$4,[4]RDTOS!$CR$2:$DA$2,0)-1,ROWS(ACOMTC1),COLUMNS(ACOMTC1))</definedName>
    <definedName name="ACOMTC1GOL" localSheetId="91">OFFSET(ACOMTC1,0,MATCH([4]RDTOS!$DZ$4,[4]RDTOS!$CR$2:$DA$2,0)-1,ROWS(ACOMTC1),COLUMNS(ACOMTC1))</definedName>
    <definedName name="ACOMTC1GOL" localSheetId="93">OFFSET(ACOMTC1,0,MATCH([4]RDTOS!$DZ$4,[4]RDTOS!$CR$2:$DA$2,0)-1,ROWS(ACOMTC1),COLUMNS(ACOMTC1))</definedName>
    <definedName name="ACOMTC1GOL" localSheetId="94">OFFSET(ACOMTC1,0,MATCH(#REF!,#REF!,0)-1,ROWS(ACOMTC1),COLUMNS(ACOMTC1))</definedName>
    <definedName name="ACOMTC1GOL" localSheetId="96">OFFSET(ACOMTC1,0,MATCH([4]RDTOS!$DZ$4,[4]RDTOS!$CR$2:$DA$2,0)-1,ROWS(ACOMTC1),COLUMNS(ACOMTC1))</definedName>
    <definedName name="ACOMTC1GOL" localSheetId="98">OFFSET(ACOMTC1,0,MATCH([4]RDTOS!$DZ$4,[4]RDTOS!$CR$2:$DA$2,0)-1,ROWS(ACOMTC1),COLUMNS(ACOMTC1))</definedName>
    <definedName name="ACOMTC1GOL" localSheetId="100">OFFSET(ACOMTC1,0,MATCH([4]RDTOS!$DZ$4,[4]RDTOS!$CR$2:$DA$2,0)-1,ROWS(ACOMTC1),COLUMNS(ACOMTC1))</definedName>
    <definedName name="ACOMTC1GOL" localSheetId="101">OFFSET(ACOMTC1,0,MATCH([4]RDTOS!$DZ$4,[4]RDTOS!$CR$2:$DA$2,0)-1,ROWS(ACOMTC1),COLUMNS(ACOMTC1))</definedName>
    <definedName name="ACOMTC1GOL" localSheetId="102">OFFSET(ACOMTC1,0,MATCH([4]RDTOS!$DZ$4,[4]RDTOS!$CR$2:$DA$2,0)-1,ROWS(ACOMTC1),COLUMNS(ACOMTC1))</definedName>
    <definedName name="ACOMTC1GOL" localSheetId="103">OFFSET(ACOMTC1,0,MATCH([4]RDTOS!$DZ$4,[4]RDTOS!$CR$2:$DA$2,0)-1,ROWS(ACOMTC1),COLUMNS(ACOMTC1))</definedName>
    <definedName name="ACOMTC1GOL" localSheetId="104">OFFSET(ACOMTC1,0,MATCH([4]RDTOS!$DZ$4,[4]RDTOS!$CR$2:$DA$2,0)-1,ROWS(ACOMTC1),COLUMNS(ACOMTC1))</definedName>
    <definedName name="ACOMTC1GOL" localSheetId="105">OFFSET(ACOMTC1,0,MATCH([4]RDTOS!$DZ$4,[4]RDTOS!$CR$2:$DA$2,0)-1,ROWS(ACOMTC1),COLUMNS(ACOMTC1))</definedName>
    <definedName name="ACOMTC1GOL" localSheetId="106">OFFSET(ACOMTC1,0,MATCH([4]RDTOS!$DZ$4,[4]RDTOS!$CR$2:$DA$2,0)-1,ROWS(ACOMTC1),COLUMNS(ACOMTC1))</definedName>
    <definedName name="ACOMTC1GOL" localSheetId="12">OFFSET(ACOMTC1,0,MATCH([4]RDTOS!$DZ$4,[4]RDTOS!$CR$2:$DA$2,0)-1,ROWS(ACOMTC1),COLUMNS(ACOMTC1))</definedName>
    <definedName name="ACOMTC1GOL" localSheetId="20">OFFSET(ACOMTC1,0,MATCH([4]RDTOS!$DZ$4,[4]RDTOS!$CR$2:$DA$2,0)-1,ROWS(ACOMTC1),COLUMNS(ACOMTC1))</definedName>
    <definedName name="ACOMTC1GOL" localSheetId="19">OFFSET(ACOMTC1,0,MATCH([4]RDTOS!$DZ$4,[4]RDTOS!$CR$2:$DA$2,0)-1,ROWS(ACOMTC1),COLUMNS(ACOMTC1))</definedName>
    <definedName name="ACOMTC1GOL" localSheetId="17">OFFSET(ACOMTC1,0,MATCH([4]RDTOS!$DZ$4,[4]RDTOS!$CR$2:$DA$2,0)-1,ROWS(ACOMTC1),COLUMNS(ACOMTC1))</definedName>
    <definedName name="ACOMTC1GOL" localSheetId="16">OFFSET(ACOMTC1,0,MATCH([4]RDTOS!$DZ$4,[4]RDTOS!$CR$2:$DA$2,0)-1,ROWS(ACOMTC1),COLUMNS(ACOMTC1))</definedName>
    <definedName name="ACOMTC1GOL" localSheetId="21">OFFSET(ACOMTC1,0,MATCH([4]RDTOS!$DZ$4,[4]RDTOS!$CR$2:$DA$2,0)-1,ROWS(ACOMTC1),COLUMNS(ACOMTC1))</definedName>
    <definedName name="ACOMTC1GOL" localSheetId="15">OFFSET(ACOMTC1,0,MATCH([4]RDTOS!$DZ$4,[4]RDTOS!$CR$2:$DA$2,0)-1,ROWS(ACOMTC1),COLUMNS(ACOMTC1))</definedName>
    <definedName name="ACOMTC1GOL" localSheetId="14">OFFSET(ACOMTC1,0,MATCH([4]RDTOS!$DZ$4,[4]RDTOS!$CR$2:$DA$2,0)-1,ROWS(ACOMTC1),COLUMNS(ACOMTC1))</definedName>
    <definedName name="ACOMTC1GOL" localSheetId="0">OFFSET(ACOMTC1,0,MATCH([4]RDTOS!$DZ$4,[4]RDTOS!$CR$2:$DA$2,0)-1,ROWS(ACOMTC1),COLUMNS(ACOMTC1))</definedName>
    <definedName name="ACOMTC1GOL" localSheetId="33">OFFSET(ACOMTC1,0,MATCH([4]RDTOS!$DZ$4,[4]RDTOS!$CR$2:$DA$2,0)-1,ROWS(ACOMTC1),COLUMNS(ACOMTC1))</definedName>
    <definedName name="ACOMTC1GOL" localSheetId="32">OFFSET(ACOMTC1,0,MATCH([4]RDTOS!$DZ$4,[4]RDTOS!$CR$2:$DA$2,0)-1,ROWS(ACOMTC1),COLUMNS(ACOMTC1))</definedName>
    <definedName name="ACOMTC1GOL" localSheetId="34">OFFSET(ACOMTC1,0,MATCH([4]RDTOS!$DZ$4,[4]RDTOS!$CR$2:$DA$2,0)-1,ROWS(ACOMTC1),COLUMNS(ACOMTC1))</definedName>
    <definedName name="ACOMTC1GOL" localSheetId="36">OFFSET(ACOMTC1,0,MATCH([4]RDTOS!$DZ$4,[4]RDTOS!$CR$2:$DA$2,0)-1,ROWS(ACOMTC1),COLUMNS(ACOMTC1))</definedName>
    <definedName name="ACOMTC1GOL" localSheetId="35">OFFSET(ACOMTC1,0,MATCH([4]RDTOS!$DZ$4,[4]RDTOS!$CR$2:$DA$2,0)-1,ROWS(ACOMTC1),COLUMNS(ACOMTC1))</definedName>
    <definedName name="ACOMTC1GOL" localSheetId="97">OFFSET(ACOMTC1,0,MATCH([4]RDTOS!$DZ$4,[4]RDTOS!$CR$2:$DA$2,0)-1,ROWS(ACOMTC1),COLUMNS(ACOMTC1))</definedName>
    <definedName name="ACOMTC1GOL" localSheetId="3">OFFSET(ACOMTC1,0,MATCH([4]RDTOS!$DZ$4,[4]RDTOS!$CR$2:$DA$2,0)-1,ROWS(ACOMTC1),COLUMNS(ACOMTC1))</definedName>
    <definedName name="ACOMTC1GOL">OFFSET(ACOMTC1,0,MATCH([4]RDTOS!$DZ$4,[4]RDTOS!$CR$2:$DA$2,0)-1,ROWS(ACOMTC1),COLUMNS(ACOMTC1))</definedName>
    <definedName name="ACOMTC1GOL2" localSheetId="2">OFFSET(ACOMTC1,0,MATCH([4]RDTOS!$DZ$4,[4]RDTOS!$CR$2:$DA$2,0)-1,ROWS(ACOMTC1),COLUMNS(ACOMTC1))</definedName>
    <definedName name="ACOMTC1GOL2" localSheetId="1">OFFSET(ACOMTC1,0,MATCH([4]RDTOS!$DZ$4,[4]RDTOS!$CR$2:$DA$2,0)-1,ROWS(ACOMTC1),COLUMNS(ACOMTC1))</definedName>
    <definedName name="ACOMTC1GOL2" localSheetId="6">OFFSET(ACOMTC1,0,MATCH([4]RDTOS!$DZ$4,[4]RDTOS!$CR$2:$DA$2,0)-1,ROWS(ACOMTC1),COLUMNS(ACOMTC1))</definedName>
    <definedName name="ACOMTC1GOL2" localSheetId="4">OFFSET(ACOMTC1,0,MATCH([4]RDTOS!$DZ$4,[4]RDTOS!$CR$2:$DA$2,0)-1,ROWS(ACOMTC1),COLUMNS(ACOMTC1))</definedName>
    <definedName name="ACOMTC1GOL2" localSheetId="5">OFFSET(ACOMTC1,0,MATCH([4]RDTOS!$DZ$4,[4]RDTOS!$CR$2:$DA$2,0)-1,ROWS(ACOMTC1),COLUMNS(ACOMTC1))</definedName>
    <definedName name="ACOMTC1GOL2" localSheetId="40">OFFSET(ACOMTC1,0,MATCH([4]RDTOS!$DZ$4,[4]RDTOS!$CR$2:$DA$2,0)-1,ROWS(ACOMTC1),COLUMNS(ACOMTC1))</definedName>
    <definedName name="ACOMTC1GOL2" localSheetId="39">OFFSET(ACOMTC1,0,MATCH([4]RDTOS!$DZ$4,[4]RDTOS!$CR$2:$DA$2,0)-1,ROWS(ACOMTC1),COLUMNS(ACOMTC1))</definedName>
    <definedName name="ACOMTC1GOL2" localSheetId="43">OFFSET(ACOMTC1,0,MATCH([4]RDTOS!$DZ$4,[4]RDTOS!$CR$2:$DA$2,0)-1,ROWS(ACOMTC1),COLUMNS(ACOMTC1))</definedName>
    <definedName name="ACOMTC1GOL2" localSheetId="49">OFFSET(ACOMTC1,0,MATCH([4]RDTOS!$DZ$4,[4]RDTOS!$CR$2:$DA$2,0)-1,ROWS(ACOMTC1),COLUMNS(ACOMTC1))</definedName>
    <definedName name="ACOMTC1GOL2" localSheetId="58">OFFSET(ACOMTC1,0,MATCH([4]RDTOS!$DZ$4,[4]RDTOS!$CR$2:$DA$2,0)-1,ROWS(ACOMTC1),COLUMNS(ACOMTC1))</definedName>
    <definedName name="ACOMTC1GOL2" localSheetId="59">OFFSET(ACOMTC1,0,MATCH([4]RDTOS!$DZ$4,[4]RDTOS!$CR$2:$DA$2,0)-1,ROWS(ACOMTC1),COLUMNS(ACOMTC1))</definedName>
    <definedName name="ACOMTC1GOL2" localSheetId="61">OFFSET(ACOMTC1,0,MATCH([4]RDTOS!$DZ$4,[4]RDTOS!$CR$2:$DA$2,0)-1,ROWS(ACOMTC1),COLUMNS(ACOMTC1))</definedName>
    <definedName name="ACOMTC1GOL2" localSheetId="64">OFFSET(ACOMTC1,0,MATCH([4]RDTOS!$DZ$4,[4]RDTOS!$CR$2:$DA$2,0)-1,ROWS(ACOMTC1),COLUMNS(ACOMTC1))</definedName>
    <definedName name="ACOMTC1GOL2" localSheetId="67">OFFSET(ACOMTC1,0,MATCH([4]RDTOS!$DZ$4,[4]RDTOS!$CR$2:$DA$2,0)-1,ROWS(ACOMTC1),COLUMNS(ACOMTC1))</definedName>
    <definedName name="ACOMTC1GOL2" localSheetId="68">OFFSET(ACOMTC1,0,MATCH([4]RDTOS!$DZ$4,[4]RDTOS!$CR$2:$DA$2,0)-1,ROWS(ACOMTC1),COLUMNS(ACOMTC1))</definedName>
    <definedName name="ACOMTC1GOL2" localSheetId="69">OFFSET(ACOMTC1,0,MATCH([4]RDTOS!$DZ$4,[4]RDTOS!$CR$2:$DA$2,0)-1,ROWS(ACOMTC1),COLUMNS(ACOMTC1))</definedName>
    <definedName name="ACOMTC1GOL2" localSheetId="11">OFFSET(ACOMTC1,0,MATCH([4]RDTOS!$DZ$4,[4]RDTOS!$CR$2:$DA$2,0)-1,ROWS(ACOMTC1),COLUMNS(ACOMTC1))</definedName>
    <definedName name="ACOMTC1GOL2" localSheetId="10">OFFSET(ACOMTC1,0,MATCH([4]RDTOS!$DZ$4,[4]RDTOS!$CR$2:$DA$2,0)-1,ROWS(ACOMTC1),COLUMNS(ACOMTC1))</definedName>
    <definedName name="ACOMTC1GOL2" localSheetId="7">OFFSET(ACOMTC1,0,MATCH([4]RDTOS!$DZ$4,[4]RDTOS!$CR$2:$DA$2,0)-1,ROWS(ACOMTC1),COLUMNS(ACOMTC1))</definedName>
    <definedName name="ACOMTC1GOL2" localSheetId="9">OFFSET(ACOMTC1,0,MATCH([4]RDTOS!$DZ$4,[4]RDTOS!$CR$2:$DA$2,0)-1,ROWS(ACOMTC1),COLUMNS(ACOMTC1))</definedName>
    <definedName name="ACOMTC1GOL2" localSheetId="70">OFFSET(ACOMTC1,0,MATCH([4]RDTOS!$DZ$4,[4]RDTOS!$CR$2:$DA$2,0)-1,ROWS(ACOMTC1),COLUMNS(ACOMTC1))</definedName>
    <definedName name="ACOMTC1GOL2" localSheetId="72">OFFSET(ACOMTC1,0,MATCH([4]RDTOS!$DZ$4,[4]RDTOS!$CR$2:$DA$2,0)-1,ROWS(ACOMTC1),COLUMNS(ACOMTC1))</definedName>
    <definedName name="ACOMTC1GOL2" localSheetId="73">OFFSET(ACOMTC1,0,MATCH([4]RDTOS!$DZ$4,[4]RDTOS!$CR$2:$DA$2,0)-1,ROWS(ACOMTC1),COLUMNS(ACOMTC1))</definedName>
    <definedName name="ACOMTC1GOL2" localSheetId="74">OFFSET(ACOMTC1,0,MATCH([4]RDTOS!$DZ$4,[4]RDTOS!$CR$2:$DA$2,0)-1,ROWS(ACOMTC1),COLUMNS(ACOMTC1))</definedName>
    <definedName name="ACOMTC1GOL2" localSheetId="75">OFFSET(ACOMTC1,0,MATCH([4]RDTOS!$DZ$4,[4]RDTOS!$CR$2:$DA$2,0)-1,ROWS(ACOMTC1),COLUMNS(ACOMTC1))</definedName>
    <definedName name="ACOMTC1GOL2" localSheetId="76">OFFSET(ACOMTC1,0,MATCH([4]RDTOS!$DZ$4,[4]RDTOS!$CR$2:$DA$2,0)-1,ROWS(ACOMTC1),COLUMNS(ACOMTC1))</definedName>
    <definedName name="ACOMTC1GOL2" localSheetId="77">OFFSET(ACOMTC1,0,MATCH([4]RDTOS!$DZ$4,[4]RDTOS!$CR$2:$DA$2,0)-1,ROWS(ACOMTC1),COLUMNS(ACOMTC1))</definedName>
    <definedName name="ACOMTC1GOL2" localSheetId="78">OFFSET(ACOMTC1,0,MATCH([4]RDTOS!$DZ$4,[4]RDTOS!$CR$2:$DA$2,0)-1,ROWS(ACOMTC1),COLUMNS(ACOMTC1))</definedName>
    <definedName name="ACOMTC1GOL2" localSheetId="79">OFFSET(ACOMTC1,0,MATCH([4]RDTOS!$DZ$4,[4]RDTOS!$CR$2:$DA$2,0)-1,ROWS(ACOMTC1),COLUMNS(ACOMTC1))</definedName>
    <definedName name="ACOMTC1GOL2" localSheetId="90">OFFSET(ACOMTC1,0,MATCH([4]RDTOS!$DZ$4,[4]RDTOS!$CR$2:$DA$2,0)-1,ROWS(ACOMTC1),COLUMNS(ACOMTC1))</definedName>
    <definedName name="ACOMTC1GOL2" localSheetId="89">OFFSET(ACOMTC1,0,MATCH([4]RDTOS!$DZ$4,[4]RDTOS!$CR$2:$DA$2,0)-1,ROWS(ACOMTC1),COLUMNS(ACOMTC1))</definedName>
    <definedName name="ACOMTC1GOL2" localSheetId="88">OFFSET(ACOMTC1,0,MATCH([4]RDTOS!$DZ$4,[4]RDTOS!$CR$2:$DA$2,0)-1,ROWS(ACOMTC1),COLUMNS(ACOMTC1))</definedName>
    <definedName name="ACOMTC1GOL2" localSheetId="87">OFFSET(ACOMTC1,0,MATCH([4]RDTOS!$DZ$4,[4]RDTOS!$CR$2:$DA$2,0)-1,ROWS(ACOMTC1),COLUMNS(ACOMTC1))</definedName>
    <definedName name="ACOMTC1GOL2" localSheetId="80">OFFSET(ACOMTC1,0,MATCH([4]RDTOS!$DZ$4,[4]RDTOS!$CR$2:$DA$2,0)-1,ROWS(ACOMTC1),COLUMNS(ACOMTC1))</definedName>
    <definedName name="ACOMTC1GOL2" localSheetId="92">OFFSET(ACOMTC1,0,MATCH([4]RDTOS!$DZ$4,[4]RDTOS!$CR$2:$DA$2,0)-1,ROWS(ACOMTC1),COLUMNS(ACOMTC1))</definedName>
    <definedName name="ACOMTC1GOL2" localSheetId="91">OFFSET(ACOMTC1,0,MATCH([4]RDTOS!$DZ$4,[4]RDTOS!$CR$2:$DA$2,0)-1,ROWS(ACOMTC1),COLUMNS(ACOMTC1))</definedName>
    <definedName name="ACOMTC1GOL2" localSheetId="93">OFFSET(ACOMTC1,0,MATCH([4]RDTOS!$DZ$4,[4]RDTOS!$CR$2:$DA$2,0)-1,ROWS(ACOMTC1),COLUMNS(ACOMTC1))</definedName>
    <definedName name="ACOMTC1GOL2" localSheetId="94">OFFSET(ACOMTC1,0,MATCH(#REF!,#REF!,0)-1,ROWS(ACOMTC1),COLUMNS(ACOMTC1))</definedName>
    <definedName name="ACOMTC1GOL2" localSheetId="96">OFFSET(ACOMTC1,0,MATCH([4]RDTOS!$DZ$4,[4]RDTOS!$CR$2:$DA$2,0)-1,ROWS(ACOMTC1),COLUMNS(ACOMTC1))</definedName>
    <definedName name="ACOMTC1GOL2" localSheetId="98">OFFSET(ACOMTC1,0,MATCH([4]RDTOS!$DZ$4,[4]RDTOS!$CR$2:$DA$2,0)-1,ROWS(ACOMTC1),COLUMNS(ACOMTC1))</definedName>
    <definedName name="ACOMTC1GOL2" localSheetId="100">OFFSET(ACOMTC1,0,MATCH([4]RDTOS!$DZ$4,[4]RDTOS!$CR$2:$DA$2,0)-1,ROWS(ACOMTC1),COLUMNS(ACOMTC1))</definedName>
    <definedName name="ACOMTC1GOL2" localSheetId="101">OFFSET(ACOMTC1,0,MATCH([4]RDTOS!$DZ$4,[4]RDTOS!$CR$2:$DA$2,0)-1,ROWS(ACOMTC1),COLUMNS(ACOMTC1))</definedName>
    <definedName name="ACOMTC1GOL2" localSheetId="102">OFFSET(ACOMTC1,0,MATCH([4]RDTOS!$DZ$4,[4]RDTOS!$CR$2:$DA$2,0)-1,ROWS(ACOMTC1),COLUMNS(ACOMTC1))</definedName>
    <definedName name="ACOMTC1GOL2" localSheetId="103">OFFSET(ACOMTC1,0,MATCH([4]RDTOS!$DZ$4,[4]RDTOS!$CR$2:$DA$2,0)-1,ROWS(ACOMTC1),COLUMNS(ACOMTC1))</definedName>
    <definedName name="ACOMTC1GOL2" localSheetId="104">OFFSET(ACOMTC1,0,MATCH([4]RDTOS!$DZ$4,[4]RDTOS!$CR$2:$DA$2,0)-1,ROWS(ACOMTC1),COLUMNS(ACOMTC1))</definedName>
    <definedName name="ACOMTC1GOL2" localSheetId="105">OFFSET(ACOMTC1,0,MATCH([4]RDTOS!$DZ$4,[4]RDTOS!$CR$2:$DA$2,0)-1,ROWS(ACOMTC1),COLUMNS(ACOMTC1))</definedName>
    <definedName name="ACOMTC1GOL2" localSheetId="106">OFFSET(ACOMTC1,0,MATCH([4]RDTOS!$DZ$4,[4]RDTOS!$CR$2:$DA$2,0)-1,ROWS(ACOMTC1),COLUMNS(ACOMTC1))</definedName>
    <definedName name="ACOMTC1GOL2" localSheetId="12">OFFSET(ACOMTC1,0,MATCH([4]RDTOS!$DZ$4,[4]RDTOS!$CR$2:$DA$2,0)-1,ROWS(ACOMTC1),COLUMNS(ACOMTC1))</definedName>
    <definedName name="ACOMTC1GOL2" localSheetId="20">OFFSET(ACOMTC1,0,MATCH([4]RDTOS!$DZ$4,[4]RDTOS!$CR$2:$DA$2,0)-1,ROWS(ACOMTC1),COLUMNS(ACOMTC1))</definedName>
    <definedName name="ACOMTC1GOL2" localSheetId="19">OFFSET(ACOMTC1,0,MATCH([4]RDTOS!$DZ$4,[4]RDTOS!$CR$2:$DA$2,0)-1,ROWS(ACOMTC1),COLUMNS(ACOMTC1))</definedName>
    <definedName name="ACOMTC1GOL2" localSheetId="17">OFFSET(ACOMTC1,0,MATCH([4]RDTOS!$DZ$4,[4]RDTOS!$CR$2:$DA$2,0)-1,ROWS(ACOMTC1),COLUMNS(ACOMTC1))</definedName>
    <definedName name="ACOMTC1GOL2" localSheetId="16">OFFSET(ACOMTC1,0,MATCH([4]RDTOS!$DZ$4,[4]RDTOS!$CR$2:$DA$2,0)-1,ROWS(ACOMTC1),COLUMNS(ACOMTC1))</definedName>
    <definedName name="ACOMTC1GOL2" localSheetId="21">OFFSET(ACOMTC1,0,MATCH([4]RDTOS!$DZ$4,[4]RDTOS!$CR$2:$DA$2,0)-1,ROWS(ACOMTC1),COLUMNS(ACOMTC1))</definedName>
    <definedName name="ACOMTC1GOL2" localSheetId="15">OFFSET(ACOMTC1,0,MATCH([4]RDTOS!$DZ$4,[4]RDTOS!$CR$2:$DA$2,0)-1,ROWS(ACOMTC1),COLUMNS(ACOMTC1))</definedName>
    <definedName name="ACOMTC1GOL2" localSheetId="14">OFFSET(ACOMTC1,0,MATCH([4]RDTOS!$DZ$4,[4]RDTOS!$CR$2:$DA$2,0)-1,ROWS(ACOMTC1),COLUMNS(ACOMTC1))</definedName>
    <definedName name="ACOMTC1GOL2" localSheetId="0">OFFSET(ACOMTC1,0,MATCH([4]RDTOS!$DZ$4,[4]RDTOS!$CR$2:$DA$2,0)-1,ROWS(ACOMTC1),COLUMNS(ACOMTC1))</definedName>
    <definedName name="ACOMTC1GOL2" localSheetId="33">OFFSET(ACOMTC1,0,MATCH([4]RDTOS!$DZ$4,[4]RDTOS!$CR$2:$DA$2,0)-1,ROWS(ACOMTC1),COLUMNS(ACOMTC1))</definedName>
    <definedName name="ACOMTC1GOL2" localSheetId="32">OFFSET(ACOMTC1,0,MATCH([4]RDTOS!$DZ$4,[4]RDTOS!$CR$2:$DA$2,0)-1,ROWS(ACOMTC1),COLUMNS(ACOMTC1))</definedName>
    <definedName name="ACOMTC1GOL2" localSheetId="34">OFFSET(ACOMTC1,0,MATCH([4]RDTOS!$DZ$4,[4]RDTOS!$CR$2:$DA$2,0)-1,ROWS(ACOMTC1),COLUMNS(ACOMTC1))</definedName>
    <definedName name="ACOMTC1GOL2" localSheetId="36">OFFSET(ACOMTC1,0,MATCH([4]RDTOS!$DZ$4,[4]RDTOS!$CR$2:$DA$2,0)-1,ROWS(ACOMTC1),COLUMNS(ACOMTC1))</definedName>
    <definedName name="ACOMTC1GOL2" localSheetId="35">OFFSET(ACOMTC1,0,MATCH([4]RDTOS!$DZ$4,[4]RDTOS!$CR$2:$DA$2,0)-1,ROWS(ACOMTC1),COLUMNS(ACOMTC1))</definedName>
    <definedName name="ACOMTC1GOL2" localSheetId="97">OFFSET(ACOMTC1,0,MATCH([4]RDTOS!$DZ$4,[4]RDTOS!$CR$2:$DA$2,0)-1,ROWS(ACOMTC1),COLUMNS(ACOMTC1))</definedName>
    <definedName name="ACOMTC1GOL2" localSheetId="3">OFFSET(ACOMTC1,0,MATCH([4]RDTOS!$DZ$4,[4]RDTOS!$CR$2:$DA$2,0)-1,ROWS(ACOMTC1),COLUMNS(ACOMTC1))</definedName>
    <definedName name="ACOMTC1GOL2">OFFSET(ACOMTC1,0,MATCH([4]RDTOS!$DZ$4,[4]RDTOS!$CR$2:$DA$2,0)-1,ROWS(ACOMTC1),COLUMNS(ACOMTC1))</definedName>
    <definedName name="ACOMTC1IND" localSheetId="2">OFFSET(ACOMTC1,0,MATCH([4]RDTOS!$DS$4,[4]RDTOS!$CR$2:$DA$2,0)-1,ROWS(ACOMTC1),COLUMNS(ACOMTC1))</definedName>
    <definedName name="ACOMTC1IND" localSheetId="1">OFFSET(ACOMTC1,0,MATCH([4]RDTOS!$DS$4,[4]RDTOS!$CR$2:$DA$2,0)-1,ROWS(ACOMTC1),COLUMNS(ACOMTC1))</definedName>
    <definedName name="ACOMTC1IND" localSheetId="6">OFFSET(ACOMTC1,0,MATCH([4]RDTOS!$DS$4,[4]RDTOS!$CR$2:$DA$2,0)-1,ROWS(ACOMTC1),COLUMNS(ACOMTC1))</definedName>
    <definedName name="ACOMTC1IND" localSheetId="4">OFFSET(ACOMTC1,0,MATCH([4]RDTOS!$DS$4,[4]RDTOS!$CR$2:$DA$2,0)-1,ROWS(ACOMTC1),COLUMNS(ACOMTC1))</definedName>
    <definedName name="ACOMTC1IND" localSheetId="5">OFFSET(ACOMTC1,0,MATCH([4]RDTOS!$DS$4,[4]RDTOS!$CR$2:$DA$2,0)-1,ROWS(ACOMTC1),COLUMNS(ACOMTC1))</definedName>
    <definedName name="ACOMTC1IND" localSheetId="40">OFFSET(ACOMTC1,0,MATCH([4]RDTOS!$DS$4,[4]RDTOS!$CR$2:$DA$2,0)-1,ROWS(ACOMTC1),COLUMNS(ACOMTC1))</definedName>
    <definedName name="ACOMTC1IND" localSheetId="39">OFFSET(ACOMTC1,0,MATCH([4]RDTOS!$DS$4,[4]RDTOS!$CR$2:$DA$2,0)-1,ROWS(ACOMTC1),COLUMNS(ACOMTC1))</definedName>
    <definedName name="ACOMTC1IND" localSheetId="43">OFFSET(ACOMTC1,0,MATCH([4]RDTOS!$DS$4,[4]RDTOS!$CR$2:$DA$2,0)-1,ROWS(ACOMTC1),COLUMNS(ACOMTC1))</definedName>
    <definedName name="ACOMTC1IND" localSheetId="49">OFFSET(ACOMTC1,0,MATCH([4]RDTOS!$DS$4,[4]RDTOS!$CR$2:$DA$2,0)-1,ROWS(ACOMTC1),COLUMNS(ACOMTC1))</definedName>
    <definedName name="ACOMTC1IND" localSheetId="58">OFFSET(ACOMTC1,0,MATCH([4]RDTOS!$DS$4,[4]RDTOS!$CR$2:$DA$2,0)-1,ROWS(ACOMTC1),COLUMNS(ACOMTC1))</definedName>
    <definedName name="ACOMTC1IND" localSheetId="59">OFFSET(ACOMTC1,0,MATCH([4]RDTOS!$DS$4,[4]RDTOS!$CR$2:$DA$2,0)-1,ROWS(ACOMTC1),COLUMNS(ACOMTC1))</definedName>
    <definedName name="ACOMTC1IND" localSheetId="61">OFFSET(ACOMTC1,0,MATCH([4]RDTOS!$DS$4,[4]RDTOS!$CR$2:$DA$2,0)-1,ROWS(ACOMTC1),COLUMNS(ACOMTC1))</definedName>
    <definedName name="ACOMTC1IND" localSheetId="64">OFFSET(ACOMTC1,0,MATCH([4]RDTOS!$DS$4,[4]RDTOS!$CR$2:$DA$2,0)-1,ROWS(ACOMTC1),COLUMNS(ACOMTC1))</definedName>
    <definedName name="ACOMTC1IND" localSheetId="67">OFFSET(ACOMTC1,0,MATCH([4]RDTOS!$DS$4,[4]RDTOS!$CR$2:$DA$2,0)-1,ROWS(ACOMTC1),COLUMNS(ACOMTC1))</definedName>
    <definedName name="ACOMTC1IND" localSheetId="68">OFFSET(ACOMTC1,0,MATCH([4]RDTOS!$DS$4,[4]RDTOS!$CR$2:$DA$2,0)-1,ROWS(ACOMTC1),COLUMNS(ACOMTC1))</definedName>
    <definedName name="ACOMTC1IND" localSheetId="69">OFFSET(ACOMTC1,0,MATCH([4]RDTOS!$DS$4,[4]RDTOS!$CR$2:$DA$2,0)-1,ROWS(ACOMTC1),COLUMNS(ACOMTC1))</definedName>
    <definedName name="ACOMTC1IND" localSheetId="11">OFFSET(ACOMTC1,0,MATCH([4]RDTOS!$DS$4,[4]RDTOS!$CR$2:$DA$2,0)-1,ROWS(ACOMTC1),COLUMNS(ACOMTC1))</definedName>
    <definedName name="ACOMTC1IND" localSheetId="10">OFFSET(ACOMTC1,0,MATCH([4]RDTOS!$DS$4,[4]RDTOS!$CR$2:$DA$2,0)-1,ROWS(ACOMTC1),COLUMNS(ACOMTC1))</definedName>
    <definedName name="ACOMTC1IND" localSheetId="7">OFFSET(ACOMTC1,0,MATCH([4]RDTOS!$DS$4,[4]RDTOS!$CR$2:$DA$2,0)-1,ROWS(ACOMTC1),COLUMNS(ACOMTC1))</definedName>
    <definedName name="ACOMTC1IND" localSheetId="9">OFFSET(ACOMTC1,0,MATCH([4]RDTOS!$DS$4,[4]RDTOS!$CR$2:$DA$2,0)-1,ROWS(ACOMTC1),COLUMNS(ACOMTC1))</definedName>
    <definedName name="ACOMTC1IND" localSheetId="70">OFFSET(ACOMTC1,0,MATCH([4]RDTOS!$DS$4,[4]RDTOS!$CR$2:$DA$2,0)-1,ROWS(ACOMTC1),COLUMNS(ACOMTC1))</definedName>
    <definedName name="ACOMTC1IND" localSheetId="72">OFFSET(ACOMTC1,0,MATCH([4]RDTOS!$DS$4,[4]RDTOS!$CR$2:$DA$2,0)-1,ROWS(ACOMTC1),COLUMNS(ACOMTC1))</definedName>
    <definedName name="ACOMTC1IND" localSheetId="73">OFFSET(ACOMTC1,0,MATCH([4]RDTOS!$DS$4,[4]RDTOS!$CR$2:$DA$2,0)-1,ROWS(ACOMTC1),COLUMNS(ACOMTC1))</definedName>
    <definedName name="ACOMTC1IND" localSheetId="74">OFFSET(ACOMTC1,0,MATCH([4]RDTOS!$DS$4,[4]RDTOS!$CR$2:$DA$2,0)-1,ROWS(ACOMTC1),COLUMNS(ACOMTC1))</definedName>
    <definedName name="ACOMTC1IND" localSheetId="75">OFFSET(ACOMTC1,0,MATCH([4]RDTOS!$DS$4,[4]RDTOS!$CR$2:$DA$2,0)-1,ROWS(ACOMTC1),COLUMNS(ACOMTC1))</definedName>
    <definedName name="ACOMTC1IND" localSheetId="76">OFFSET(ACOMTC1,0,MATCH([4]RDTOS!$DS$4,[4]RDTOS!$CR$2:$DA$2,0)-1,ROWS(ACOMTC1),COLUMNS(ACOMTC1))</definedName>
    <definedName name="ACOMTC1IND" localSheetId="77">OFFSET(ACOMTC1,0,MATCH([4]RDTOS!$DS$4,[4]RDTOS!$CR$2:$DA$2,0)-1,ROWS(ACOMTC1),COLUMNS(ACOMTC1))</definedName>
    <definedName name="ACOMTC1IND" localSheetId="78">OFFSET(ACOMTC1,0,MATCH([4]RDTOS!$DS$4,[4]RDTOS!$CR$2:$DA$2,0)-1,ROWS(ACOMTC1),COLUMNS(ACOMTC1))</definedName>
    <definedName name="ACOMTC1IND" localSheetId="79">OFFSET(ACOMTC1,0,MATCH([4]RDTOS!$DS$4,[4]RDTOS!$CR$2:$DA$2,0)-1,ROWS(ACOMTC1),COLUMNS(ACOMTC1))</definedName>
    <definedName name="ACOMTC1IND" localSheetId="90">OFFSET(ACOMTC1,0,MATCH([4]RDTOS!$DS$4,[4]RDTOS!$CR$2:$DA$2,0)-1,ROWS(ACOMTC1),COLUMNS(ACOMTC1))</definedName>
    <definedName name="ACOMTC1IND" localSheetId="89">OFFSET(ACOMTC1,0,MATCH([4]RDTOS!$DS$4,[4]RDTOS!$CR$2:$DA$2,0)-1,ROWS(ACOMTC1),COLUMNS(ACOMTC1))</definedName>
    <definedName name="ACOMTC1IND" localSheetId="88">OFFSET(ACOMTC1,0,MATCH([4]RDTOS!$DS$4,[4]RDTOS!$CR$2:$DA$2,0)-1,ROWS(ACOMTC1),COLUMNS(ACOMTC1))</definedName>
    <definedName name="ACOMTC1IND" localSheetId="87">OFFSET(ACOMTC1,0,MATCH([4]RDTOS!$DS$4,[4]RDTOS!$CR$2:$DA$2,0)-1,ROWS(ACOMTC1),COLUMNS(ACOMTC1))</definedName>
    <definedName name="ACOMTC1IND" localSheetId="80">OFFSET(ACOMTC1,0,MATCH([4]RDTOS!$DS$4,[4]RDTOS!$CR$2:$DA$2,0)-1,ROWS(ACOMTC1),COLUMNS(ACOMTC1))</definedName>
    <definedName name="ACOMTC1IND" localSheetId="92">OFFSET(ACOMTC1,0,MATCH([4]RDTOS!$DS$4,[4]RDTOS!$CR$2:$DA$2,0)-1,ROWS(ACOMTC1),COLUMNS(ACOMTC1))</definedName>
    <definedName name="ACOMTC1IND" localSheetId="91">OFFSET(ACOMTC1,0,MATCH([4]RDTOS!$DS$4,[4]RDTOS!$CR$2:$DA$2,0)-1,ROWS(ACOMTC1),COLUMNS(ACOMTC1))</definedName>
    <definedName name="ACOMTC1IND" localSheetId="93">OFFSET(ACOMTC1,0,MATCH([4]RDTOS!$DS$4,[4]RDTOS!$CR$2:$DA$2,0)-1,ROWS(ACOMTC1),COLUMNS(ACOMTC1))</definedName>
    <definedName name="ACOMTC1IND" localSheetId="94">OFFSET(ACOMTC1,0,MATCH(#REF!,#REF!,0)-1,ROWS(ACOMTC1),COLUMNS(ACOMTC1))</definedName>
    <definedName name="ACOMTC1IND" localSheetId="96">OFFSET(ACOMTC1,0,MATCH([4]RDTOS!$DS$4,[4]RDTOS!$CR$2:$DA$2,0)-1,ROWS(ACOMTC1),COLUMNS(ACOMTC1))</definedName>
    <definedName name="ACOMTC1IND" localSheetId="98">OFFSET(ACOMTC1,0,MATCH([4]RDTOS!$DS$4,[4]RDTOS!$CR$2:$DA$2,0)-1,ROWS(ACOMTC1),COLUMNS(ACOMTC1))</definedName>
    <definedName name="ACOMTC1IND" localSheetId="100">OFFSET(ACOMTC1,0,MATCH([4]RDTOS!$DS$4,[4]RDTOS!$CR$2:$DA$2,0)-1,ROWS(ACOMTC1),COLUMNS(ACOMTC1))</definedName>
    <definedName name="ACOMTC1IND" localSheetId="101">OFFSET(ACOMTC1,0,MATCH([4]RDTOS!$DS$4,[4]RDTOS!$CR$2:$DA$2,0)-1,ROWS(ACOMTC1),COLUMNS(ACOMTC1))</definedName>
    <definedName name="ACOMTC1IND" localSheetId="102">OFFSET(ACOMTC1,0,MATCH([4]RDTOS!$DS$4,[4]RDTOS!$CR$2:$DA$2,0)-1,ROWS(ACOMTC1),COLUMNS(ACOMTC1))</definedName>
    <definedName name="ACOMTC1IND" localSheetId="103">OFFSET(ACOMTC1,0,MATCH([4]RDTOS!$DS$4,[4]RDTOS!$CR$2:$DA$2,0)-1,ROWS(ACOMTC1),COLUMNS(ACOMTC1))</definedName>
    <definedName name="ACOMTC1IND" localSheetId="104">OFFSET(ACOMTC1,0,MATCH([4]RDTOS!$DS$4,[4]RDTOS!$CR$2:$DA$2,0)-1,ROWS(ACOMTC1),COLUMNS(ACOMTC1))</definedName>
    <definedName name="ACOMTC1IND" localSheetId="105">OFFSET(ACOMTC1,0,MATCH([4]RDTOS!$DS$4,[4]RDTOS!$CR$2:$DA$2,0)-1,ROWS(ACOMTC1),COLUMNS(ACOMTC1))</definedName>
    <definedName name="ACOMTC1IND" localSheetId="106">OFFSET(ACOMTC1,0,MATCH([4]RDTOS!$DS$4,[4]RDTOS!$CR$2:$DA$2,0)-1,ROWS(ACOMTC1),COLUMNS(ACOMTC1))</definedName>
    <definedName name="ACOMTC1IND" localSheetId="12">OFFSET(ACOMTC1,0,MATCH([4]RDTOS!$DS$4,[4]RDTOS!$CR$2:$DA$2,0)-1,ROWS(ACOMTC1),COLUMNS(ACOMTC1))</definedName>
    <definedName name="ACOMTC1IND" localSheetId="20">OFFSET(ACOMTC1,0,MATCH([4]RDTOS!$DS$4,[4]RDTOS!$CR$2:$DA$2,0)-1,ROWS(ACOMTC1),COLUMNS(ACOMTC1))</definedName>
    <definedName name="ACOMTC1IND" localSheetId="19">OFFSET(ACOMTC1,0,MATCH([4]RDTOS!$DS$4,[4]RDTOS!$CR$2:$DA$2,0)-1,ROWS(ACOMTC1),COLUMNS(ACOMTC1))</definedName>
    <definedName name="ACOMTC1IND" localSheetId="17">OFFSET(ACOMTC1,0,MATCH([4]RDTOS!$DS$4,[4]RDTOS!$CR$2:$DA$2,0)-1,ROWS(ACOMTC1),COLUMNS(ACOMTC1))</definedName>
    <definedName name="ACOMTC1IND" localSheetId="16">OFFSET(ACOMTC1,0,MATCH([4]RDTOS!$DS$4,[4]RDTOS!$CR$2:$DA$2,0)-1,ROWS(ACOMTC1),COLUMNS(ACOMTC1))</definedName>
    <definedName name="ACOMTC1IND" localSheetId="21">OFFSET(ACOMTC1,0,MATCH([4]RDTOS!$DS$4,[4]RDTOS!$CR$2:$DA$2,0)-1,ROWS(ACOMTC1),COLUMNS(ACOMTC1))</definedName>
    <definedName name="ACOMTC1IND" localSheetId="15">OFFSET(ACOMTC1,0,MATCH([4]RDTOS!$DS$4,[4]RDTOS!$CR$2:$DA$2,0)-1,ROWS(ACOMTC1),COLUMNS(ACOMTC1))</definedName>
    <definedName name="ACOMTC1IND" localSheetId="14">OFFSET(ACOMTC1,0,MATCH([4]RDTOS!$DS$4,[4]RDTOS!$CR$2:$DA$2,0)-1,ROWS(ACOMTC1),COLUMNS(ACOMTC1))</definedName>
    <definedName name="ACOMTC1IND" localSheetId="0">OFFSET(ACOMTC1,0,MATCH([4]RDTOS!$DS$4,[4]RDTOS!$CR$2:$DA$2,0)-1,ROWS(ACOMTC1),COLUMNS(ACOMTC1))</definedName>
    <definedName name="ACOMTC1IND" localSheetId="33">OFFSET(ACOMTC1,0,MATCH([4]RDTOS!$DS$4,[4]RDTOS!$CR$2:$DA$2,0)-1,ROWS(ACOMTC1),COLUMNS(ACOMTC1))</definedName>
    <definedName name="ACOMTC1IND" localSheetId="32">OFFSET(ACOMTC1,0,MATCH([4]RDTOS!$DS$4,[4]RDTOS!$CR$2:$DA$2,0)-1,ROWS(ACOMTC1),COLUMNS(ACOMTC1))</definedName>
    <definedName name="ACOMTC1IND" localSheetId="34">OFFSET(ACOMTC1,0,MATCH([4]RDTOS!$DS$4,[4]RDTOS!$CR$2:$DA$2,0)-1,ROWS(ACOMTC1),COLUMNS(ACOMTC1))</definedName>
    <definedName name="ACOMTC1IND" localSheetId="36">OFFSET(ACOMTC1,0,MATCH([4]RDTOS!$DS$4,[4]RDTOS!$CR$2:$DA$2,0)-1,ROWS(ACOMTC1),COLUMNS(ACOMTC1))</definedName>
    <definedName name="ACOMTC1IND" localSheetId="35">OFFSET(ACOMTC1,0,MATCH([4]RDTOS!$DS$4,[4]RDTOS!$CR$2:$DA$2,0)-1,ROWS(ACOMTC1),COLUMNS(ACOMTC1))</definedName>
    <definedName name="ACOMTC1IND" localSheetId="97">OFFSET(ACOMTC1,0,MATCH([4]RDTOS!$DS$4,[4]RDTOS!$CR$2:$DA$2,0)-1,ROWS(ACOMTC1),COLUMNS(ACOMTC1))</definedName>
    <definedName name="ACOMTC1IND" localSheetId="3">OFFSET(ACOMTC1,0,MATCH([4]RDTOS!$DS$4,[4]RDTOS!$CR$2:$DA$2,0)-1,ROWS(ACOMTC1),COLUMNS(ACOMTC1))</definedName>
    <definedName name="ACOMTC1IND">OFFSET(ACOMTC1,0,MATCH([4]RDTOS!$DS$4,[4]RDTOS!$CR$2:$DA$2,0)-1,ROWS(ACOMTC1),COLUMNS(ACOMTC1))</definedName>
    <definedName name="ACOMTC1IND2" localSheetId="2">OFFSET(ACOMTC1,0,MATCH([4]RDTOS!$DS$4,[4]RDTOS!$CR$2:$DA$2,0)-1,ROWS(ACOMTC1),COLUMNS(ACOMTC1))</definedName>
    <definedName name="ACOMTC1IND2" localSheetId="1">OFFSET(ACOMTC1,0,MATCH([4]RDTOS!$DS$4,[4]RDTOS!$CR$2:$DA$2,0)-1,ROWS(ACOMTC1),COLUMNS(ACOMTC1))</definedName>
    <definedName name="ACOMTC1IND2" localSheetId="6">OFFSET(ACOMTC1,0,MATCH([4]RDTOS!$DS$4,[4]RDTOS!$CR$2:$DA$2,0)-1,ROWS(ACOMTC1),COLUMNS(ACOMTC1))</definedName>
    <definedName name="ACOMTC1IND2" localSheetId="4">OFFSET(ACOMTC1,0,MATCH([4]RDTOS!$DS$4,[4]RDTOS!$CR$2:$DA$2,0)-1,ROWS(ACOMTC1),COLUMNS(ACOMTC1))</definedName>
    <definedName name="ACOMTC1IND2" localSheetId="5">OFFSET(ACOMTC1,0,MATCH([4]RDTOS!$DS$4,[4]RDTOS!$CR$2:$DA$2,0)-1,ROWS(ACOMTC1),COLUMNS(ACOMTC1))</definedName>
    <definedName name="ACOMTC1IND2" localSheetId="40">OFFSET(ACOMTC1,0,MATCH([4]RDTOS!$DS$4,[4]RDTOS!$CR$2:$DA$2,0)-1,ROWS(ACOMTC1),COLUMNS(ACOMTC1))</definedName>
    <definedName name="ACOMTC1IND2" localSheetId="39">OFFSET(ACOMTC1,0,MATCH([4]RDTOS!$DS$4,[4]RDTOS!$CR$2:$DA$2,0)-1,ROWS(ACOMTC1),COLUMNS(ACOMTC1))</definedName>
    <definedName name="ACOMTC1IND2" localSheetId="43">OFFSET(ACOMTC1,0,MATCH([4]RDTOS!$DS$4,[4]RDTOS!$CR$2:$DA$2,0)-1,ROWS(ACOMTC1),COLUMNS(ACOMTC1))</definedName>
    <definedName name="ACOMTC1IND2" localSheetId="49">OFFSET(ACOMTC1,0,MATCH([4]RDTOS!$DS$4,[4]RDTOS!$CR$2:$DA$2,0)-1,ROWS(ACOMTC1),COLUMNS(ACOMTC1))</definedName>
    <definedName name="ACOMTC1IND2" localSheetId="58">OFFSET(ACOMTC1,0,MATCH([4]RDTOS!$DS$4,[4]RDTOS!$CR$2:$DA$2,0)-1,ROWS(ACOMTC1),COLUMNS(ACOMTC1))</definedName>
    <definedName name="ACOMTC1IND2" localSheetId="59">OFFSET(ACOMTC1,0,MATCH([4]RDTOS!$DS$4,[4]RDTOS!$CR$2:$DA$2,0)-1,ROWS(ACOMTC1),COLUMNS(ACOMTC1))</definedName>
    <definedName name="ACOMTC1IND2" localSheetId="61">OFFSET(ACOMTC1,0,MATCH([4]RDTOS!$DS$4,[4]RDTOS!$CR$2:$DA$2,0)-1,ROWS(ACOMTC1),COLUMNS(ACOMTC1))</definedName>
    <definedName name="ACOMTC1IND2" localSheetId="64">OFFSET(ACOMTC1,0,MATCH([4]RDTOS!$DS$4,[4]RDTOS!$CR$2:$DA$2,0)-1,ROWS(ACOMTC1),COLUMNS(ACOMTC1))</definedName>
    <definedName name="ACOMTC1IND2" localSheetId="67">OFFSET(ACOMTC1,0,MATCH([4]RDTOS!$DS$4,[4]RDTOS!$CR$2:$DA$2,0)-1,ROWS(ACOMTC1),COLUMNS(ACOMTC1))</definedName>
    <definedName name="ACOMTC1IND2" localSheetId="68">OFFSET(ACOMTC1,0,MATCH([4]RDTOS!$DS$4,[4]RDTOS!$CR$2:$DA$2,0)-1,ROWS(ACOMTC1),COLUMNS(ACOMTC1))</definedName>
    <definedName name="ACOMTC1IND2" localSheetId="69">OFFSET(ACOMTC1,0,MATCH([4]RDTOS!$DS$4,[4]RDTOS!$CR$2:$DA$2,0)-1,ROWS(ACOMTC1),COLUMNS(ACOMTC1))</definedName>
    <definedName name="ACOMTC1IND2" localSheetId="11">OFFSET(ACOMTC1,0,MATCH([4]RDTOS!$DS$4,[4]RDTOS!$CR$2:$DA$2,0)-1,ROWS(ACOMTC1),COLUMNS(ACOMTC1))</definedName>
    <definedName name="ACOMTC1IND2" localSheetId="10">OFFSET(ACOMTC1,0,MATCH([4]RDTOS!$DS$4,[4]RDTOS!$CR$2:$DA$2,0)-1,ROWS(ACOMTC1),COLUMNS(ACOMTC1))</definedName>
    <definedName name="ACOMTC1IND2" localSheetId="7">OFFSET(ACOMTC1,0,MATCH([4]RDTOS!$DS$4,[4]RDTOS!$CR$2:$DA$2,0)-1,ROWS(ACOMTC1),COLUMNS(ACOMTC1))</definedName>
    <definedName name="ACOMTC1IND2" localSheetId="9">OFFSET(ACOMTC1,0,MATCH([4]RDTOS!$DS$4,[4]RDTOS!$CR$2:$DA$2,0)-1,ROWS(ACOMTC1),COLUMNS(ACOMTC1))</definedName>
    <definedName name="ACOMTC1IND2" localSheetId="70">OFFSET(ACOMTC1,0,MATCH([4]RDTOS!$DS$4,[4]RDTOS!$CR$2:$DA$2,0)-1,ROWS(ACOMTC1),COLUMNS(ACOMTC1))</definedName>
    <definedName name="ACOMTC1IND2" localSheetId="72">OFFSET(ACOMTC1,0,MATCH([4]RDTOS!$DS$4,[4]RDTOS!$CR$2:$DA$2,0)-1,ROWS(ACOMTC1),COLUMNS(ACOMTC1))</definedName>
    <definedName name="ACOMTC1IND2" localSheetId="73">OFFSET(ACOMTC1,0,MATCH([4]RDTOS!$DS$4,[4]RDTOS!$CR$2:$DA$2,0)-1,ROWS(ACOMTC1),COLUMNS(ACOMTC1))</definedName>
    <definedName name="ACOMTC1IND2" localSheetId="74">OFFSET(ACOMTC1,0,MATCH([4]RDTOS!$DS$4,[4]RDTOS!$CR$2:$DA$2,0)-1,ROWS(ACOMTC1),COLUMNS(ACOMTC1))</definedName>
    <definedName name="ACOMTC1IND2" localSheetId="75">OFFSET(ACOMTC1,0,MATCH([4]RDTOS!$DS$4,[4]RDTOS!$CR$2:$DA$2,0)-1,ROWS(ACOMTC1),COLUMNS(ACOMTC1))</definedName>
    <definedName name="ACOMTC1IND2" localSheetId="76">OFFSET(ACOMTC1,0,MATCH([4]RDTOS!$DS$4,[4]RDTOS!$CR$2:$DA$2,0)-1,ROWS(ACOMTC1),COLUMNS(ACOMTC1))</definedName>
    <definedName name="ACOMTC1IND2" localSheetId="77">OFFSET(ACOMTC1,0,MATCH([4]RDTOS!$DS$4,[4]RDTOS!$CR$2:$DA$2,0)-1,ROWS(ACOMTC1),COLUMNS(ACOMTC1))</definedName>
    <definedName name="ACOMTC1IND2" localSheetId="78">OFFSET(ACOMTC1,0,MATCH([4]RDTOS!$DS$4,[4]RDTOS!$CR$2:$DA$2,0)-1,ROWS(ACOMTC1),COLUMNS(ACOMTC1))</definedName>
    <definedName name="ACOMTC1IND2" localSheetId="79">OFFSET(ACOMTC1,0,MATCH([4]RDTOS!$DS$4,[4]RDTOS!$CR$2:$DA$2,0)-1,ROWS(ACOMTC1),COLUMNS(ACOMTC1))</definedName>
    <definedName name="ACOMTC1IND2" localSheetId="90">OFFSET(ACOMTC1,0,MATCH([4]RDTOS!$DS$4,[4]RDTOS!$CR$2:$DA$2,0)-1,ROWS(ACOMTC1),COLUMNS(ACOMTC1))</definedName>
    <definedName name="ACOMTC1IND2" localSheetId="89">OFFSET(ACOMTC1,0,MATCH([4]RDTOS!$DS$4,[4]RDTOS!$CR$2:$DA$2,0)-1,ROWS(ACOMTC1),COLUMNS(ACOMTC1))</definedName>
    <definedName name="ACOMTC1IND2" localSheetId="88">OFFSET(ACOMTC1,0,MATCH([4]RDTOS!$DS$4,[4]RDTOS!$CR$2:$DA$2,0)-1,ROWS(ACOMTC1),COLUMNS(ACOMTC1))</definedName>
    <definedName name="ACOMTC1IND2" localSheetId="87">OFFSET(ACOMTC1,0,MATCH([4]RDTOS!$DS$4,[4]RDTOS!$CR$2:$DA$2,0)-1,ROWS(ACOMTC1),COLUMNS(ACOMTC1))</definedName>
    <definedName name="ACOMTC1IND2" localSheetId="80">OFFSET(ACOMTC1,0,MATCH([4]RDTOS!$DS$4,[4]RDTOS!$CR$2:$DA$2,0)-1,ROWS(ACOMTC1),COLUMNS(ACOMTC1))</definedName>
    <definedName name="ACOMTC1IND2" localSheetId="92">OFFSET(ACOMTC1,0,MATCH([4]RDTOS!$DS$4,[4]RDTOS!$CR$2:$DA$2,0)-1,ROWS(ACOMTC1),COLUMNS(ACOMTC1))</definedName>
    <definedName name="ACOMTC1IND2" localSheetId="91">OFFSET(ACOMTC1,0,MATCH([4]RDTOS!$DS$4,[4]RDTOS!$CR$2:$DA$2,0)-1,ROWS(ACOMTC1),COLUMNS(ACOMTC1))</definedName>
    <definedName name="ACOMTC1IND2" localSheetId="93">OFFSET(ACOMTC1,0,MATCH([4]RDTOS!$DS$4,[4]RDTOS!$CR$2:$DA$2,0)-1,ROWS(ACOMTC1),COLUMNS(ACOMTC1))</definedName>
    <definedName name="ACOMTC1IND2" localSheetId="94">OFFSET(ACOMTC1,0,MATCH(#REF!,#REF!,0)-1,ROWS(ACOMTC1),COLUMNS(ACOMTC1))</definedName>
    <definedName name="ACOMTC1IND2" localSheetId="96">OFFSET(ACOMTC1,0,MATCH([4]RDTOS!$DS$4,[4]RDTOS!$CR$2:$DA$2,0)-1,ROWS(ACOMTC1),COLUMNS(ACOMTC1))</definedName>
    <definedName name="ACOMTC1IND2" localSheetId="98">OFFSET(ACOMTC1,0,MATCH([4]RDTOS!$DS$4,[4]RDTOS!$CR$2:$DA$2,0)-1,ROWS(ACOMTC1),COLUMNS(ACOMTC1))</definedName>
    <definedName name="ACOMTC1IND2" localSheetId="100">OFFSET(ACOMTC1,0,MATCH([4]RDTOS!$DS$4,[4]RDTOS!$CR$2:$DA$2,0)-1,ROWS(ACOMTC1),COLUMNS(ACOMTC1))</definedName>
    <definedName name="ACOMTC1IND2" localSheetId="101">OFFSET(ACOMTC1,0,MATCH([4]RDTOS!$DS$4,[4]RDTOS!$CR$2:$DA$2,0)-1,ROWS(ACOMTC1),COLUMNS(ACOMTC1))</definedName>
    <definedName name="ACOMTC1IND2" localSheetId="102">OFFSET(ACOMTC1,0,MATCH([4]RDTOS!$DS$4,[4]RDTOS!$CR$2:$DA$2,0)-1,ROWS(ACOMTC1),COLUMNS(ACOMTC1))</definedName>
    <definedName name="ACOMTC1IND2" localSheetId="103">OFFSET(ACOMTC1,0,MATCH([4]RDTOS!$DS$4,[4]RDTOS!$CR$2:$DA$2,0)-1,ROWS(ACOMTC1),COLUMNS(ACOMTC1))</definedName>
    <definedName name="ACOMTC1IND2" localSheetId="104">OFFSET(ACOMTC1,0,MATCH([4]RDTOS!$DS$4,[4]RDTOS!$CR$2:$DA$2,0)-1,ROWS(ACOMTC1),COLUMNS(ACOMTC1))</definedName>
    <definedName name="ACOMTC1IND2" localSheetId="105">OFFSET(ACOMTC1,0,MATCH([4]RDTOS!$DS$4,[4]RDTOS!$CR$2:$DA$2,0)-1,ROWS(ACOMTC1),COLUMNS(ACOMTC1))</definedName>
    <definedName name="ACOMTC1IND2" localSheetId="106">OFFSET(ACOMTC1,0,MATCH([4]RDTOS!$DS$4,[4]RDTOS!$CR$2:$DA$2,0)-1,ROWS(ACOMTC1),COLUMNS(ACOMTC1))</definedName>
    <definedName name="ACOMTC1IND2" localSheetId="12">OFFSET(ACOMTC1,0,MATCH([4]RDTOS!$DS$4,[4]RDTOS!$CR$2:$DA$2,0)-1,ROWS(ACOMTC1),COLUMNS(ACOMTC1))</definedName>
    <definedName name="ACOMTC1IND2" localSheetId="20">OFFSET(ACOMTC1,0,MATCH([4]RDTOS!$DS$4,[4]RDTOS!$CR$2:$DA$2,0)-1,ROWS(ACOMTC1),COLUMNS(ACOMTC1))</definedName>
    <definedName name="ACOMTC1IND2" localSheetId="19">OFFSET(ACOMTC1,0,MATCH([4]RDTOS!$DS$4,[4]RDTOS!$CR$2:$DA$2,0)-1,ROWS(ACOMTC1),COLUMNS(ACOMTC1))</definedName>
    <definedName name="ACOMTC1IND2" localSheetId="17">OFFSET(ACOMTC1,0,MATCH([4]RDTOS!$DS$4,[4]RDTOS!$CR$2:$DA$2,0)-1,ROWS(ACOMTC1),COLUMNS(ACOMTC1))</definedName>
    <definedName name="ACOMTC1IND2" localSheetId="16">OFFSET(ACOMTC1,0,MATCH([4]RDTOS!$DS$4,[4]RDTOS!$CR$2:$DA$2,0)-1,ROWS(ACOMTC1),COLUMNS(ACOMTC1))</definedName>
    <definedName name="ACOMTC1IND2" localSheetId="21">OFFSET(ACOMTC1,0,MATCH([4]RDTOS!$DS$4,[4]RDTOS!$CR$2:$DA$2,0)-1,ROWS(ACOMTC1),COLUMNS(ACOMTC1))</definedName>
    <definedName name="ACOMTC1IND2" localSheetId="15">OFFSET(ACOMTC1,0,MATCH([4]RDTOS!$DS$4,[4]RDTOS!$CR$2:$DA$2,0)-1,ROWS(ACOMTC1),COLUMNS(ACOMTC1))</definedName>
    <definedName name="ACOMTC1IND2" localSheetId="14">OFFSET(ACOMTC1,0,MATCH([4]RDTOS!$DS$4,[4]RDTOS!$CR$2:$DA$2,0)-1,ROWS(ACOMTC1),COLUMNS(ACOMTC1))</definedName>
    <definedName name="ACOMTC1IND2" localSheetId="0">OFFSET(ACOMTC1,0,MATCH([4]RDTOS!$DS$4,[4]RDTOS!$CR$2:$DA$2,0)-1,ROWS(ACOMTC1),COLUMNS(ACOMTC1))</definedName>
    <definedName name="ACOMTC1IND2" localSheetId="33">OFFSET(ACOMTC1,0,MATCH([4]RDTOS!$DS$4,[4]RDTOS!$CR$2:$DA$2,0)-1,ROWS(ACOMTC1),COLUMNS(ACOMTC1))</definedName>
    <definedName name="ACOMTC1IND2" localSheetId="32">OFFSET(ACOMTC1,0,MATCH([4]RDTOS!$DS$4,[4]RDTOS!$CR$2:$DA$2,0)-1,ROWS(ACOMTC1),COLUMNS(ACOMTC1))</definedName>
    <definedName name="ACOMTC1IND2" localSheetId="34">OFFSET(ACOMTC1,0,MATCH([4]RDTOS!$DS$4,[4]RDTOS!$CR$2:$DA$2,0)-1,ROWS(ACOMTC1),COLUMNS(ACOMTC1))</definedName>
    <definedName name="ACOMTC1IND2" localSheetId="36">OFFSET(ACOMTC1,0,MATCH([4]RDTOS!$DS$4,[4]RDTOS!$CR$2:$DA$2,0)-1,ROWS(ACOMTC1),COLUMNS(ACOMTC1))</definedName>
    <definedName name="ACOMTC1IND2" localSheetId="35">OFFSET(ACOMTC1,0,MATCH([4]RDTOS!$DS$4,[4]RDTOS!$CR$2:$DA$2,0)-1,ROWS(ACOMTC1),COLUMNS(ACOMTC1))</definedName>
    <definedName name="ACOMTC1IND2" localSheetId="97">OFFSET(ACOMTC1,0,MATCH([4]RDTOS!$DS$4,[4]RDTOS!$CR$2:$DA$2,0)-1,ROWS(ACOMTC1),COLUMNS(ACOMTC1))</definedName>
    <definedName name="ACOMTC1IND2" localSheetId="3">OFFSET(ACOMTC1,0,MATCH([4]RDTOS!$DS$4,[4]RDTOS!$CR$2:$DA$2,0)-1,ROWS(ACOMTC1),COLUMNS(ACOMTC1))</definedName>
    <definedName name="ACOMTC1IND2">OFFSET(ACOMTC1,0,MATCH([4]RDTOS!$DS$4,[4]RDTOS!$CR$2:$DA$2,0)-1,ROWS(ACOMTC1),COLUMNS(ACOMTC1))</definedName>
    <definedName name="ACOMTC1JPM" localSheetId="2">OFFSET(ACOMTC1,0,MATCH([4]RDTOS!$DX$4,[4]RDTOS!$CR$2:$DA$2,0)-1,ROWS(ACOMTC1),COLUMNS(ACOMTC1))</definedName>
    <definedName name="ACOMTC1JPM" localSheetId="1">OFFSET(ACOMTC1,0,MATCH([4]RDTOS!$DX$4,[4]RDTOS!$CR$2:$DA$2,0)-1,ROWS(ACOMTC1),COLUMNS(ACOMTC1))</definedName>
    <definedName name="ACOMTC1JPM" localSheetId="6">OFFSET(ACOMTC1,0,MATCH([4]RDTOS!$DX$4,[4]RDTOS!$CR$2:$DA$2,0)-1,ROWS(ACOMTC1),COLUMNS(ACOMTC1))</definedName>
    <definedName name="ACOMTC1JPM" localSheetId="4">OFFSET(ACOMTC1,0,MATCH([4]RDTOS!$DX$4,[4]RDTOS!$CR$2:$DA$2,0)-1,ROWS(ACOMTC1),COLUMNS(ACOMTC1))</definedName>
    <definedName name="ACOMTC1JPM" localSheetId="5">OFFSET(ACOMTC1,0,MATCH([4]RDTOS!$DX$4,[4]RDTOS!$CR$2:$DA$2,0)-1,ROWS(ACOMTC1),COLUMNS(ACOMTC1))</definedName>
    <definedName name="ACOMTC1JPM" localSheetId="40">OFFSET(ACOMTC1,0,MATCH([4]RDTOS!$DX$4,[4]RDTOS!$CR$2:$DA$2,0)-1,ROWS(ACOMTC1),COLUMNS(ACOMTC1))</definedName>
    <definedName name="ACOMTC1JPM" localSheetId="39">OFFSET(ACOMTC1,0,MATCH([4]RDTOS!$DX$4,[4]RDTOS!$CR$2:$DA$2,0)-1,ROWS(ACOMTC1),COLUMNS(ACOMTC1))</definedName>
    <definedName name="ACOMTC1JPM" localSheetId="43">OFFSET(ACOMTC1,0,MATCH([4]RDTOS!$DX$4,[4]RDTOS!$CR$2:$DA$2,0)-1,ROWS(ACOMTC1),COLUMNS(ACOMTC1))</definedName>
    <definedName name="ACOMTC1JPM" localSheetId="49">OFFSET(ACOMTC1,0,MATCH([4]RDTOS!$DX$4,[4]RDTOS!$CR$2:$DA$2,0)-1,ROWS(ACOMTC1),COLUMNS(ACOMTC1))</definedName>
    <definedName name="ACOMTC1JPM" localSheetId="58">OFFSET(ACOMTC1,0,MATCH([4]RDTOS!$DX$4,[4]RDTOS!$CR$2:$DA$2,0)-1,ROWS(ACOMTC1),COLUMNS(ACOMTC1))</definedName>
    <definedName name="ACOMTC1JPM" localSheetId="59">OFFSET(ACOMTC1,0,MATCH([4]RDTOS!$DX$4,[4]RDTOS!$CR$2:$DA$2,0)-1,ROWS(ACOMTC1),COLUMNS(ACOMTC1))</definedName>
    <definedName name="ACOMTC1JPM" localSheetId="61">OFFSET(ACOMTC1,0,MATCH([4]RDTOS!$DX$4,[4]RDTOS!$CR$2:$DA$2,0)-1,ROWS(ACOMTC1),COLUMNS(ACOMTC1))</definedName>
    <definedName name="ACOMTC1JPM" localSheetId="64">OFFSET(ACOMTC1,0,MATCH([4]RDTOS!$DX$4,[4]RDTOS!$CR$2:$DA$2,0)-1,ROWS(ACOMTC1),COLUMNS(ACOMTC1))</definedName>
    <definedName name="ACOMTC1JPM" localSheetId="67">OFFSET(ACOMTC1,0,MATCH([4]RDTOS!$DX$4,[4]RDTOS!$CR$2:$DA$2,0)-1,ROWS(ACOMTC1),COLUMNS(ACOMTC1))</definedName>
    <definedName name="ACOMTC1JPM" localSheetId="68">OFFSET(ACOMTC1,0,MATCH([4]RDTOS!$DX$4,[4]RDTOS!$CR$2:$DA$2,0)-1,ROWS(ACOMTC1),COLUMNS(ACOMTC1))</definedName>
    <definedName name="ACOMTC1JPM" localSheetId="69">OFFSET(ACOMTC1,0,MATCH([4]RDTOS!$DX$4,[4]RDTOS!$CR$2:$DA$2,0)-1,ROWS(ACOMTC1),COLUMNS(ACOMTC1))</definedName>
    <definedName name="ACOMTC1JPM" localSheetId="11">OFFSET(ACOMTC1,0,MATCH([4]RDTOS!$DX$4,[4]RDTOS!$CR$2:$DA$2,0)-1,ROWS(ACOMTC1),COLUMNS(ACOMTC1))</definedName>
    <definedName name="ACOMTC1JPM" localSheetId="10">OFFSET(ACOMTC1,0,MATCH([4]RDTOS!$DX$4,[4]RDTOS!$CR$2:$DA$2,0)-1,ROWS(ACOMTC1),COLUMNS(ACOMTC1))</definedName>
    <definedName name="ACOMTC1JPM" localSheetId="7">OFFSET(ACOMTC1,0,MATCH([4]RDTOS!$DX$4,[4]RDTOS!$CR$2:$DA$2,0)-1,ROWS(ACOMTC1),COLUMNS(ACOMTC1))</definedName>
    <definedName name="ACOMTC1JPM" localSheetId="9">OFFSET(ACOMTC1,0,MATCH([4]RDTOS!$DX$4,[4]RDTOS!$CR$2:$DA$2,0)-1,ROWS(ACOMTC1),COLUMNS(ACOMTC1))</definedName>
    <definedName name="ACOMTC1JPM" localSheetId="70">OFFSET(ACOMTC1,0,MATCH([4]RDTOS!$DX$4,[4]RDTOS!$CR$2:$DA$2,0)-1,ROWS(ACOMTC1),COLUMNS(ACOMTC1))</definedName>
    <definedName name="ACOMTC1JPM" localSheetId="72">OFFSET(ACOMTC1,0,MATCH([4]RDTOS!$DX$4,[4]RDTOS!$CR$2:$DA$2,0)-1,ROWS(ACOMTC1),COLUMNS(ACOMTC1))</definedName>
    <definedName name="ACOMTC1JPM" localSheetId="73">OFFSET(ACOMTC1,0,MATCH([4]RDTOS!$DX$4,[4]RDTOS!$CR$2:$DA$2,0)-1,ROWS(ACOMTC1),COLUMNS(ACOMTC1))</definedName>
    <definedName name="ACOMTC1JPM" localSheetId="74">OFFSET(ACOMTC1,0,MATCH([4]RDTOS!$DX$4,[4]RDTOS!$CR$2:$DA$2,0)-1,ROWS(ACOMTC1),COLUMNS(ACOMTC1))</definedName>
    <definedName name="ACOMTC1JPM" localSheetId="75">OFFSET(ACOMTC1,0,MATCH([4]RDTOS!$DX$4,[4]RDTOS!$CR$2:$DA$2,0)-1,ROWS(ACOMTC1),COLUMNS(ACOMTC1))</definedName>
    <definedName name="ACOMTC1JPM" localSheetId="76">OFFSET(ACOMTC1,0,MATCH([4]RDTOS!$DX$4,[4]RDTOS!$CR$2:$DA$2,0)-1,ROWS(ACOMTC1),COLUMNS(ACOMTC1))</definedName>
    <definedName name="ACOMTC1JPM" localSheetId="77">OFFSET(ACOMTC1,0,MATCH([4]RDTOS!$DX$4,[4]RDTOS!$CR$2:$DA$2,0)-1,ROWS(ACOMTC1),COLUMNS(ACOMTC1))</definedName>
    <definedName name="ACOMTC1JPM" localSheetId="78">OFFSET(ACOMTC1,0,MATCH([4]RDTOS!$DX$4,[4]RDTOS!$CR$2:$DA$2,0)-1,ROWS(ACOMTC1),COLUMNS(ACOMTC1))</definedName>
    <definedName name="ACOMTC1JPM" localSheetId="79">OFFSET(ACOMTC1,0,MATCH([4]RDTOS!$DX$4,[4]RDTOS!$CR$2:$DA$2,0)-1,ROWS(ACOMTC1),COLUMNS(ACOMTC1))</definedName>
    <definedName name="ACOMTC1JPM" localSheetId="90">OFFSET(ACOMTC1,0,MATCH([4]RDTOS!$DX$4,[4]RDTOS!$CR$2:$DA$2,0)-1,ROWS(ACOMTC1),COLUMNS(ACOMTC1))</definedName>
    <definedName name="ACOMTC1JPM" localSheetId="89">OFFSET(ACOMTC1,0,MATCH([4]RDTOS!$DX$4,[4]RDTOS!$CR$2:$DA$2,0)-1,ROWS(ACOMTC1),COLUMNS(ACOMTC1))</definedName>
    <definedName name="ACOMTC1JPM" localSheetId="88">OFFSET(ACOMTC1,0,MATCH([4]RDTOS!$DX$4,[4]RDTOS!$CR$2:$DA$2,0)-1,ROWS(ACOMTC1),COLUMNS(ACOMTC1))</definedName>
    <definedName name="ACOMTC1JPM" localSheetId="87">OFFSET(ACOMTC1,0,MATCH([4]RDTOS!$DX$4,[4]RDTOS!$CR$2:$DA$2,0)-1,ROWS(ACOMTC1),COLUMNS(ACOMTC1))</definedName>
    <definedName name="ACOMTC1JPM" localSheetId="80">OFFSET(ACOMTC1,0,MATCH([4]RDTOS!$DX$4,[4]RDTOS!$CR$2:$DA$2,0)-1,ROWS(ACOMTC1),COLUMNS(ACOMTC1))</definedName>
    <definedName name="ACOMTC1JPM" localSheetId="92">OFFSET(ACOMTC1,0,MATCH([4]RDTOS!$DX$4,[4]RDTOS!$CR$2:$DA$2,0)-1,ROWS(ACOMTC1),COLUMNS(ACOMTC1))</definedName>
    <definedName name="ACOMTC1JPM" localSheetId="91">OFFSET(ACOMTC1,0,MATCH([4]RDTOS!$DX$4,[4]RDTOS!$CR$2:$DA$2,0)-1,ROWS(ACOMTC1),COLUMNS(ACOMTC1))</definedName>
    <definedName name="ACOMTC1JPM" localSheetId="93">OFFSET(ACOMTC1,0,MATCH([4]RDTOS!$DX$4,[4]RDTOS!$CR$2:$DA$2,0)-1,ROWS(ACOMTC1),COLUMNS(ACOMTC1))</definedName>
    <definedName name="ACOMTC1JPM" localSheetId="94">OFFSET(ACOMTC1,0,MATCH(#REF!,#REF!,0)-1,ROWS(ACOMTC1),COLUMNS(ACOMTC1))</definedName>
    <definedName name="ACOMTC1JPM" localSheetId="96">OFFSET(ACOMTC1,0,MATCH([4]RDTOS!$DX$4,[4]RDTOS!$CR$2:$DA$2,0)-1,ROWS(ACOMTC1),COLUMNS(ACOMTC1))</definedName>
    <definedName name="ACOMTC1JPM" localSheetId="98">OFFSET(ACOMTC1,0,MATCH([4]RDTOS!$DX$4,[4]RDTOS!$CR$2:$DA$2,0)-1,ROWS(ACOMTC1),COLUMNS(ACOMTC1))</definedName>
    <definedName name="ACOMTC1JPM" localSheetId="100">OFFSET(ACOMTC1,0,MATCH([4]RDTOS!$DX$4,[4]RDTOS!$CR$2:$DA$2,0)-1,ROWS(ACOMTC1),COLUMNS(ACOMTC1))</definedName>
    <definedName name="ACOMTC1JPM" localSheetId="101">OFFSET(ACOMTC1,0,MATCH([4]RDTOS!$DX$4,[4]RDTOS!$CR$2:$DA$2,0)-1,ROWS(ACOMTC1),COLUMNS(ACOMTC1))</definedName>
    <definedName name="ACOMTC1JPM" localSheetId="102">OFFSET(ACOMTC1,0,MATCH([4]RDTOS!$DX$4,[4]RDTOS!$CR$2:$DA$2,0)-1,ROWS(ACOMTC1),COLUMNS(ACOMTC1))</definedName>
    <definedName name="ACOMTC1JPM" localSheetId="103">OFFSET(ACOMTC1,0,MATCH([4]RDTOS!$DX$4,[4]RDTOS!$CR$2:$DA$2,0)-1,ROWS(ACOMTC1),COLUMNS(ACOMTC1))</definedName>
    <definedName name="ACOMTC1JPM" localSheetId="104">OFFSET(ACOMTC1,0,MATCH([4]RDTOS!$DX$4,[4]RDTOS!$CR$2:$DA$2,0)-1,ROWS(ACOMTC1),COLUMNS(ACOMTC1))</definedName>
    <definedName name="ACOMTC1JPM" localSheetId="105">OFFSET(ACOMTC1,0,MATCH([4]RDTOS!$DX$4,[4]RDTOS!$CR$2:$DA$2,0)-1,ROWS(ACOMTC1),COLUMNS(ACOMTC1))</definedName>
    <definedName name="ACOMTC1JPM" localSheetId="106">OFFSET(ACOMTC1,0,MATCH([4]RDTOS!$DX$4,[4]RDTOS!$CR$2:$DA$2,0)-1,ROWS(ACOMTC1),COLUMNS(ACOMTC1))</definedName>
    <definedName name="ACOMTC1JPM" localSheetId="12">OFFSET(ACOMTC1,0,MATCH([4]RDTOS!$DX$4,[4]RDTOS!$CR$2:$DA$2,0)-1,ROWS(ACOMTC1),COLUMNS(ACOMTC1))</definedName>
    <definedName name="ACOMTC1JPM" localSheetId="20">OFFSET(ACOMTC1,0,MATCH([4]RDTOS!$DX$4,[4]RDTOS!$CR$2:$DA$2,0)-1,ROWS(ACOMTC1),COLUMNS(ACOMTC1))</definedName>
    <definedName name="ACOMTC1JPM" localSheetId="19">OFFSET(ACOMTC1,0,MATCH([4]RDTOS!$DX$4,[4]RDTOS!$CR$2:$DA$2,0)-1,ROWS(ACOMTC1),COLUMNS(ACOMTC1))</definedName>
    <definedName name="ACOMTC1JPM" localSheetId="17">OFFSET(ACOMTC1,0,MATCH([4]RDTOS!$DX$4,[4]RDTOS!$CR$2:$DA$2,0)-1,ROWS(ACOMTC1),COLUMNS(ACOMTC1))</definedName>
    <definedName name="ACOMTC1JPM" localSheetId="16">OFFSET(ACOMTC1,0,MATCH([4]RDTOS!$DX$4,[4]RDTOS!$CR$2:$DA$2,0)-1,ROWS(ACOMTC1),COLUMNS(ACOMTC1))</definedName>
    <definedName name="ACOMTC1JPM" localSheetId="21">OFFSET(ACOMTC1,0,MATCH([4]RDTOS!$DX$4,[4]RDTOS!$CR$2:$DA$2,0)-1,ROWS(ACOMTC1),COLUMNS(ACOMTC1))</definedName>
    <definedName name="ACOMTC1JPM" localSheetId="15">OFFSET(ACOMTC1,0,MATCH([4]RDTOS!$DX$4,[4]RDTOS!$CR$2:$DA$2,0)-1,ROWS(ACOMTC1),COLUMNS(ACOMTC1))</definedName>
    <definedName name="ACOMTC1JPM" localSheetId="14">OFFSET(ACOMTC1,0,MATCH([4]RDTOS!$DX$4,[4]RDTOS!$CR$2:$DA$2,0)-1,ROWS(ACOMTC1),COLUMNS(ACOMTC1))</definedName>
    <definedName name="ACOMTC1JPM" localSheetId="0">OFFSET(ACOMTC1,0,MATCH([4]RDTOS!$DX$4,[4]RDTOS!$CR$2:$DA$2,0)-1,ROWS(ACOMTC1),COLUMNS(ACOMTC1))</definedName>
    <definedName name="ACOMTC1JPM" localSheetId="33">OFFSET(ACOMTC1,0,MATCH([4]RDTOS!$DX$4,[4]RDTOS!$CR$2:$DA$2,0)-1,ROWS(ACOMTC1),COLUMNS(ACOMTC1))</definedName>
    <definedName name="ACOMTC1JPM" localSheetId="32">OFFSET(ACOMTC1,0,MATCH([4]RDTOS!$DX$4,[4]RDTOS!$CR$2:$DA$2,0)-1,ROWS(ACOMTC1),COLUMNS(ACOMTC1))</definedName>
    <definedName name="ACOMTC1JPM" localSheetId="34">OFFSET(ACOMTC1,0,MATCH([4]RDTOS!$DX$4,[4]RDTOS!$CR$2:$DA$2,0)-1,ROWS(ACOMTC1),COLUMNS(ACOMTC1))</definedName>
    <definedName name="ACOMTC1JPM" localSheetId="36">OFFSET(ACOMTC1,0,MATCH([4]RDTOS!$DX$4,[4]RDTOS!$CR$2:$DA$2,0)-1,ROWS(ACOMTC1),COLUMNS(ACOMTC1))</definedName>
    <definedName name="ACOMTC1JPM" localSheetId="35">OFFSET(ACOMTC1,0,MATCH([4]RDTOS!$DX$4,[4]RDTOS!$CR$2:$DA$2,0)-1,ROWS(ACOMTC1),COLUMNS(ACOMTC1))</definedName>
    <definedName name="ACOMTC1JPM" localSheetId="97">OFFSET(ACOMTC1,0,MATCH([4]RDTOS!$DX$4,[4]RDTOS!$CR$2:$DA$2,0)-1,ROWS(ACOMTC1),COLUMNS(ACOMTC1))</definedName>
    <definedName name="ACOMTC1JPM" localSheetId="3">OFFSET(ACOMTC1,0,MATCH([4]RDTOS!$DX$4,[4]RDTOS!$CR$2:$DA$2,0)-1,ROWS(ACOMTC1),COLUMNS(ACOMTC1))</definedName>
    <definedName name="ACOMTC1JPM">OFFSET(ACOMTC1,0,MATCH([4]RDTOS!$DX$4,[4]RDTOS!$CR$2:$DA$2,0)-1,ROWS(ACOMTC1),COLUMNS(ACOMTC1))</definedName>
    <definedName name="ACOMTC1JPM2" localSheetId="2">OFFSET(ACOMTC1,0,MATCH([4]RDTOS!$DX$4,[4]RDTOS!$CR$2:$DA$2,0)-1,ROWS(ACOMTC1),COLUMNS(ACOMTC1))</definedName>
    <definedName name="ACOMTC1JPM2" localSheetId="1">OFFSET(ACOMTC1,0,MATCH([4]RDTOS!$DX$4,[4]RDTOS!$CR$2:$DA$2,0)-1,ROWS(ACOMTC1),COLUMNS(ACOMTC1))</definedName>
    <definedName name="ACOMTC1JPM2" localSheetId="6">OFFSET(ACOMTC1,0,MATCH([4]RDTOS!$DX$4,[4]RDTOS!$CR$2:$DA$2,0)-1,ROWS(ACOMTC1),COLUMNS(ACOMTC1))</definedName>
    <definedName name="ACOMTC1JPM2" localSheetId="4">OFFSET(ACOMTC1,0,MATCH([4]RDTOS!$DX$4,[4]RDTOS!$CR$2:$DA$2,0)-1,ROWS(ACOMTC1),COLUMNS(ACOMTC1))</definedName>
    <definedName name="ACOMTC1JPM2" localSheetId="5">OFFSET(ACOMTC1,0,MATCH([4]RDTOS!$DX$4,[4]RDTOS!$CR$2:$DA$2,0)-1,ROWS(ACOMTC1),COLUMNS(ACOMTC1))</definedName>
    <definedName name="ACOMTC1JPM2" localSheetId="40">OFFSET(ACOMTC1,0,MATCH([4]RDTOS!$DX$4,[4]RDTOS!$CR$2:$DA$2,0)-1,ROWS(ACOMTC1),COLUMNS(ACOMTC1))</definedName>
    <definedName name="ACOMTC1JPM2" localSheetId="39">OFFSET(ACOMTC1,0,MATCH([4]RDTOS!$DX$4,[4]RDTOS!$CR$2:$DA$2,0)-1,ROWS(ACOMTC1),COLUMNS(ACOMTC1))</definedName>
    <definedName name="ACOMTC1JPM2" localSheetId="43">OFFSET(ACOMTC1,0,MATCH([4]RDTOS!$DX$4,[4]RDTOS!$CR$2:$DA$2,0)-1,ROWS(ACOMTC1),COLUMNS(ACOMTC1))</definedName>
    <definedName name="ACOMTC1JPM2" localSheetId="49">OFFSET(ACOMTC1,0,MATCH([4]RDTOS!$DX$4,[4]RDTOS!$CR$2:$DA$2,0)-1,ROWS(ACOMTC1),COLUMNS(ACOMTC1))</definedName>
    <definedName name="ACOMTC1JPM2" localSheetId="58">OFFSET(ACOMTC1,0,MATCH([4]RDTOS!$DX$4,[4]RDTOS!$CR$2:$DA$2,0)-1,ROWS(ACOMTC1),COLUMNS(ACOMTC1))</definedName>
    <definedName name="ACOMTC1JPM2" localSheetId="59">OFFSET(ACOMTC1,0,MATCH([4]RDTOS!$DX$4,[4]RDTOS!$CR$2:$DA$2,0)-1,ROWS(ACOMTC1),COLUMNS(ACOMTC1))</definedName>
    <definedName name="ACOMTC1JPM2" localSheetId="61">OFFSET(ACOMTC1,0,MATCH([4]RDTOS!$DX$4,[4]RDTOS!$CR$2:$DA$2,0)-1,ROWS(ACOMTC1),COLUMNS(ACOMTC1))</definedName>
    <definedName name="ACOMTC1JPM2" localSheetId="64">OFFSET(ACOMTC1,0,MATCH([4]RDTOS!$DX$4,[4]RDTOS!$CR$2:$DA$2,0)-1,ROWS(ACOMTC1),COLUMNS(ACOMTC1))</definedName>
    <definedName name="ACOMTC1JPM2" localSheetId="67">OFFSET(ACOMTC1,0,MATCH([4]RDTOS!$DX$4,[4]RDTOS!$CR$2:$DA$2,0)-1,ROWS(ACOMTC1),COLUMNS(ACOMTC1))</definedName>
    <definedName name="ACOMTC1JPM2" localSheetId="68">OFFSET(ACOMTC1,0,MATCH([4]RDTOS!$DX$4,[4]RDTOS!$CR$2:$DA$2,0)-1,ROWS(ACOMTC1),COLUMNS(ACOMTC1))</definedName>
    <definedName name="ACOMTC1JPM2" localSheetId="69">OFFSET(ACOMTC1,0,MATCH([4]RDTOS!$DX$4,[4]RDTOS!$CR$2:$DA$2,0)-1,ROWS(ACOMTC1),COLUMNS(ACOMTC1))</definedName>
    <definedName name="ACOMTC1JPM2" localSheetId="11">OFFSET(ACOMTC1,0,MATCH([4]RDTOS!$DX$4,[4]RDTOS!$CR$2:$DA$2,0)-1,ROWS(ACOMTC1),COLUMNS(ACOMTC1))</definedName>
    <definedName name="ACOMTC1JPM2" localSheetId="10">OFFSET(ACOMTC1,0,MATCH([4]RDTOS!$DX$4,[4]RDTOS!$CR$2:$DA$2,0)-1,ROWS(ACOMTC1),COLUMNS(ACOMTC1))</definedName>
    <definedName name="ACOMTC1JPM2" localSheetId="7">OFFSET(ACOMTC1,0,MATCH([4]RDTOS!$DX$4,[4]RDTOS!$CR$2:$DA$2,0)-1,ROWS(ACOMTC1),COLUMNS(ACOMTC1))</definedName>
    <definedName name="ACOMTC1JPM2" localSheetId="9">OFFSET(ACOMTC1,0,MATCH([4]RDTOS!$DX$4,[4]RDTOS!$CR$2:$DA$2,0)-1,ROWS(ACOMTC1),COLUMNS(ACOMTC1))</definedName>
    <definedName name="ACOMTC1JPM2" localSheetId="70">OFFSET(ACOMTC1,0,MATCH([4]RDTOS!$DX$4,[4]RDTOS!$CR$2:$DA$2,0)-1,ROWS(ACOMTC1),COLUMNS(ACOMTC1))</definedName>
    <definedName name="ACOMTC1JPM2" localSheetId="72">OFFSET(ACOMTC1,0,MATCH([4]RDTOS!$DX$4,[4]RDTOS!$CR$2:$DA$2,0)-1,ROWS(ACOMTC1),COLUMNS(ACOMTC1))</definedName>
    <definedName name="ACOMTC1JPM2" localSheetId="73">OFFSET(ACOMTC1,0,MATCH([4]RDTOS!$DX$4,[4]RDTOS!$CR$2:$DA$2,0)-1,ROWS(ACOMTC1),COLUMNS(ACOMTC1))</definedName>
    <definedName name="ACOMTC1JPM2" localSheetId="74">OFFSET(ACOMTC1,0,MATCH([4]RDTOS!$DX$4,[4]RDTOS!$CR$2:$DA$2,0)-1,ROWS(ACOMTC1),COLUMNS(ACOMTC1))</definedName>
    <definedName name="ACOMTC1JPM2" localSheetId="75">OFFSET(ACOMTC1,0,MATCH([4]RDTOS!$DX$4,[4]RDTOS!$CR$2:$DA$2,0)-1,ROWS(ACOMTC1),COLUMNS(ACOMTC1))</definedName>
    <definedName name="ACOMTC1JPM2" localSheetId="76">OFFSET(ACOMTC1,0,MATCH([4]RDTOS!$DX$4,[4]RDTOS!$CR$2:$DA$2,0)-1,ROWS(ACOMTC1),COLUMNS(ACOMTC1))</definedName>
    <definedName name="ACOMTC1JPM2" localSheetId="77">OFFSET(ACOMTC1,0,MATCH([4]RDTOS!$DX$4,[4]RDTOS!$CR$2:$DA$2,0)-1,ROWS(ACOMTC1),COLUMNS(ACOMTC1))</definedName>
    <definedName name="ACOMTC1JPM2" localSheetId="78">OFFSET(ACOMTC1,0,MATCH([4]RDTOS!$DX$4,[4]RDTOS!$CR$2:$DA$2,0)-1,ROWS(ACOMTC1),COLUMNS(ACOMTC1))</definedName>
    <definedName name="ACOMTC1JPM2" localSheetId="79">OFFSET(ACOMTC1,0,MATCH([4]RDTOS!$DX$4,[4]RDTOS!$CR$2:$DA$2,0)-1,ROWS(ACOMTC1),COLUMNS(ACOMTC1))</definedName>
    <definedName name="ACOMTC1JPM2" localSheetId="90">OFFSET(ACOMTC1,0,MATCH([4]RDTOS!$DX$4,[4]RDTOS!$CR$2:$DA$2,0)-1,ROWS(ACOMTC1),COLUMNS(ACOMTC1))</definedName>
    <definedName name="ACOMTC1JPM2" localSheetId="89">OFFSET(ACOMTC1,0,MATCH([4]RDTOS!$DX$4,[4]RDTOS!$CR$2:$DA$2,0)-1,ROWS(ACOMTC1),COLUMNS(ACOMTC1))</definedName>
    <definedName name="ACOMTC1JPM2" localSheetId="88">OFFSET(ACOMTC1,0,MATCH([4]RDTOS!$DX$4,[4]RDTOS!$CR$2:$DA$2,0)-1,ROWS(ACOMTC1),COLUMNS(ACOMTC1))</definedName>
    <definedName name="ACOMTC1JPM2" localSheetId="87">OFFSET(ACOMTC1,0,MATCH([4]RDTOS!$DX$4,[4]RDTOS!$CR$2:$DA$2,0)-1,ROWS(ACOMTC1),COLUMNS(ACOMTC1))</definedName>
    <definedName name="ACOMTC1JPM2" localSheetId="80">OFFSET(ACOMTC1,0,MATCH([4]RDTOS!$DX$4,[4]RDTOS!$CR$2:$DA$2,0)-1,ROWS(ACOMTC1),COLUMNS(ACOMTC1))</definedName>
    <definedName name="ACOMTC1JPM2" localSheetId="92">OFFSET(ACOMTC1,0,MATCH([4]RDTOS!$DX$4,[4]RDTOS!$CR$2:$DA$2,0)-1,ROWS(ACOMTC1),COLUMNS(ACOMTC1))</definedName>
    <definedName name="ACOMTC1JPM2" localSheetId="91">OFFSET(ACOMTC1,0,MATCH([4]RDTOS!$DX$4,[4]RDTOS!$CR$2:$DA$2,0)-1,ROWS(ACOMTC1),COLUMNS(ACOMTC1))</definedName>
    <definedName name="ACOMTC1JPM2" localSheetId="93">OFFSET(ACOMTC1,0,MATCH([4]RDTOS!$DX$4,[4]RDTOS!$CR$2:$DA$2,0)-1,ROWS(ACOMTC1),COLUMNS(ACOMTC1))</definedName>
    <definedName name="ACOMTC1JPM2" localSheetId="94">OFFSET(ACOMTC1,0,MATCH(#REF!,#REF!,0)-1,ROWS(ACOMTC1),COLUMNS(ACOMTC1))</definedName>
    <definedName name="ACOMTC1JPM2" localSheetId="96">OFFSET(ACOMTC1,0,MATCH([4]RDTOS!$DX$4,[4]RDTOS!$CR$2:$DA$2,0)-1,ROWS(ACOMTC1),COLUMNS(ACOMTC1))</definedName>
    <definedName name="ACOMTC1JPM2" localSheetId="98">OFFSET(ACOMTC1,0,MATCH([4]RDTOS!$DX$4,[4]RDTOS!$CR$2:$DA$2,0)-1,ROWS(ACOMTC1),COLUMNS(ACOMTC1))</definedName>
    <definedName name="ACOMTC1JPM2" localSheetId="100">OFFSET(ACOMTC1,0,MATCH([4]RDTOS!$DX$4,[4]RDTOS!$CR$2:$DA$2,0)-1,ROWS(ACOMTC1),COLUMNS(ACOMTC1))</definedName>
    <definedName name="ACOMTC1JPM2" localSheetId="101">OFFSET(ACOMTC1,0,MATCH([4]RDTOS!$DX$4,[4]RDTOS!$CR$2:$DA$2,0)-1,ROWS(ACOMTC1),COLUMNS(ACOMTC1))</definedName>
    <definedName name="ACOMTC1JPM2" localSheetId="102">OFFSET(ACOMTC1,0,MATCH([4]RDTOS!$DX$4,[4]RDTOS!$CR$2:$DA$2,0)-1,ROWS(ACOMTC1),COLUMNS(ACOMTC1))</definedName>
    <definedName name="ACOMTC1JPM2" localSheetId="103">OFFSET(ACOMTC1,0,MATCH([4]RDTOS!$DX$4,[4]RDTOS!$CR$2:$DA$2,0)-1,ROWS(ACOMTC1),COLUMNS(ACOMTC1))</definedName>
    <definedName name="ACOMTC1JPM2" localSheetId="104">OFFSET(ACOMTC1,0,MATCH([4]RDTOS!$DX$4,[4]RDTOS!$CR$2:$DA$2,0)-1,ROWS(ACOMTC1),COLUMNS(ACOMTC1))</definedName>
    <definedName name="ACOMTC1JPM2" localSheetId="105">OFFSET(ACOMTC1,0,MATCH([4]RDTOS!$DX$4,[4]RDTOS!$CR$2:$DA$2,0)-1,ROWS(ACOMTC1),COLUMNS(ACOMTC1))</definedName>
    <definedName name="ACOMTC1JPM2" localSheetId="106">OFFSET(ACOMTC1,0,MATCH([4]RDTOS!$DX$4,[4]RDTOS!$CR$2:$DA$2,0)-1,ROWS(ACOMTC1),COLUMNS(ACOMTC1))</definedName>
    <definedName name="ACOMTC1JPM2" localSheetId="12">OFFSET(ACOMTC1,0,MATCH([4]RDTOS!$DX$4,[4]RDTOS!$CR$2:$DA$2,0)-1,ROWS(ACOMTC1),COLUMNS(ACOMTC1))</definedName>
    <definedName name="ACOMTC1JPM2" localSheetId="20">OFFSET(ACOMTC1,0,MATCH([4]RDTOS!$DX$4,[4]RDTOS!$CR$2:$DA$2,0)-1,ROWS(ACOMTC1),COLUMNS(ACOMTC1))</definedName>
    <definedName name="ACOMTC1JPM2" localSheetId="19">OFFSET(ACOMTC1,0,MATCH([4]RDTOS!$DX$4,[4]RDTOS!$CR$2:$DA$2,0)-1,ROWS(ACOMTC1),COLUMNS(ACOMTC1))</definedName>
    <definedName name="ACOMTC1JPM2" localSheetId="17">OFFSET(ACOMTC1,0,MATCH([4]RDTOS!$DX$4,[4]RDTOS!$CR$2:$DA$2,0)-1,ROWS(ACOMTC1),COLUMNS(ACOMTC1))</definedName>
    <definedName name="ACOMTC1JPM2" localSheetId="16">OFFSET(ACOMTC1,0,MATCH([4]RDTOS!$DX$4,[4]RDTOS!$CR$2:$DA$2,0)-1,ROWS(ACOMTC1),COLUMNS(ACOMTC1))</definedName>
    <definedName name="ACOMTC1JPM2" localSheetId="21">OFFSET(ACOMTC1,0,MATCH([4]RDTOS!$DX$4,[4]RDTOS!$CR$2:$DA$2,0)-1,ROWS(ACOMTC1),COLUMNS(ACOMTC1))</definedName>
    <definedName name="ACOMTC1JPM2" localSheetId="15">OFFSET(ACOMTC1,0,MATCH([4]RDTOS!$DX$4,[4]RDTOS!$CR$2:$DA$2,0)-1,ROWS(ACOMTC1),COLUMNS(ACOMTC1))</definedName>
    <definedName name="ACOMTC1JPM2" localSheetId="14">OFFSET(ACOMTC1,0,MATCH([4]RDTOS!$DX$4,[4]RDTOS!$CR$2:$DA$2,0)-1,ROWS(ACOMTC1),COLUMNS(ACOMTC1))</definedName>
    <definedName name="ACOMTC1JPM2" localSheetId="0">OFFSET(ACOMTC1,0,MATCH([4]RDTOS!$DX$4,[4]RDTOS!$CR$2:$DA$2,0)-1,ROWS(ACOMTC1),COLUMNS(ACOMTC1))</definedName>
    <definedName name="ACOMTC1JPM2" localSheetId="33">OFFSET(ACOMTC1,0,MATCH([4]RDTOS!$DX$4,[4]RDTOS!$CR$2:$DA$2,0)-1,ROWS(ACOMTC1),COLUMNS(ACOMTC1))</definedName>
    <definedName name="ACOMTC1JPM2" localSheetId="32">OFFSET(ACOMTC1,0,MATCH([4]RDTOS!$DX$4,[4]RDTOS!$CR$2:$DA$2,0)-1,ROWS(ACOMTC1),COLUMNS(ACOMTC1))</definedName>
    <definedName name="ACOMTC1JPM2" localSheetId="34">OFFSET(ACOMTC1,0,MATCH([4]RDTOS!$DX$4,[4]RDTOS!$CR$2:$DA$2,0)-1,ROWS(ACOMTC1),COLUMNS(ACOMTC1))</definedName>
    <definedName name="ACOMTC1JPM2" localSheetId="36">OFFSET(ACOMTC1,0,MATCH([4]RDTOS!$DX$4,[4]RDTOS!$CR$2:$DA$2,0)-1,ROWS(ACOMTC1),COLUMNS(ACOMTC1))</definedName>
    <definedName name="ACOMTC1JPM2" localSheetId="35">OFFSET(ACOMTC1,0,MATCH([4]RDTOS!$DX$4,[4]RDTOS!$CR$2:$DA$2,0)-1,ROWS(ACOMTC1),COLUMNS(ACOMTC1))</definedName>
    <definedName name="ACOMTC1JPM2" localSheetId="97">OFFSET(ACOMTC1,0,MATCH([4]RDTOS!$DX$4,[4]RDTOS!$CR$2:$DA$2,0)-1,ROWS(ACOMTC1),COLUMNS(ACOMTC1))</definedName>
    <definedName name="ACOMTC1JPM2" localSheetId="3">OFFSET(ACOMTC1,0,MATCH([4]RDTOS!$DX$4,[4]RDTOS!$CR$2:$DA$2,0)-1,ROWS(ACOMTC1),COLUMNS(ACOMTC1))</definedName>
    <definedName name="ACOMTC1JPM2">OFFSET(ACOMTC1,0,MATCH([4]RDTOS!$DX$4,[4]RDTOS!$CR$2:$DA$2,0)-1,ROWS(ACOMTC1),COLUMNS(ACOMTC1))</definedName>
    <definedName name="ACOMTC1PAS" localSheetId="2">OFFSET(ACOMTC1,0,MATCH([4]RDTOS!$DU$4,[4]RDTOS!$CR$2:$DA$2,0)-1,ROWS(ACOMTC1),COLUMNS(ACOMTC1))</definedName>
    <definedName name="ACOMTC1PAS" localSheetId="1">OFFSET(ACOMTC1,0,MATCH([4]RDTOS!$DU$4,[4]RDTOS!$CR$2:$DA$2,0)-1,ROWS(ACOMTC1),COLUMNS(ACOMTC1))</definedName>
    <definedName name="ACOMTC1PAS" localSheetId="6">OFFSET(ACOMTC1,0,MATCH([4]RDTOS!$DU$4,[4]RDTOS!$CR$2:$DA$2,0)-1,ROWS(ACOMTC1),COLUMNS(ACOMTC1))</definedName>
    <definedName name="ACOMTC1PAS" localSheetId="4">OFFSET(ACOMTC1,0,MATCH([4]RDTOS!$DU$4,[4]RDTOS!$CR$2:$DA$2,0)-1,ROWS(ACOMTC1),COLUMNS(ACOMTC1))</definedName>
    <definedName name="ACOMTC1PAS" localSheetId="5">OFFSET(ACOMTC1,0,MATCH([4]RDTOS!$DU$4,[4]RDTOS!$CR$2:$DA$2,0)-1,ROWS(ACOMTC1),COLUMNS(ACOMTC1))</definedName>
    <definedName name="ACOMTC1PAS" localSheetId="40">OFFSET(ACOMTC1,0,MATCH([4]RDTOS!$DU$4,[4]RDTOS!$CR$2:$DA$2,0)-1,ROWS(ACOMTC1),COLUMNS(ACOMTC1))</definedName>
    <definedName name="ACOMTC1PAS" localSheetId="39">OFFSET(ACOMTC1,0,MATCH([4]RDTOS!$DU$4,[4]RDTOS!$CR$2:$DA$2,0)-1,ROWS(ACOMTC1),COLUMNS(ACOMTC1))</definedName>
    <definedName name="ACOMTC1PAS" localSheetId="43">OFFSET(ACOMTC1,0,MATCH([4]RDTOS!$DU$4,[4]RDTOS!$CR$2:$DA$2,0)-1,ROWS(ACOMTC1),COLUMNS(ACOMTC1))</definedName>
    <definedName name="ACOMTC1PAS" localSheetId="49">OFFSET(ACOMTC1,0,MATCH([4]RDTOS!$DU$4,[4]RDTOS!$CR$2:$DA$2,0)-1,ROWS(ACOMTC1),COLUMNS(ACOMTC1))</definedName>
    <definedName name="ACOMTC1PAS" localSheetId="58">OFFSET(ACOMTC1,0,MATCH([4]RDTOS!$DU$4,[4]RDTOS!$CR$2:$DA$2,0)-1,ROWS(ACOMTC1),COLUMNS(ACOMTC1))</definedName>
    <definedName name="ACOMTC1PAS" localSheetId="59">OFFSET(ACOMTC1,0,MATCH([4]RDTOS!$DU$4,[4]RDTOS!$CR$2:$DA$2,0)-1,ROWS(ACOMTC1),COLUMNS(ACOMTC1))</definedName>
    <definedName name="ACOMTC1PAS" localSheetId="61">OFFSET(ACOMTC1,0,MATCH([4]RDTOS!$DU$4,[4]RDTOS!$CR$2:$DA$2,0)-1,ROWS(ACOMTC1),COLUMNS(ACOMTC1))</definedName>
    <definedName name="ACOMTC1PAS" localSheetId="64">OFFSET(ACOMTC1,0,MATCH([4]RDTOS!$DU$4,[4]RDTOS!$CR$2:$DA$2,0)-1,ROWS(ACOMTC1),COLUMNS(ACOMTC1))</definedName>
    <definedName name="ACOMTC1PAS" localSheetId="67">OFFSET(ACOMTC1,0,MATCH([4]RDTOS!$DU$4,[4]RDTOS!$CR$2:$DA$2,0)-1,ROWS(ACOMTC1),COLUMNS(ACOMTC1))</definedName>
    <definedName name="ACOMTC1PAS" localSheetId="68">OFFSET(ACOMTC1,0,MATCH([4]RDTOS!$DU$4,[4]RDTOS!$CR$2:$DA$2,0)-1,ROWS(ACOMTC1),COLUMNS(ACOMTC1))</definedName>
    <definedName name="ACOMTC1PAS" localSheetId="69">OFFSET(ACOMTC1,0,MATCH([4]RDTOS!$DU$4,[4]RDTOS!$CR$2:$DA$2,0)-1,ROWS(ACOMTC1),COLUMNS(ACOMTC1))</definedName>
    <definedName name="ACOMTC1PAS" localSheetId="11">OFFSET(ACOMTC1,0,MATCH([4]RDTOS!$DU$4,[4]RDTOS!$CR$2:$DA$2,0)-1,ROWS(ACOMTC1),COLUMNS(ACOMTC1))</definedName>
    <definedName name="ACOMTC1PAS" localSheetId="10">OFFSET(ACOMTC1,0,MATCH([4]RDTOS!$DU$4,[4]RDTOS!$CR$2:$DA$2,0)-1,ROWS(ACOMTC1),COLUMNS(ACOMTC1))</definedName>
    <definedName name="ACOMTC1PAS" localSheetId="7">OFFSET(ACOMTC1,0,MATCH([4]RDTOS!$DU$4,[4]RDTOS!$CR$2:$DA$2,0)-1,ROWS(ACOMTC1),COLUMNS(ACOMTC1))</definedName>
    <definedName name="ACOMTC1PAS" localSheetId="9">OFFSET(ACOMTC1,0,MATCH([4]RDTOS!$DU$4,[4]RDTOS!$CR$2:$DA$2,0)-1,ROWS(ACOMTC1),COLUMNS(ACOMTC1))</definedName>
    <definedName name="ACOMTC1PAS" localSheetId="70">OFFSET(ACOMTC1,0,MATCH([4]RDTOS!$DU$4,[4]RDTOS!$CR$2:$DA$2,0)-1,ROWS(ACOMTC1),COLUMNS(ACOMTC1))</definedName>
    <definedName name="ACOMTC1PAS" localSheetId="72">OFFSET(ACOMTC1,0,MATCH([4]RDTOS!$DU$4,[4]RDTOS!$CR$2:$DA$2,0)-1,ROWS(ACOMTC1),COLUMNS(ACOMTC1))</definedName>
    <definedName name="ACOMTC1PAS" localSheetId="73">OFFSET(ACOMTC1,0,MATCH([4]RDTOS!$DU$4,[4]RDTOS!$CR$2:$DA$2,0)-1,ROWS(ACOMTC1),COLUMNS(ACOMTC1))</definedName>
    <definedName name="ACOMTC1PAS" localSheetId="74">OFFSET(ACOMTC1,0,MATCH([4]RDTOS!$DU$4,[4]RDTOS!$CR$2:$DA$2,0)-1,ROWS(ACOMTC1),COLUMNS(ACOMTC1))</definedName>
    <definedName name="ACOMTC1PAS" localSheetId="75">OFFSET(ACOMTC1,0,MATCH([4]RDTOS!$DU$4,[4]RDTOS!$CR$2:$DA$2,0)-1,ROWS(ACOMTC1),COLUMNS(ACOMTC1))</definedName>
    <definedName name="ACOMTC1PAS" localSheetId="76">OFFSET(ACOMTC1,0,MATCH([4]RDTOS!$DU$4,[4]RDTOS!$CR$2:$DA$2,0)-1,ROWS(ACOMTC1),COLUMNS(ACOMTC1))</definedName>
    <definedName name="ACOMTC1PAS" localSheetId="77">OFFSET(ACOMTC1,0,MATCH([4]RDTOS!$DU$4,[4]RDTOS!$CR$2:$DA$2,0)-1,ROWS(ACOMTC1),COLUMNS(ACOMTC1))</definedName>
    <definedName name="ACOMTC1PAS" localSheetId="78">OFFSET(ACOMTC1,0,MATCH([4]RDTOS!$DU$4,[4]RDTOS!$CR$2:$DA$2,0)-1,ROWS(ACOMTC1),COLUMNS(ACOMTC1))</definedName>
    <definedName name="ACOMTC1PAS" localSheetId="79">OFFSET(ACOMTC1,0,MATCH([4]RDTOS!$DU$4,[4]RDTOS!$CR$2:$DA$2,0)-1,ROWS(ACOMTC1),COLUMNS(ACOMTC1))</definedName>
    <definedName name="ACOMTC1PAS" localSheetId="90">OFFSET(ACOMTC1,0,MATCH([4]RDTOS!$DU$4,[4]RDTOS!$CR$2:$DA$2,0)-1,ROWS(ACOMTC1),COLUMNS(ACOMTC1))</definedName>
    <definedName name="ACOMTC1PAS" localSheetId="89">OFFSET(ACOMTC1,0,MATCH([4]RDTOS!$DU$4,[4]RDTOS!$CR$2:$DA$2,0)-1,ROWS(ACOMTC1),COLUMNS(ACOMTC1))</definedName>
    <definedName name="ACOMTC1PAS" localSheetId="88">OFFSET(ACOMTC1,0,MATCH([4]RDTOS!$DU$4,[4]RDTOS!$CR$2:$DA$2,0)-1,ROWS(ACOMTC1),COLUMNS(ACOMTC1))</definedName>
    <definedName name="ACOMTC1PAS" localSheetId="87">OFFSET(ACOMTC1,0,MATCH([4]RDTOS!$DU$4,[4]RDTOS!$CR$2:$DA$2,0)-1,ROWS(ACOMTC1),COLUMNS(ACOMTC1))</definedName>
    <definedName name="ACOMTC1PAS" localSheetId="80">OFFSET(ACOMTC1,0,MATCH([4]RDTOS!$DU$4,[4]RDTOS!$CR$2:$DA$2,0)-1,ROWS(ACOMTC1),COLUMNS(ACOMTC1))</definedName>
    <definedName name="ACOMTC1PAS" localSheetId="92">OFFSET(ACOMTC1,0,MATCH([4]RDTOS!$DU$4,[4]RDTOS!$CR$2:$DA$2,0)-1,ROWS(ACOMTC1),COLUMNS(ACOMTC1))</definedName>
    <definedName name="ACOMTC1PAS" localSheetId="91">OFFSET(ACOMTC1,0,MATCH([4]RDTOS!$DU$4,[4]RDTOS!$CR$2:$DA$2,0)-1,ROWS(ACOMTC1),COLUMNS(ACOMTC1))</definedName>
    <definedName name="ACOMTC1PAS" localSheetId="93">OFFSET(ACOMTC1,0,MATCH([4]RDTOS!$DU$4,[4]RDTOS!$CR$2:$DA$2,0)-1,ROWS(ACOMTC1),COLUMNS(ACOMTC1))</definedName>
    <definedName name="ACOMTC1PAS" localSheetId="94">OFFSET(ACOMTC1,0,MATCH(#REF!,#REF!,0)-1,ROWS(ACOMTC1),COLUMNS(ACOMTC1))</definedName>
    <definedName name="ACOMTC1PAS" localSheetId="96">OFFSET(ACOMTC1,0,MATCH([4]RDTOS!$DU$4,[4]RDTOS!$CR$2:$DA$2,0)-1,ROWS(ACOMTC1),COLUMNS(ACOMTC1))</definedName>
    <definedName name="ACOMTC1PAS" localSheetId="98">OFFSET(ACOMTC1,0,MATCH([4]RDTOS!$DU$4,[4]RDTOS!$CR$2:$DA$2,0)-1,ROWS(ACOMTC1),COLUMNS(ACOMTC1))</definedName>
    <definedName name="ACOMTC1PAS" localSheetId="100">OFFSET(ACOMTC1,0,MATCH([4]RDTOS!$DU$4,[4]RDTOS!$CR$2:$DA$2,0)-1,ROWS(ACOMTC1),COLUMNS(ACOMTC1))</definedName>
    <definedName name="ACOMTC1PAS" localSheetId="101">OFFSET(ACOMTC1,0,MATCH([4]RDTOS!$DU$4,[4]RDTOS!$CR$2:$DA$2,0)-1,ROWS(ACOMTC1),COLUMNS(ACOMTC1))</definedName>
    <definedName name="ACOMTC1PAS" localSheetId="102">OFFSET(ACOMTC1,0,MATCH([4]RDTOS!$DU$4,[4]RDTOS!$CR$2:$DA$2,0)-1,ROWS(ACOMTC1),COLUMNS(ACOMTC1))</definedName>
    <definedName name="ACOMTC1PAS" localSheetId="103">OFFSET(ACOMTC1,0,MATCH([4]RDTOS!$DU$4,[4]RDTOS!$CR$2:$DA$2,0)-1,ROWS(ACOMTC1),COLUMNS(ACOMTC1))</definedName>
    <definedName name="ACOMTC1PAS" localSheetId="104">OFFSET(ACOMTC1,0,MATCH([4]RDTOS!$DU$4,[4]RDTOS!$CR$2:$DA$2,0)-1,ROWS(ACOMTC1),COLUMNS(ACOMTC1))</definedName>
    <definedName name="ACOMTC1PAS" localSheetId="105">OFFSET(ACOMTC1,0,MATCH([4]RDTOS!$DU$4,[4]RDTOS!$CR$2:$DA$2,0)-1,ROWS(ACOMTC1),COLUMNS(ACOMTC1))</definedName>
    <definedName name="ACOMTC1PAS" localSheetId="106">OFFSET(ACOMTC1,0,MATCH([4]RDTOS!$DU$4,[4]RDTOS!$CR$2:$DA$2,0)-1,ROWS(ACOMTC1),COLUMNS(ACOMTC1))</definedName>
    <definedName name="ACOMTC1PAS" localSheetId="12">OFFSET(ACOMTC1,0,MATCH([4]RDTOS!$DU$4,[4]RDTOS!$CR$2:$DA$2,0)-1,ROWS(ACOMTC1),COLUMNS(ACOMTC1))</definedName>
    <definedName name="ACOMTC1PAS" localSheetId="20">OFFSET(ACOMTC1,0,MATCH([4]RDTOS!$DU$4,[4]RDTOS!$CR$2:$DA$2,0)-1,ROWS(ACOMTC1),COLUMNS(ACOMTC1))</definedName>
    <definedName name="ACOMTC1PAS" localSheetId="19">OFFSET(ACOMTC1,0,MATCH([4]RDTOS!$DU$4,[4]RDTOS!$CR$2:$DA$2,0)-1,ROWS(ACOMTC1),COLUMNS(ACOMTC1))</definedName>
    <definedName name="ACOMTC1PAS" localSheetId="17">OFFSET(ACOMTC1,0,MATCH([4]RDTOS!$DU$4,[4]RDTOS!$CR$2:$DA$2,0)-1,ROWS(ACOMTC1),COLUMNS(ACOMTC1))</definedName>
    <definedName name="ACOMTC1PAS" localSheetId="16">OFFSET(ACOMTC1,0,MATCH([4]RDTOS!$DU$4,[4]RDTOS!$CR$2:$DA$2,0)-1,ROWS(ACOMTC1),COLUMNS(ACOMTC1))</definedName>
    <definedName name="ACOMTC1PAS" localSheetId="21">OFFSET(ACOMTC1,0,MATCH([4]RDTOS!$DU$4,[4]RDTOS!$CR$2:$DA$2,0)-1,ROWS(ACOMTC1),COLUMNS(ACOMTC1))</definedName>
    <definedName name="ACOMTC1PAS" localSheetId="15">OFFSET(ACOMTC1,0,MATCH([4]RDTOS!$DU$4,[4]RDTOS!$CR$2:$DA$2,0)-1,ROWS(ACOMTC1),COLUMNS(ACOMTC1))</definedName>
    <definedName name="ACOMTC1PAS" localSheetId="14">OFFSET(ACOMTC1,0,MATCH([4]RDTOS!$DU$4,[4]RDTOS!$CR$2:$DA$2,0)-1,ROWS(ACOMTC1),COLUMNS(ACOMTC1))</definedName>
    <definedName name="ACOMTC1PAS" localSheetId="0">OFFSET(ACOMTC1,0,MATCH([4]RDTOS!$DU$4,[4]RDTOS!$CR$2:$DA$2,0)-1,ROWS(ACOMTC1),COLUMNS(ACOMTC1))</definedName>
    <definedName name="ACOMTC1PAS" localSheetId="33">OFFSET(ACOMTC1,0,MATCH([4]RDTOS!$DU$4,[4]RDTOS!$CR$2:$DA$2,0)-1,ROWS(ACOMTC1),COLUMNS(ACOMTC1))</definedName>
    <definedName name="ACOMTC1PAS" localSheetId="32">OFFSET(ACOMTC1,0,MATCH([4]RDTOS!$DU$4,[4]RDTOS!$CR$2:$DA$2,0)-1,ROWS(ACOMTC1),COLUMNS(ACOMTC1))</definedName>
    <definedName name="ACOMTC1PAS" localSheetId="34">OFFSET(ACOMTC1,0,MATCH([4]RDTOS!$DU$4,[4]RDTOS!$CR$2:$DA$2,0)-1,ROWS(ACOMTC1),COLUMNS(ACOMTC1))</definedName>
    <definedName name="ACOMTC1PAS" localSheetId="36">OFFSET(ACOMTC1,0,MATCH([4]RDTOS!$DU$4,[4]RDTOS!$CR$2:$DA$2,0)-1,ROWS(ACOMTC1),COLUMNS(ACOMTC1))</definedName>
    <definedName name="ACOMTC1PAS" localSheetId="35">OFFSET(ACOMTC1,0,MATCH([4]RDTOS!$DU$4,[4]RDTOS!$CR$2:$DA$2,0)-1,ROWS(ACOMTC1),COLUMNS(ACOMTC1))</definedName>
    <definedName name="ACOMTC1PAS" localSheetId="97">OFFSET(ACOMTC1,0,MATCH([4]RDTOS!$DU$4,[4]RDTOS!$CR$2:$DA$2,0)-1,ROWS(ACOMTC1),COLUMNS(ACOMTC1))</definedName>
    <definedName name="ACOMTC1PAS" localSheetId="3">OFFSET(ACOMTC1,0,MATCH([4]RDTOS!$DU$4,[4]RDTOS!$CR$2:$DA$2,0)-1,ROWS(ACOMTC1),COLUMNS(ACOMTC1))</definedName>
    <definedName name="ACOMTC1PAS">OFFSET(ACOMTC1,0,MATCH([4]RDTOS!$DU$4,[4]RDTOS!$CR$2:$DA$2,0)-1,ROWS(ACOMTC1),COLUMNS(ACOMTC1))</definedName>
    <definedName name="ACOMTC1PAS2" localSheetId="2">OFFSET(ACOMTC1,0,MATCH([4]RDTOS!$DU$4,[4]RDTOS!$CR$2:$DA$2,0)-1,ROWS(ACOMTC1),COLUMNS(ACOMTC1))</definedName>
    <definedName name="ACOMTC1PAS2" localSheetId="1">OFFSET(ACOMTC1,0,MATCH([4]RDTOS!$DU$4,[4]RDTOS!$CR$2:$DA$2,0)-1,ROWS(ACOMTC1),COLUMNS(ACOMTC1))</definedName>
    <definedName name="ACOMTC1PAS2" localSheetId="6">OFFSET(ACOMTC1,0,MATCH([4]RDTOS!$DU$4,[4]RDTOS!$CR$2:$DA$2,0)-1,ROWS(ACOMTC1),COLUMNS(ACOMTC1))</definedName>
    <definedName name="ACOMTC1PAS2" localSheetId="4">OFFSET(ACOMTC1,0,MATCH([4]RDTOS!$DU$4,[4]RDTOS!$CR$2:$DA$2,0)-1,ROWS(ACOMTC1),COLUMNS(ACOMTC1))</definedName>
    <definedName name="ACOMTC1PAS2" localSheetId="5">OFFSET(ACOMTC1,0,MATCH([4]RDTOS!$DU$4,[4]RDTOS!$CR$2:$DA$2,0)-1,ROWS(ACOMTC1),COLUMNS(ACOMTC1))</definedName>
    <definedName name="ACOMTC1PAS2" localSheetId="40">OFFSET(ACOMTC1,0,MATCH([4]RDTOS!$DU$4,[4]RDTOS!$CR$2:$DA$2,0)-1,ROWS(ACOMTC1),COLUMNS(ACOMTC1))</definedName>
    <definedName name="ACOMTC1PAS2" localSheetId="39">OFFSET(ACOMTC1,0,MATCH([4]RDTOS!$DU$4,[4]RDTOS!$CR$2:$DA$2,0)-1,ROWS(ACOMTC1),COLUMNS(ACOMTC1))</definedName>
    <definedName name="ACOMTC1PAS2" localSheetId="43">OFFSET(ACOMTC1,0,MATCH([4]RDTOS!$DU$4,[4]RDTOS!$CR$2:$DA$2,0)-1,ROWS(ACOMTC1),COLUMNS(ACOMTC1))</definedName>
    <definedName name="ACOMTC1PAS2" localSheetId="49">OFFSET(ACOMTC1,0,MATCH([4]RDTOS!$DU$4,[4]RDTOS!$CR$2:$DA$2,0)-1,ROWS(ACOMTC1),COLUMNS(ACOMTC1))</definedName>
    <definedName name="ACOMTC1PAS2" localSheetId="58">OFFSET(ACOMTC1,0,MATCH([4]RDTOS!$DU$4,[4]RDTOS!$CR$2:$DA$2,0)-1,ROWS(ACOMTC1),COLUMNS(ACOMTC1))</definedName>
    <definedName name="ACOMTC1PAS2" localSheetId="59">OFFSET(ACOMTC1,0,MATCH([4]RDTOS!$DU$4,[4]RDTOS!$CR$2:$DA$2,0)-1,ROWS(ACOMTC1),COLUMNS(ACOMTC1))</definedName>
    <definedName name="ACOMTC1PAS2" localSheetId="61">OFFSET(ACOMTC1,0,MATCH([4]RDTOS!$DU$4,[4]RDTOS!$CR$2:$DA$2,0)-1,ROWS(ACOMTC1),COLUMNS(ACOMTC1))</definedName>
    <definedName name="ACOMTC1PAS2" localSheetId="64">OFFSET(ACOMTC1,0,MATCH([4]RDTOS!$DU$4,[4]RDTOS!$CR$2:$DA$2,0)-1,ROWS(ACOMTC1),COLUMNS(ACOMTC1))</definedName>
    <definedName name="ACOMTC1PAS2" localSheetId="67">OFFSET(ACOMTC1,0,MATCH([4]RDTOS!$DU$4,[4]RDTOS!$CR$2:$DA$2,0)-1,ROWS(ACOMTC1),COLUMNS(ACOMTC1))</definedName>
    <definedName name="ACOMTC1PAS2" localSheetId="68">OFFSET(ACOMTC1,0,MATCH([4]RDTOS!$DU$4,[4]RDTOS!$CR$2:$DA$2,0)-1,ROWS(ACOMTC1),COLUMNS(ACOMTC1))</definedName>
    <definedName name="ACOMTC1PAS2" localSheetId="69">OFFSET(ACOMTC1,0,MATCH([4]RDTOS!$DU$4,[4]RDTOS!$CR$2:$DA$2,0)-1,ROWS(ACOMTC1),COLUMNS(ACOMTC1))</definedName>
    <definedName name="ACOMTC1PAS2" localSheetId="11">OFFSET(ACOMTC1,0,MATCH([4]RDTOS!$DU$4,[4]RDTOS!$CR$2:$DA$2,0)-1,ROWS(ACOMTC1),COLUMNS(ACOMTC1))</definedName>
    <definedName name="ACOMTC1PAS2" localSheetId="10">OFFSET(ACOMTC1,0,MATCH([4]RDTOS!$DU$4,[4]RDTOS!$CR$2:$DA$2,0)-1,ROWS(ACOMTC1),COLUMNS(ACOMTC1))</definedName>
    <definedName name="ACOMTC1PAS2" localSheetId="7">OFFSET(ACOMTC1,0,MATCH([4]RDTOS!$DU$4,[4]RDTOS!$CR$2:$DA$2,0)-1,ROWS(ACOMTC1),COLUMNS(ACOMTC1))</definedName>
    <definedName name="ACOMTC1PAS2" localSheetId="9">OFFSET(ACOMTC1,0,MATCH([4]RDTOS!$DU$4,[4]RDTOS!$CR$2:$DA$2,0)-1,ROWS(ACOMTC1),COLUMNS(ACOMTC1))</definedName>
    <definedName name="ACOMTC1PAS2" localSheetId="70">OFFSET(ACOMTC1,0,MATCH([4]RDTOS!$DU$4,[4]RDTOS!$CR$2:$DA$2,0)-1,ROWS(ACOMTC1),COLUMNS(ACOMTC1))</definedName>
    <definedName name="ACOMTC1PAS2" localSheetId="72">OFFSET(ACOMTC1,0,MATCH([4]RDTOS!$DU$4,[4]RDTOS!$CR$2:$DA$2,0)-1,ROWS(ACOMTC1),COLUMNS(ACOMTC1))</definedName>
    <definedName name="ACOMTC1PAS2" localSheetId="73">OFFSET(ACOMTC1,0,MATCH([4]RDTOS!$DU$4,[4]RDTOS!$CR$2:$DA$2,0)-1,ROWS(ACOMTC1),COLUMNS(ACOMTC1))</definedName>
    <definedName name="ACOMTC1PAS2" localSheetId="74">OFFSET(ACOMTC1,0,MATCH([4]RDTOS!$DU$4,[4]RDTOS!$CR$2:$DA$2,0)-1,ROWS(ACOMTC1),COLUMNS(ACOMTC1))</definedName>
    <definedName name="ACOMTC1PAS2" localSheetId="75">OFFSET(ACOMTC1,0,MATCH([4]RDTOS!$DU$4,[4]RDTOS!$CR$2:$DA$2,0)-1,ROWS(ACOMTC1),COLUMNS(ACOMTC1))</definedName>
    <definedName name="ACOMTC1PAS2" localSheetId="76">OFFSET(ACOMTC1,0,MATCH([4]RDTOS!$DU$4,[4]RDTOS!$CR$2:$DA$2,0)-1,ROWS(ACOMTC1),COLUMNS(ACOMTC1))</definedName>
    <definedName name="ACOMTC1PAS2" localSheetId="77">OFFSET(ACOMTC1,0,MATCH([4]RDTOS!$DU$4,[4]RDTOS!$CR$2:$DA$2,0)-1,ROWS(ACOMTC1),COLUMNS(ACOMTC1))</definedName>
    <definedName name="ACOMTC1PAS2" localSheetId="78">OFFSET(ACOMTC1,0,MATCH([4]RDTOS!$DU$4,[4]RDTOS!$CR$2:$DA$2,0)-1,ROWS(ACOMTC1),COLUMNS(ACOMTC1))</definedName>
    <definedName name="ACOMTC1PAS2" localSheetId="79">OFFSET(ACOMTC1,0,MATCH([4]RDTOS!$DU$4,[4]RDTOS!$CR$2:$DA$2,0)-1,ROWS(ACOMTC1),COLUMNS(ACOMTC1))</definedName>
    <definedName name="ACOMTC1PAS2" localSheetId="90">OFFSET(ACOMTC1,0,MATCH([4]RDTOS!$DU$4,[4]RDTOS!$CR$2:$DA$2,0)-1,ROWS(ACOMTC1),COLUMNS(ACOMTC1))</definedName>
    <definedName name="ACOMTC1PAS2" localSheetId="89">OFFSET(ACOMTC1,0,MATCH([4]RDTOS!$DU$4,[4]RDTOS!$CR$2:$DA$2,0)-1,ROWS(ACOMTC1),COLUMNS(ACOMTC1))</definedName>
    <definedName name="ACOMTC1PAS2" localSheetId="88">OFFSET(ACOMTC1,0,MATCH([4]RDTOS!$DU$4,[4]RDTOS!$CR$2:$DA$2,0)-1,ROWS(ACOMTC1),COLUMNS(ACOMTC1))</definedName>
    <definedName name="ACOMTC1PAS2" localSheetId="87">OFFSET(ACOMTC1,0,MATCH([4]RDTOS!$DU$4,[4]RDTOS!$CR$2:$DA$2,0)-1,ROWS(ACOMTC1),COLUMNS(ACOMTC1))</definedName>
    <definedName name="ACOMTC1PAS2" localSheetId="80">OFFSET(ACOMTC1,0,MATCH([4]RDTOS!$DU$4,[4]RDTOS!$CR$2:$DA$2,0)-1,ROWS(ACOMTC1),COLUMNS(ACOMTC1))</definedName>
    <definedName name="ACOMTC1PAS2" localSheetId="92">OFFSET(ACOMTC1,0,MATCH([4]RDTOS!$DU$4,[4]RDTOS!$CR$2:$DA$2,0)-1,ROWS(ACOMTC1),COLUMNS(ACOMTC1))</definedName>
    <definedName name="ACOMTC1PAS2" localSheetId="91">OFFSET(ACOMTC1,0,MATCH([4]RDTOS!$DU$4,[4]RDTOS!$CR$2:$DA$2,0)-1,ROWS(ACOMTC1),COLUMNS(ACOMTC1))</definedName>
    <definedName name="ACOMTC1PAS2" localSheetId="93">OFFSET(ACOMTC1,0,MATCH([4]RDTOS!$DU$4,[4]RDTOS!$CR$2:$DA$2,0)-1,ROWS(ACOMTC1),COLUMNS(ACOMTC1))</definedName>
    <definedName name="ACOMTC1PAS2" localSheetId="94">OFFSET(ACOMTC1,0,MATCH(#REF!,#REF!,0)-1,ROWS(ACOMTC1),COLUMNS(ACOMTC1))</definedName>
    <definedName name="ACOMTC1PAS2" localSheetId="96">OFFSET(ACOMTC1,0,MATCH([4]RDTOS!$DU$4,[4]RDTOS!$CR$2:$DA$2,0)-1,ROWS(ACOMTC1),COLUMNS(ACOMTC1))</definedName>
    <definedName name="ACOMTC1PAS2" localSheetId="98">OFFSET(ACOMTC1,0,MATCH([4]RDTOS!$DU$4,[4]RDTOS!$CR$2:$DA$2,0)-1,ROWS(ACOMTC1),COLUMNS(ACOMTC1))</definedName>
    <definedName name="ACOMTC1PAS2" localSheetId="100">OFFSET(ACOMTC1,0,MATCH([4]RDTOS!$DU$4,[4]RDTOS!$CR$2:$DA$2,0)-1,ROWS(ACOMTC1),COLUMNS(ACOMTC1))</definedName>
    <definedName name="ACOMTC1PAS2" localSheetId="101">OFFSET(ACOMTC1,0,MATCH([4]RDTOS!$DU$4,[4]RDTOS!$CR$2:$DA$2,0)-1,ROWS(ACOMTC1),COLUMNS(ACOMTC1))</definedName>
    <definedName name="ACOMTC1PAS2" localSheetId="102">OFFSET(ACOMTC1,0,MATCH([4]RDTOS!$DU$4,[4]RDTOS!$CR$2:$DA$2,0)-1,ROWS(ACOMTC1),COLUMNS(ACOMTC1))</definedName>
    <definedName name="ACOMTC1PAS2" localSheetId="103">OFFSET(ACOMTC1,0,MATCH([4]RDTOS!$DU$4,[4]RDTOS!$CR$2:$DA$2,0)-1,ROWS(ACOMTC1),COLUMNS(ACOMTC1))</definedName>
    <definedName name="ACOMTC1PAS2" localSheetId="104">OFFSET(ACOMTC1,0,MATCH([4]RDTOS!$DU$4,[4]RDTOS!$CR$2:$DA$2,0)-1,ROWS(ACOMTC1),COLUMNS(ACOMTC1))</definedName>
    <definedName name="ACOMTC1PAS2" localSheetId="105">OFFSET(ACOMTC1,0,MATCH([4]RDTOS!$DU$4,[4]RDTOS!$CR$2:$DA$2,0)-1,ROWS(ACOMTC1),COLUMNS(ACOMTC1))</definedName>
    <definedName name="ACOMTC1PAS2" localSheetId="106">OFFSET(ACOMTC1,0,MATCH([4]RDTOS!$DU$4,[4]RDTOS!$CR$2:$DA$2,0)-1,ROWS(ACOMTC1),COLUMNS(ACOMTC1))</definedName>
    <definedName name="ACOMTC1PAS2" localSheetId="12">OFFSET(ACOMTC1,0,MATCH([4]RDTOS!$DU$4,[4]RDTOS!$CR$2:$DA$2,0)-1,ROWS(ACOMTC1),COLUMNS(ACOMTC1))</definedName>
    <definedName name="ACOMTC1PAS2" localSheetId="20">OFFSET(ACOMTC1,0,MATCH([4]RDTOS!$DU$4,[4]RDTOS!$CR$2:$DA$2,0)-1,ROWS(ACOMTC1),COLUMNS(ACOMTC1))</definedName>
    <definedName name="ACOMTC1PAS2" localSheetId="19">OFFSET(ACOMTC1,0,MATCH([4]RDTOS!$DU$4,[4]RDTOS!$CR$2:$DA$2,0)-1,ROWS(ACOMTC1),COLUMNS(ACOMTC1))</definedName>
    <definedName name="ACOMTC1PAS2" localSheetId="17">OFFSET(ACOMTC1,0,MATCH([4]RDTOS!$DU$4,[4]RDTOS!$CR$2:$DA$2,0)-1,ROWS(ACOMTC1),COLUMNS(ACOMTC1))</definedName>
    <definedName name="ACOMTC1PAS2" localSheetId="16">OFFSET(ACOMTC1,0,MATCH([4]RDTOS!$DU$4,[4]RDTOS!$CR$2:$DA$2,0)-1,ROWS(ACOMTC1),COLUMNS(ACOMTC1))</definedName>
    <definedName name="ACOMTC1PAS2" localSheetId="21">OFFSET(ACOMTC1,0,MATCH([4]RDTOS!$DU$4,[4]RDTOS!$CR$2:$DA$2,0)-1,ROWS(ACOMTC1),COLUMNS(ACOMTC1))</definedName>
    <definedName name="ACOMTC1PAS2" localSheetId="15">OFFSET(ACOMTC1,0,MATCH([4]RDTOS!$DU$4,[4]RDTOS!$CR$2:$DA$2,0)-1,ROWS(ACOMTC1),COLUMNS(ACOMTC1))</definedName>
    <definedName name="ACOMTC1PAS2" localSheetId="14">OFFSET(ACOMTC1,0,MATCH([4]RDTOS!$DU$4,[4]RDTOS!$CR$2:$DA$2,0)-1,ROWS(ACOMTC1),COLUMNS(ACOMTC1))</definedName>
    <definedName name="ACOMTC1PAS2" localSheetId="0">OFFSET(ACOMTC1,0,MATCH([4]RDTOS!$DU$4,[4]RDTOS!$CR$2:$DA$2,0)-1,ROWS(ACOMTC1),COLUMNS(ACOMTC1))</definedName>
    <definedName name="ACOMTC1PAS2" localSheetId="33">OFFSET(ACOMTC1,0,MATCH([4]RDTOS!$DU$4,[4]RDTOS!$CR$2:$DA$2,0)-1,ROWS(ACOMTC1),COLUMNS(ACOMTC1))</definedName>
    <definedName name="ACOMTC1PAS2" localSheetId="32">OFFSET(ACOMTC1,0,MATCH([4]RDTOS!$DU$4,[4]RDTOS!$CR$2:$DA$2,0)-1,ROWS(ACOMTC1),COLUMNS(ACOMTC1))</definedName>
    <definedName name="ACOMTC1PAS2" localSheetId="34">OFFSET(ACOMTC1,0,MATCH([4]RDTOS!$DU$4,[4]RDTOS!$CR$2:$DA$2,0)-1,ROWS(ACOMTC1),COLUMNS(ACOMTC1))</definedName>
    <definedName name="ACOMTC1PAS2" localSheetId="36">OFFSET(ACOMTC1,0,MATCH([4]RDTOS!$DU$4,[4]RDTOS!$CR$2:$DA$2,0)-1,ROWS(ACOMTC1),COLUMNS(ACOMTC1))</definedName>
    <definedName name="ACOMTC1PAS2" localSheetId="35">OFFSET(ACOMTC1,0,MATCH([4]RDTOS!$DU$4,[4]RDTOS!$CR$2:$DA$2,0)-1,ROWS(ACOMTC1),COLUMNS(ACOMTC1))</definedName>
    <definedName name="ACOMTC1PAS2" localSheetId="97">OFFSET(ACOMTC1,0,MATCH([4]RDTOS!$DU$4,[4]RDTOS!$CR$2:$DA$2,0)-1,ROWS(ACOMTC1),COLUMNS(ACOMTC1))</definedName>
    <definedName name="ACOMTC1PAS2" localSheetId="3">OFFSET(ACOMTC1,0,MATCH([4]RDTOS!$DU$4,[4]RDTOS!$CR$2:$DA$2,0)-1,ROWS(ACOMTC1),COLUMNS(ACOMTC1))</definedName>
    <definedName name="ACOMTC1PAS2">OFFSET(ACOMTC1,0,MATCH([4]RDTOS!$DU$4,[4]RDTOS!$CR$2:$DA$2,0)-1,ROWS(ACOMTC1),COLUMNS(ACOMTC1))</definedName>
    <definedName name="ACOMTI1" localSheetId="5">OFFSET([4]RDTOS!$BI$2,MATCH([4]RDTOS!$DP$4,[4]RDTOS!$BI$2:$BI$130,0)-12,0,12,1)</definedName>
    <definedName name="ACOMTI1" localSheetId="94">OFFSET(#REF!,MATCH(#REF!,#REF!,0)-12,0,12,1)</definedName>
    <definedName name="ACOMTI1">OFFSET([4]RDTOS!$BI$2,MATCH([4]RDTOS!$DP$4,[4]RDTOS!$BI$2:$BI$130,0)-12,0,12,1)</definedName>
    <definedName name="ACOMTI1ACT" localSheetId="2">OFFSET([0]!ACOMTI1,0,MATCH([4]RDTOS!$DV$4,[4]RDTOS!$BI$2:$BV$2,0)-1,ROWS([0]!ACOMTI1),COLUMNS([0]!ACOMTI1))</definedName>
    <definedName name="ACOMTI1ACT" localSheetId="1">OFFSET(ACOMTI1,0,MATCH([4]RDTOS!$DV$4,[4]RDTOS!$BI$2:$BV$2,0)-1,ROWS(ACOMTI1),COLUMNS(ACOMTI1))</definedName>
    <definedName name="ACOMTI1ACT" localSheetId="6">OFFSET([0]!ACOMTI1,0,MATCH([4]RDTOS!$DV$4,[4]RDTOS!$BI$2:$BV$2,0)-1,ROWS([0]!ACOMTI1),COLUMNS([0]!ACOMTI1))</definedName>
    <definedName name="ACOMTI1ACT" localSheetId="4">OFFSET(ACOMTI1,0,MATCH([4]RDTOS!$DV$4,[4]RDTOS!$BI$2:$BV$2,0)-1,ROWS(ACOMTI1),COLUMNS(ACOMTI1))</definedName>
    <definedName name="ACOMTI1ACT" localSheetId="5">OFFSET('Flujos de efectivo'!ACOMTI1,0,MATCH([4]RDTOS!$DV$4,[4]RDTOS!$BI$2:$BV$2,0)-1,ROWS('Flujos de efectivo'!ACOMTI1),COLUMNS('Flujos de efectivo'!ACOMTI1))</definedName>
    <definedName name="ACOMTI1ACT" localSheetId="58">OFFSET(ACOMTI1,0,MATCH([4]RDTOS!$DV$4,[4]RDTOS!$BI$2:$BV$2,0)-1,ROWS(ACOMTI1),COLUMNS(ACOMTI1))</definedName>
    <definedName name="ACOMTI1ACT" localSheetId="59">OFFSET(ACOMTI1,0,MATCH([4]RDTOS!$DV$4,[4]RDTOS!$BI$2:$BV$2,0)-1,ROWS(ACOMTI1),COLUMNS(ACOMTI1))</definedName>
    <definedName name="ACOMTI1ACT" localSheetId="61">OFFSET(ACOMTI1,0,MATCH([4]RDTOS!$DV$4,[4]RDTOS!$BI$2:$BV$2,0)-1,ROWS(ACOMTI1),COLUMNS(ACOMTI1))</definedName>
    <definedName name="ACOMTI1ACT" localSheetId="64">OFFSET(ACOMTI1,0,MATCH([4]RDTOS!$DV$4,[4]RDTOS!$BI$2:$BV$2,0)-1,ROWS(ACOMTI1),COLUMNS(ACOMTI1))</definedName>
    <definedName name="ACOMTI1ACT" localSheetId="67">OFFSET(ACOMTI1,0,MATCH([4]RDTOS!$DV$4,[4]RDTOS!$BI$2:$BV$2,0)-1,ROWS(ACOMTI1),COLUMNS(ACOMTI1))</definedName>
    <definedName name="ACOMTI1ACT" localSheetId="68">OFFSET(ACOMTI1,0,MATCH([4]RDTOS!$DV$4,[4]RDTOS!$BI$2:$BV$2,0)-1,ROWS(ACOMTI1),COLUMNS(ACOMTI1))</definedName>
    <definedName name="ACOMTI1ACT" localSheetId="69">OFFSET(ACOMTI1,0,MATCH([4]RDTOS!$DV$4,[4]RDTOS!$BI$2:$BV$2,0)-1,ROWS(ACOMTI1),COLUMNS(ACOMTI1))</definedName>
    <definedName name="ACOMTI1ACT" localSheetId="11">OFFSET(ACOMTI1,0,MATCH([4]RDTOS!$DV$4,[4]RDTOS!$BI$2:$BV$2,0)-1,ROWS(ACOMTI1),COLUMNS(ACOMTI1))</definedName>
    <definedName name="ACOMTI1ACT" localSheetId="10">OFFSET(ACOMTI1,0,MATCH([4]RDTOS!$DV$4,[4]RDTOS!$BI$2:$BV$2,0)-1,ROWS(ACOMTI1),COLUMNS(ACOMTI1))</definedName>
    <definedName name="ACOMTI1ACT" localSheetId="7">OFFSET(ACOMTI1,0,MATCH([4]RDTOS!$DV$4,[4]RDTOS!$BI$2:$BV$2,0)-1,ROWS(ACOMTI1),COLUMNS(ACOMTI1))</definedName>
    <definedName name="ACOMTI1ACT" localSheetId="9">OFFSET(ACOMTI1,0,MATCH([4]RDTOS!$DV$4,[4]RDTOS!$BI$2:$BV$2,0)-1,ROWS(ACOMTI1),COLUMNS(ACOMTI1))</definedName>
    <definedName name="ACOMTI1ACT" localSheetId="70">OFFSET(ACOMTI1,0,MATCH([4]RDTOS!$DV$4,[4]RDTOS!$BI$2:$BV$2,0)-1,ROWS(ACOMTI1),COLUMNS(ACOMTI1))</definedName>
    <definedName name="ACOMTI1ACT" localSheetId="72">OFFSET(ACOMTI1,0,MATCH([4]RDTOS!$DV$4,[4]RDTOS!$BI$2:$BV$2,0)-1,ROWS(ACOMTI1),COLUMNS(ACOMTI1))</definedName>
    <definedName name="ACOMTI1ACT" localSheetId="73">OFFSET(ACOMTI1,0,MATCH([4]RDTOS!$DV$4,[4]RDTOS!$BI$2:$BV$2,0)-1,ROWS(ACOMTI1),COLUMNS(ACOMTI1))</definedName>
    <definedName name="ACOMTI1ACT" localSheetId="74">OFFSET(ACOMTI1,0,MATCH([4]RDTOS!$DV$4,[4]RDTOS!$BI$2:$BV$2,0)-1,ROWS(ACOMTI1),COLUMNS(ACOMTI1))</definedName>
    <definedName name="ACOMTI1ACT" localSheetId="75">OFFSET(ACOMTI1,0,MATCH([4]RDTOS!$DV$4,[4]RDTOS!$BI$2:$BV$2,0)-1,ROWS(ACOMTI1),COLUMNS(ACOMTI1))</definedName>
    <definedName name="ACOMTI1ACT" localSheetId="76">OFFSET(ACOMTI1,0,MATCH([4]RDTOS!$DV$4,[4]RDTOS!$BI$2:$BV$2,0)-1,ROWS(ACOMTI1),COLUMNS(ACOMTI1))</definedName>
    <definedName name="ACOMTI1ACT" localSheetId="77">OFFSET(ACOMTI1,0,MATCH([4]RDTOS!$DV$4,[4]RDTOS!$BI$2:$BV$2,0)-1,ROWS(ACOMTI1),COLUMNS(ACOMTI1))</definedName>
    <definedName name="ACOMTI1ACT" localSheetId="78">OFFSET(ACOMTI1,0,MATCH([4]RDTOS!$DV$4,[4]RDTOS!$BI$2:$BV$2,0)-1,ROWS(ACOMTI1),COLUMNS(ACOMTI1))</definedName>
    <definedName name="ACOMTI1ACT" localSheetId="79">OFFSET(ACOMTI1,0,MATCH([4]RDTOS!$DV$4,[4]RDTOS!$BI$2:$BV$2,0)-1,ROWS(ACOMTI1),COLUMNS(ACOMTI1))</definedName>
    <definedName name="ACOMTI1ACT" localSheetId="80">OFFSET(ACOMTI1,0,MATCH([4]RDTOS!$DV$4,[4]RDTOS!$BI$2:$BV$2,0)-1,ROWS(ACOMTI1),COLUMNS(ACOMTI1))</definedName>
    <definedName name="ACOMTI1ACT" localSheetId="92">OFFSET(ACOMTI1,0,MATCH([4]RDTOS!$DV$4,[4]RDTOS!$BI$2:$BV$2,0)-1,ROWS(ACOMTI1),COLUMNS(ACOMTI1))</definedName>
    <definedName name="ACOMTI1ACT" localSheetId="91">OFFSET(ACOMTI1,0,MATCH([4]RDTOS!$DV$4,[4]RDTOS!$BI$2:$BV$2,0)-1,ROWS(ACOMTI1),COLUMNS(ACOMTI1))</definedName>
    <definedName name="ACOMTI1ACT" localSheetId="93">OFFSET(ACOMTI1,0,MATCH([4]RDTOS!$DV$4,[4]RDTOS!$BI$2:$BV$2,0)-1,ROWS(ACOMTI1),COLUMNS(ACOMTI1))</definedName>
    <definedName name="ACOMTI1ACT" localSheetId="94">OFFSET('Nota 31A Provisiones - casos '!ACOMTI1,0,MATCH(#REF!,#REF!,0)-1,ROWS('Nota 31A Provisiones - casos '!ACOMTI1),COLUMNS('Nota 31A Provisiones - casos '!ACOMTI1))</definedName>
    <definedName name="ACOMTI1ACT" localSheetId="96">OFFSET(ACOMTI1,0,MATCH([4]RDTOS!$DV$4,[4]RDTOS!$BI$2:$BV$2,0)-1,ROWS(ACOMTI1),COLUMNS(ACOMTI1))</definedName>
    <definedName name="ACOMTI1ACT" localSheetId="98">OFFSET(ACOMTI1,0,MATCH([4]RDTOS!$DV$4,[4]RDTOS!$BI$2:$BV$2,0)-1,ROWS(ACOMTI1),COLUMNS(ACOMTI1))</definedName>
    <definedName name="ACOMTI1ACT" localSheetId="100">OFFSET(ACOMTI1,0,MATCH([4]RDTOS!$DV$4,[4]RDTOS!$BI$2:$BV$2,0)-1,ROWS(ACOMTI1),COLUMNS(ACOMTI1))</definedName>
    <definedName name="ACOMTI1ACT" localSheetId="101">OFFSET(ACOMTI1,0,MATCH([4]RDTOS!$DV$4,[4]RDTOS!$BI$2:$BV$2,0)-1,ROWS(ACOMTI1),COLUMNS(ACOMTI1))</definedName>
    <definedName name="ACOMTI1ACT" localSheetId="102">OFFSET(ACOMTI1,0,MATCH([4]RDTOS!$DV$4,[4]RDTOS!$BI$2:$BV$2,0)-1,ROWS(ACOMTI1),COLUMNS(ACOMTI1))</definedName>
    <definedName name="ACOMTI1ACT" localSheetId="103">OFFSET(ACOMTI1,0,MATCH([4]RDTOS!$DV$4,[4]RDTOS!$BI$2:$BV$2,0)-1,ROWS(ACOMTI1),COLUMNS(ACOMTI1))</definedName>
    <definedName name="ACOMTI1ACT" localSheetId="104">OFFSET(ACOMTI1,0,MATCH([4]RDTOS!$DV$4,[4]RDTOS!$BI$2:$BV$2,0)-1,ROWS(ACOMTI1),COLUMNS(ACOMTI1))</definedName>
    <definedName name="ACOMTI1ACT" localSheetId="105">OFFSET(ACOMTI1,0,MATCH([4]RDTOS!$DV$4,[4]RDTOS!$BI$2:$BV$2,0)-1,ROWS(ACOMTI1),COLUMNS(ACOMTI1))</definedName>
    <definedName name="ACOMTI1ACT" localSheetId="106">OFFSET(ACOMTI1,0,MATCH([4]RDTOS!$DV$4,[4]RDTOS!$BI$2:$BV$2,0)-1,ROWS(ACOMTI1),COLUMNS(ACOMTI1))</definedName>
    <definedName name="ACOMTI1ACT" localSheetId="12">OFFSET(ACOMTI1,0,MATCH([4]RDTOS!$DV$4,[4]RDTOS!$BI$2:$BV$2,0)-1,ROWS(ACOMTI1),COLUMNS(ACOMTI1))</definedName>
    <definedName name="ACOMTI1ACT" localSheetId="17">OFFSET([5]!ACOMTI1,0,MATCH([4]RDTOS!$DV$4,[4]RDTOS!$BI$2:$BV$2,0)-1,ROWS([5]!ACOMTI1),COLUMNS([5]!ACOMTI1))</definedName>
    <definedName name="ACOMTI1ACT" localSheetId="16">OFFSET([5]!ACOMTI1,0,MATCH([4]RDTOS!$DV$4,[4]RDTOS!$BI$2:$BV$2,0)-1,ROWS([5]!ACOMTI1),COLUMNS([5]!ACOMTI1))</definedName>
    <definedName name="ACOMTI1ACT" localSheetId="21">OFFSET(ACOMTI1,0,MATCH([4]RDTOS!$DV$4,[4]RDTOS!$BI$2:$BV$2,0)-1,ROWS(ACOMTI1),COLUMNS(ACOMTI1))</definedName>
    <definedName name="ACOMTI1ACT" localSheetId="0">OFFSET(ACOMTI1,0,MATCH([4]RDTOS!$DV$4,[4]RDTOS!$BI$2:$BV$2,0)-1,ROWS(ACOMTI1),COLUMNS(ACOMTI1))</definedName>
    <definedName name="ACOMTI1ACT" localSheetId="33">OFFSET(ACOMTI1,0,MATCH([4]RDTOS!$DV$4,[4]RDTOS!$BI$2:$BV$2,0)-1,ROWS(ACOMTI1),COLUMNS(ACOMTI1))</definedName>
    <definedName name="ACOMTI1ACT" localSheetId="32">OFFSET(ACOMTI1,0,MATCH([4]RDTOS!$DV$4,[4]RDTOS!$BI$2:$BV$2,0)-1,ROWS(ACOMTI1),COLUMNS(ACOMTI1))</definedName>
    <definedName name="ACOMTI1ACT" localSheetId="34">OFFSET(ACOMTI1,0,MATCH([4]RDTOS!$DV$4,[4]RDTOS!$BI$2:$BV$2,0)-1,ROWS(ACOMTI1),COLUMNS(ACOMTI1))</definedName>
    <definedName name="ACOMTI1ACT" localSheetId="36">OFFSET(ACOMTI1,0,MATCH([4]RDTOS!$DV$4,[4]RDTOS!$BI$2:$BV$2,0)-1,ROWS(ACOMTI1),COLUMNS(ACOMTI1))</definedName>
    <definedName name="ACOMTI1ACT" localSheetId="35">OFFSET([0]!ACOMTI1,0,MATCH([4]RDTOS!$DV$4,[4]RDTOS!$BI$2:$BV$2,0)-1,ROWS([0]!ACOMTI1),COLUMNS([0]!ACOMTI1))</definedName>
    <definedName name="ACOMTI1ACT" localSheetId="97">OFFSET(ACOMTI1,0,MATCH([4]RDTOS!$DV$4,[4]RDTOS!$BI$2:$BV$2,0)-1,ROWS(ACOMTI1),COLUMNS(ACOMTI1))</definedName>
    <definedName name="ACOMTI1ACT" localSheetId="3">OFFSET([0]!ACOMTI1,0,MATCH([4]RDTOS!$DV$4,[4]RDTOS!$BI$2:$BV$2,0)-1,ROWS([0]!ACOMTI1),COLUMNS([0]!ACOMTI1))</definedName>
    <definedName name="ACOMTI1ACT">OFFSET(ACOMTI1,0,MATCH([4]RDTOS!$DV$4,[4]RDTOS!$BI$2:$BV$2,0)-1,ROWS(ACOMTI1),COLUMNS(ACOMTI1))</definedName>
    <definedName name="ACOMTI1ACT2" localSheetId="2">OFFSET([0]!ACOMTI1,0,MATCH([4]RDTOS!$DV$4,[4]RDTOS!$BI$2:$BV$2,0)-1,ROWS([0]!ACOMTI1),COLUMNS([0]!ACOMTI1))</definedName>
    <definedName name="ACOMTI1ACT2" localSheetId="1">OFFSET(ACOMTI1,0,MATCH([4]RDTOS!$DV$4,[4]RDTOS!$BI$2:$BV$2,0)-1,ROWS(ACOMTI1),COLUMNS(ACOMTI1))</definedName>
    <definedName name="ACOMTI1ACT2" localSheetId="6">OFFSET([0]!ACOMTI1,0,MATCH([4]RDTOS!$DV$4,[4]RDTOS!$BI$2:$BV$2,0)-1,ROWS([0]!ACOMTI1),COLUMNS([0]!ACOMTI1))</definedName>
    <definedName name="ACOMTI1ACT2" localSheetId="4">OFFSET(ACOMTI1,0,MATCH([4]RDTOS!$DV$4,[4]RDTOS!$BI$2:$BV$2,0)-1,ROWS(ACOMTI1),COLUMNS(ACOMTI1))</definedName>
    <definedName name="ACOMTI1ACT2" localSheetId="5">OFFSET('Flujos de efectivo'!ACOMTI1,0,MATCH([4]RDTOS!$DV$4,[4]RDTOS!$BI$2:$BV$2,0)-1,ROWS('Flujos de efectivo'!ACOMTI1),COLUMNS('Flujos de efectivo'!ACOMTI1))</definedName>
    <definedName name="ACOMTI1ACT2" localSheetId="58">OFFSET(ACOMTI1,0,MATCH([4]RDTOS!$DV$4,[4]RDTOS!$BI$2:$BV$2,0)-1,ROWS(ACOMTI1),COLUMNS(ACOMTI1))</definedName>
    <definedName name="ACOMTI1ACT2" localSheetId="59">OFFSET(ACOMTI1,0,MATCH([4]RDTOS!$DV$4,[4]RDTOS!$BI$2:$BV$2,0)-1,ROWS(ACOMTI1),COLUMNS(ACOMTI1))</definedName>
    <definedName name="ACOMTI1ACT2" localSheetId="61">OFFSET(ACOMTI1,0,MATCH([4]RDTOS!$DV$4,[4]RDTOS!$BI$2:$BV$2,0)-1,ROWS(ACOMTI1),COLUMNS(ACOMTI1))</definedName>
    <definedName name="ACOMTI1ACT2" localSheetId="64">OFFSET(ACOMTI1,0,MATCH([4]RDTOS!$DV$4,[4]RDTOS!$BI$2:$BV$2,0)-1,ROWS(ACOMTI1),COLUMNS(ACOMTI1))</definedName>
    <definedName name="ACOMTI1ACT2" localSheetId="67">OFFSET(ACOMTI1,0,MATCH([4]RDTOS!$DV$4,[4]RDTOS!$BI$2:$BV$2,0)-1,ROWS(ACOMTI1),COLUMNS(ACOMTI1))</definedName>
    <definedName name="ACOMTI1ACT2" localSheetId="68">OFFSET(ACOMTI1,0,MATCH([4]RDTOS!$DV$4,[4]RDTOS!$BI$2:$BV$2,0)-1,ROWS(ACOMTI1),COLUMNS(ACOMTI1))</definedName>
    <definedName name="ACOMTI1ACT2" localSheetId="69">OFFSET(ACOMTI1,0,MATCH([4]RDTOS!$DV$4,[4]RDTOS!$BI$2:$BV$2,0)-1,ROWS(ACOMTI1),COLUMNS(ACOMTI1))</definedName>
    <definedName name="ACOMTI1ACT2" localSheetId="11">OFFSET(ACOMTI1,0,MATCH([4]RDTOS!$DV$4,[4]RDTOS!$BI$2:$BV$2,0)-1,ROWS(ACOMTI1),COLUMNS(ACOMTI1))</definedName>
    <definedName name="ACOMTI1ACT2" localSheetId="10">OFFSET(ACOMTI1,0,MATCH([4]RDTOS!$DV$4,[4]RDTOS!$BI$2:$BV$2,0)-1,ROWS(ACOMTI1),COLUMNS(ACOMTI1))</definedName>
    <definedName name="ACOMTI1ACT2" localSheetId="7">OFFSET(ACOMTI1,0,MATCH([4]RDTOS!$DV$4,[4]RDTOS!$BI$2:$BV$2,0)-1,ROWS(ACOMTI1),COLUMNS(ACOMTI1))</definedName>
    <definedName name="ACOMTI1ACT2" localSheetId="9">OFFSET(ACOMTI1,0,MATCH([4]RDTOS!$DV$4,[4]RDTOS!$BI$2:$BV$2,0)-1,ROWS(ACOMTI1),COLUMNS(ACOMTI1))</definedName>
    <definedName name="ACOMTI1ACT2" localSheetId="70">OFFSET(ACOMTI1,0,MATCH([4]RDTOS!$DV$4,[4]RDTOS!$BI$2:$BV$2,0)-1,ROWS(ACOMTI1),COLUMNS(ACOMTI1))</definedName>
    <definedName name="ACOMTI1ACT2" localSheetId="72">OFFSET(ACOMTI1,0,MATCH([4]RDTOS!$DV$4,[4]RDTOS!$BI$2:$BV$2,0)-1,ROWS(ACOMTI1),COLUMNS(ACOMTI1))</definedName>
    <definedName name="ACOMTI1ACT2" localSheetId="73">OFFSET(ACOMTI1,0,MATCH([4]RDTOS!$DV$4,[4]RDTOS!$BI$2:$BV$2,0)-1,ROWS(ACOMTI1),COLUMNS(ACOMTI1))</definedName>
    <definedName name="ACOMTI1ACT2" localSheetId="74">OFFSET(ACOMTI1,0,MATCH([4]RDTOS!$DV$4,[4]RDTOS!$BI$2:$BV$2,0)-1,ROWS(ACOMTI1),COLUMNS(ACOMTI1))</definedName>
    <definedName name="ACOMTI1ACT2" localSheetId="75">OFFSET(ACOMTI1,0,MATCH([4]RDTOS!$DV$4,[4]RDTOS!$BI$2:$BV$2,0)-1,ROWS(ACOMTI1),COLUMNS(ACOMTI1))</definedName>
    <definedName name="ACOMTI1ACT2" localSheetId="76">OFFSET(ACOMTI1,0,MATCH([4]RDTOS!$DV$4,[4]RDTOS!$BI$2:$BV$2,0)-1,ROWS(ACOMTI1),COLUMNS(ACOMTI1))</definedName>
    <definedName name="ACOMTI1ACT2" localSheetId="77">OFFSET(ACOMTI1,0,MATCH([4]RDTOS!$DV$4,[4]RDTOS!$BI$2:$BV$2,0)-1,ROWS(ACOMTI1),COLUMNS(ACOMTI1))</definedName>
    <definedName name="ACOMTI1ACT2" localSheetId="78">OFFSET(ACOMTI1,0,MATCH([4]RDTOS!$DV$4,[4]RDTOS!$BI$2:$BV$2,0)-1,ROWS(ACOMTI1),COLUMNS(ACOMTI1))</definedName>
    <definedName name="ACOMTI1ACT2" localSheetId="79">OFFSET(ACOMTI1,0,MATCH([4]RDTOS!$DV$4,[4]RDTOS!$BI$2:$BV$2,0)-1,ROWS(ACOMTI1),COLUMNS(ACOMTI1))</definedName>
    <definedName name="ACOMTI1ACT2" localSheetId="80">OFFSET(ACOMTI1,0,MATCH([4]RDTOS!$DV$4,[4]RDTOS!$BI$2:$BV$2,0)-1,ROWS(ACOMTI1),COLUMNS(ACOMTI1))</definedName>
    <definedName name="ACOMTI1ACT2" localSheetId="92">OFFSET(ACOMTI1,0,MATCH([4]RDTOS!$DV$4,[4]RDTOS!$BI$2:$BV$2,0)-1,ROWS(ACOMTI1),COLUMNS(ACOMTI1))</definedName>
    <definedName name="ACOMTI1ACT2" localSheetId="91">OFFSET(ACOMTI1,0,MATCH([4]RDTOS!$DV$4,[4]RDTOS!$BI$2:$BV$2,0)-1,ROWS(ACOMTI1),COLUMNS(ACOMTI1))</definedName>
    <definedName name="ACOMTI1ACT2" localSheetId="93">OFFSET(ACOMTI1,0,MATCH([4]RDTOS!$DV$4,[4]RDTOS!$BI$2:$BV$2,0)-1,ROWS(ACOMTI1),COLUMNS(ACOMTI1))</definedName>
    <definedName name="ACOMTI1ACT2" localSheetId="94">OFFSET('Nota 31A Provisiones - casos '!ACOMTI1,0,MATCH(#REF!,#REF!,0)-1,ROWS('Nota 31A Provisiones - casos '!ACOMTI1),COLUMNS('Nota 31A Provisiones - casos '!ACOMTI1))</definedName>
    <definedName name="ACOMTI1ACT2" localSheetId="96">OFFSET(ACOMTI1,0,MATCH([4]RDTOS!$DV$4,[4]RDTOS!$BI$2:$BV$2,0)-1,ROWS(ACOMTI1),COLUMNS(ACOMTI1))</definedName>
    <definedName name="ACOMTI1ACT2" localSheetId="98">OFFSET(ACOMTI1,0,MATCH([4]RDTOS!$DV$4,[4]RDTOS!$BI$2:$BV$2,0)-1,ROWS(ACOMTI1),COLUMNS(ACOMTI1))</definedName>
    <definedName name="ACOMTI1ACT2" localSheetId="100">OFFSET(ACOMTI1,0,MATCH([4]RDTOS!$DV$4,[4]RDTOS!$BI$2:$BV$2,0)-1,ROWS(ACOMTI1),COLUMNS(ACOMTI1))</definedName>
    <definedName name="ACOMTI1ACT2" localSheetId="101">OFFSET(ACOMTI1,0,MATCH([4]RDTOS!$DV$4,[4]RDTOS!$BI$2:$BV$2,0)-1,ROWS(ACOMTI1),COLUMNS(ACOMTI1))</definedName>
    <definedName name="ACOMTI1ACT2" localSheetId="102">OFFSET(ACOMTI1,0,MATCH([4]RDTOS!$DV$4,[4]RDTOS!$BI$2:$BV$2,0)-1,ROWS(ACOMTI1),COLUMNS(ACOMTI1))</definedName>
    <definedName name="ACOMTI1ACT2" localSheetId="103">OFFSET(ACOMTI1,0,MATCH([4]RDTOS!$DV$4,[4]RDTOS!$BI$2:$BV$2,0)-1,ROWS(ACOMTI1),COLUMNS(ACOMTI1))</definedName>
    <definedName name="ACOMTI1ACT2" localSheetId="104">OFFSET(ACOMTI1,0,MATCH([4]RDTOS!$DV$4,[4]RDTOS!$BI$2:$BV$2,0)-1,ROWS(ACOMTI1),COLUMNS(ACOMTI1))</definedName>
    <definedName name="ACOMTI1ACT2" localSheetId="105">OFFSET(ACOMTI1,0,MATCH([4]RDTOS!$DV$4,[4]RDTOS!$BI$2:$BV$2,0)-1,ROWS(ACOMTI1),COLUMNS(ACOMTI1))</definedName>
    <definedName name="ACOMTI1ACT2" localSheetId="106">OFFSET(ACOMTI1,0,MATCH([4]RDTOS!$DV$4,[4]RDTOS!$BI$2:$BV$2,0)-1,ROWS(ACOMTI1),COLUMNS(ACOMTI1))</definedName>
    <definedName name="ACOMTI1ACT2" localSheetId="12">OFFSET(ACOMTI1,0,MATCH([4]RDTOS!$DV$4,[4]RDTOS!$BI$2:$BV$2,0)-1,ROWS(ACOMTI1),COLUMNS(ACOMTI1))</definedName>
    <definedName name="ACOMTI1ACT2" localSheetId="17">OFFSET([5]!ACOMTI1,0,MATCH([4]RDTOS!$DV$4,[4]RDTOS!$BI$2:$BV$2,0)-1,ROWS([5]!ACOMTI1),COLUMNS([5]!ACOMTI1))</definedName>
    <definedName name="ACOMTI1ACT2" localSheetId="16">OFFSET([5]!ACOMTI1,0,MATCH([4]RDTOS!$DV$4,[4]RDTOS!$BI$2:$BV$2,0)-1,ROWS([5]!ACOMTI1),COLUMNS([5]!ACOMTI1))</definedName>
    <definedName name="ACOMTI1ACT2" localSheetId="21">OFFSET(ACOMTI1,0,MATCH([4]RDTOS!$DV$4,[4]RDTOS!$BI$2:$BV$2,0)-1,ROWS(ACOMTI1),COLUMNS(ACOMTI1))</definedName>
    <definedName name="ACOMTI1ACT2" localSheetId="0">OFFSET(ACOMTI1,0,MATCH([4]RDTOS!$DV$4,[4]RDTOS!$BI$2:$BV$2,0)-1,ROWS(ACOMTI1),COLUMNS(ACOMTI1))</definedName>
    <definedName name="ACOMTI1ACT2" localSheetId="33">OFFSET(ACOMTI1,0,MATCH([4]RDTOS!$DV$4,[4]RDTOS!$BI$2:$BV$2,0)-1,ROWS(ACOMTI1),COLUMNS(ACOMTI1))</definedName>
    <definedName name="ACOMTI1ACT2" localSheetId="32">OFFSET(ACOMTI1,0,MATCH([4]RDTOS!$DV$4,[4]RDTOS!$BI$2:$BV$2,0)-1,ROWS(ACOMTI1),COLUMNS(ACOMTI1))</definedName>
    <definedName name="ACOMTI1ACT2" localSheetId="34">OFFSET(ACOMTI1,0,MATCH([4]RDTOS!$DV$4,[4]RDTOS!$BI$2:$BV$2,0)-1,ROWS(ACOMTI1),COLUMNS(ACOMTI1))</definedName>
    <definedName name="ACOMTI1ACT2" localSheetId="36">OFFSET(ACOMTI1,0,MATCH([4]RDTOS!$DV$4,[4]RDTOS!$BI$2:$BV$2,0)-1,ROWS(ACOMTI1),COLUMNS(ACOMTI1))</definedName>
    <definedName name="ACOMTI1ACT2" localSheetId="35">OFFSET([0]!ACOMTI1,0,MATCH([4]RDTOS!$DV$4,[4]RDTOS!$BI$2:$BV$2,0)-1,ROWS([0]!ACOMTI1),COLUMNS([0]!ACOMTI1))</definedName>
    <definedName name="ACOMTI1ACT2" localSheetId="97">OFFSET(ACOMTI1,0,MATCH([4]RDTOS!$DV$4,[4]RDTOS!$BI$2:$BV$2,0)-1,ROWS(ACOMTI1),COLUMNS(ACOMTI1))</definedName>
    <definedName name="ACOMTI1ACT2" localSheetId="3">OFFSET([0]!ACOMTI1,0,MATCH([4]RDTOS!$DV$4,[4]RDTOS!$BI$2:$BV$2,0)-1,ROWS([0]!ACOMTI1),COLUMNS([0]!ACOMTI1))</definedName>
    <definedName name="ACOMTI1ACT2">OFFSET(ACOMTI1,0,MATCH([4]RDTOS!$DV$4,[4]RDTOS!$BI$2:$BV$2,0)-1,ROWS(ACOMTI1),COLUMNS(ACOMTI1))</definedName>
    <definedName name="ACOMTI1BAR" localSheetId="2">OFFSET([0]!ACOMTI1,0,MATCH([4]RDTOS!$DY$4,[4]RDTOS!$BI$2:$BV$2,0)-1,ROWS([0]!ACOMTI1),COLUMNS([0]!ACOMTI1))</definedName>
    <definedName name="ACOMTI1BAR" localSheetId="1">OFFSET(ACOMTI1,0,MATCH([4]RDTOS!$DY$4,[4]RDTOS!$BI$2:$BV$2,0)-1,ROWS(ACOMTI1),COLUMNS(ACOMTI1))</definedName>
    <definedName name="ACOMTI1BAR" localSheetId="6">OFFSET([0]!ACOMTI1,0,MATCH([4]RDTOS!$DY$4,[4]RDTOS!$BI$2:$BV$2,0)-1,ROWS([0]!ACOMTI1),COLUMNS([0]!ACOMTI1))</definedName>
    <definedName name="ACOMTI1BAR" localSheetId="4">OFFSET(ACOMTI1,0,MATCH([4]RDTOS!$DY$4,[4]RDTOS!$BI$2:$BV$2,0)-1,ROWS(ACOMTI1),COLUMNS(ACOMTI1))</definedName>
    <definedName name="ACOMTI1BAR" localSheetId="5">OFFSET('Flujos de efectivo'!ACOMTI1,0,MATCH([4]RDTOS!$DY$4,[4]RDTOS!$BI$2:$BV$2,0)-1,ROWS('Flujos de efectivo'!ACOMTI1),COLUMNS('Flujos de efectivo'!ACOMTI1))</definedName>
    <definedName name="ACOMTI1BAR" localSheetId="58">OFFSET(ACOMTI1,0,MATCH([4]RDTOS!$DY$4,[4]RDTOS!$BI$2:$BV$2,0)-1,ROWS(ACOMTI1),COLUMNS(ACOMTI1))</definedName>
    <definedName name="ACOMTI1BAR" localSheetId="59">OFFSET(ACOMTI1,0,MATCH([4]RDTOS!$DY$4,[4]RDTOS!$BI$2:$BV$2,0)-1,ROWS(ACOMTI1),COLUMNS(ACOMTI1))</definedName>
    <definedName name="ACOMTI1BAR" localSheetId="61">OFFSET(ACOMTI1,0,MATCH([4]RDTOS!$DY$4,[4]RDTOS!$BI$2:$BV$2,0)-1,ROWS(ACOMTI1),COLUMNS(ACOMTI1))</definedName>
    <definedName name="ACOMTI1BAR" localSheetId="64">OFFSET(ACOMTI1,0,MATCH([4]RDTOS!$DY$4,[4]RDTOS!$BI$2:$BV$2,0)-1,ROWS(ACOMTI1),COLUMNS(ACOMTI1))</definedName>
    <definedName name="ACOMTI1BAR" localSheetId="67">OFFSET(ACOMTI1,0,MATCH([4]RDTOS!$DY$4,[4]RDTOS!$BI$2:$BV$2,0)-1,ROWS(ACOMTI1),COLUMNS(ACOMTI1))</definedName>
    <definedName name="ACOMTI1BAR" localSheetId="68">OFFSET(ACOMTI1,0,MATCH([4]RDTOS!$DY$4,[4]RDTOS!$BI$2:$BV$2,0)-1,ROWS(ACOMTI1),COLUMNS(ACOMTI1))</definedName>
    <definedName name="ACOMTI1BAR" localSheetId="69">OFFSET(ACOMTI1,0,MATCH([4]RDTOS!$DY$4,[4]RDTOS!$BI$2:$BV$2,0)-1,ROWS(ACOMTI1),COLUMNS(ACOMTI1))</definedName>
    <definedName name="ACOMTI1BAR" localSheetId="11">OFFSET(ACOMTI1,0,MATCH([4]RDTOS!$DY$4,[4]RDTOS!$BI$2:$BV$2,0)-1,ROWS(ACOMTI1),COLUMNS(ACOMTI1))</definedName>
    <definedName name="ACOMTI1BAR" localSheetId="10">OFFSET(ACOMTI1,0,MATCH([4]RDTOS!$DY$4,[4]RDTOS!$BI$2:$BV$2,0)-1,ROWS(ACOMTI1),COLUMNS(ACOMTI1))</definedName>
    <definedName name="ACOMTI1BAR" localSheetId="7">OFFSET(ACOMTI1,0,MATCH([4]RDTOS!$DY$4,[4]RDTOS!$BI$2:$BV$2,0)-1,ROWS(ACOMTI1),COLUMNS(ACOMTI1))</definedName>
    <definedName name="ACOMTI1BAR" localSheetId="9">OFFSET(ACOMTI1,0,MATCH([4]RDTOS!$DY$4,[4]RDTOS!$BI$2:$BV$2,0)-1,ROWS(ACOMTI1),COLUMNS(ACOMTI1))</definedName>
    <definedName name="ACOMTI1BAR" localSheetId="70">OFFSET(ACOMTI1,0,MATCH([4]RDTOS!$DY$4,[4]RDTOS!$BI$2:$BV$2,0)-1,ROWS(ACOMTI1),COLUMNS(ACOMTI1))</definedName>
    <definedName name="ACOMTI1BAR" localSheetId="72">OFFSET(ACOMTI1,0,MATCH([4]RDTOS!$DY$4,[4]RDTOS!$BI$2:$BV$2,0)-1,ROWS(ACOMTI1),COLUMNS(ACOMTI1))</definedName>
    <definedName name="ACOMTI1BAR" localSheetId="73">OFFSET(ACOMTI1,0,MATCH([4]RDTOS!$DY$4,[4]RDTOS!$BI$2:$BV$2,0)-1,ROWS(ACOMTI1),COLUMNS(ACOMTI1))</definedName>
    <definedName name="ACOMTI1BAR" localSheetId="74">OFFSET(ACOMTI1,0,MATCH([4]RDTOS!$DY$4,[4]RDTOS!$BI$2:$BV$2,0)-1,ROWS(ACOMTI1),COLUMNS(ACOMTI1))</definedName>
    <definedName name="ACOMTI1BAR" localSheetId="75">OFFSET(ACOMTI1,0,MATCH([4]RDTOS!$DY$4,[4]RDTOS!$BI$2:$BV$2,0)-1,ROWS(ACOMTI1),COLUMNS(ACOMTI1))</definedName>
    <definedName name="ACOMTI1BAR" localSheetId="76">OFFSET(ACOMTI1,0,MATCH([4]RDTOS!$DY$4,[4]RDTOS!$BI$2:$BV$2,0)-1,ROWS(ACOMTI1),COLUMNS(ACOMTI1))</definedName>
    <definedName name="ACOMTI1BAR" localSheetId="77">OFFSET(ACOMTI1,0,MATCH([4]RDTOS!$DY$4,[4]RDTOS!$BI$2:$BV$2,0)-1,ROWS(ACOMTI1),COLUMNS(ACOMTI1))</definedName>
    <definedName name="ACOMTI1BAR" localSheetId="78">OFFSET(ACOMTI1,0,MATCH([4]RDTOS!$DY$4,[4]RDTOS!$BI$2:$BV$2,0)-1,ROWS(ACOMTI1),COLUMNS(ACOMTI1))</definedName>
    <definedName name="ACOMTI1BAR" localSheetId="79">OFFSET(ACOMTI1,0,MATCH([4]RDTOS!$DY$4,[4]RDTOS!$BI$2:$BV$2,0)-1,ROWS(ACOMTI1),COLUMNS(ACOMTI1))</definedName>
    <definedName name="ACOMTI1BAR" localSheetId="80">OFFSET(ACOMTI1,0,MATCH([4]RDTOS!$DY$4,[4]RDTOS!$BI$2:$BV$2,0)-1,ROWS(ACOMTI1),COLUMNS(ACOMTI1))</definedName>
    <definedName name="ACOMTI1BAR" localSheetId="92">OFFSET(ACOMTI1,0,MATCH([4]RDTOS!$DY$4,[4]RDTOS!$BI$2:$BV$2,0)-1,ROWS(ACOMTI1),COLUMNS(ACOMTI1))</definedName>
    <definedName name="ACOMTI1BAR" localSheetId="91">OFFSET(ACOMTI1,0,MATCH([4]RDTOS!$DY$4,[4]RDTOS!$BI$2:$BV$2,0)-1,ROWS(ACOMTI1),COLUMNS(ACOMTI1))</definedName>
    <definedName name="ACOMTI1BAR" localSheetId="93">OFFSET(ACOMTI1,0,MATCH([4]RDTOS!$DY$4,[4]RDTOS!$BI$2:$BV$2,0)-1,ROWS(ACOMTI1),COLUMNS(ACOMTI1))</definedName>
    <definedName name="ACOMTI1BAR" localSheetId="94">OFFSET('Nota 31A Provisiones - casos '!ACOMTI1,0,MATCH(#REF!,#REF!,0)-1,ROWS('Nota 31A Provisiones - casos '!ACOMTI1),COLUMNS('Nota 31A Provisiones - casos '!ACOMTI1))</definedName>
    <definedName name="ACOMTI1BAR" localSheetId="96">OFFSET(ACOMTI1,0,MATCH([4]RDTOS!$DY$4,[4]RDTOS!$BI$2:$BV$2,0)-1,ROWS(ACOMTI1),COLUMNS(ACOMTI1))</definedName>
    <definedName name="ACOMTI1BAR" localSheetId="98">OFFSET(ACOMTI1,0,MATCH([4]RDTOS!$DY$4,[4]RDTOS!$BI$2:$BV$2,0)-1,ROWS(ACOMTI1),COLUMNS(ACOMTI1))</definedName>
    <definedName name="ACOMTI1BAR" localSheetId="100">OFFSET(ACOMTI1,0,MATCH([4]RDTOS!$DY$4,[4]RDTOS!$BI$2:$BV$2,0)-1,ROWS(ACOMTI1),COLUMNS(ACOMTI1))</definedName>
    <definedName name="ACOMTI1BAR" localSheetId="101">OFFSET(ACOMTI1,0,MATCH([4]RDTOS!$DY$4,[4]RDTOS!$BI$2:$BV$2,0)-1,ROWS(ACOMTI1),COLUMNS(ACOMTI1))</definedName>
    <definedName name="ACOMTI1BAR" localSheetId="102">OFFSET(ACOMTI1,0,MATCH([4]RDTOS!$DY$4,[4]RDTOS!$BI$2:$BV$2,0)-1,ROWS(ACOMTI1),COLUMNS(ACOMTI1))</definedName>
    <definedName name="ACOMTI1BAR" localSheetId="103">OFFSET(ACOMTI1,0,MATCH([4]RDTOS!$DY$4,[4]RDTOS!$BI$2:$BV$2,0)-1,ROWS(ACOMTI1),COLUMNS(ACOMTI1))</definedName>
    <definedName name="ACOMTI1BAR" localSheetId="104">OFFSET(ACOMTI1,0,MATCH([4]RDTOS!$DY$4,[4]RDTOS!$BI$2:$BV$2,0)-1,ROWS(ACOMTI1),COLUMNS(ACOMTI1))</definedName>
    <definedName name="ACOMTI1BAR" localSheetId="105">OFFSET(ACOMTI1,0,MATCH([4]RDTOS!$DY$4,[4]RDTOS!$BI$2:$BV$2,0)-1,ROWS(ACOMTI1),COLUMNS(ACOMTI1))</definedName>
    <definedName name="ACOMTI1BAR" localSheetId="106">OFFSET(ACOMTI1,0,MATCH([4]RDTOS!$DY$4,[4]RDTOS!$BI$2:$BV$2,0)-1,ROWS(ACOMTI1),COLUMNS(ACOMTI1))</definedName>
    <definedName name="ACOMTI1BAR" localSheetId="12">OFFSET(ACOMTI1,0,MATCH([4]RDTOS!$DY$4,[4]RDTOS!$BI$2:$BV$2,0)-1,ROWS(ACOMTI1),COLUMNS(ACOMTI1))</definedName>
    <definedName name="ACOMTI1BAR" localSheetId="17">OFFSET([5]!ACOMTI1,0,MATCH([4]RDTOS!$DY$4,[4]RDTOS!$BI$2:$BV$2,0)-1,ROWS([5]!ACOMTI1),COLUMNS([5]!ACOMTI1))</definedName>
    <definedName name="ACOMTI1BAR" localSheetId="16">OFFSET([5]!ACOMTI1,0,MATCH([4]RDTOS!$DY$4,[4]RDTOS!$BI$2:$BV$2,0)-1,ROWS([5]!ACOMTI1),COLUMNS([5]!ACOMTI1))</definedName>
    <definedName name="ACOMTI1BAR" localSheetId="21">OFFSET(ACOMTI1,0,MATCH([4]RDTOS!$DY$4,[4]RDTOS!$BI$2:$BV$2,0)-1,ROWS(ACOMTI1),COLUMNS(ACOMTI1))</definedName>
    <definedName name="ACOMTI1BAR" localSheetId="0">OFFSET(ACOMTI1,0,MATCH([4]RDTOS!$DY$4,[4]RDTOS!$BI$2:$BV$2,0)-1,ROWS(ACOMTI1),COLUMNS(ACOMTI1))</definedName>
    <definedName name="ACOMTI1BAR" localSheetId="33">OFFSET(ACOMTI1,0,MATCH([4]RDTOS!$DY$4,[4]RDTOS!$BI$2:$BV$2,0)-1,ROWS(ACOMTI1),COLUMNS(ACOMTI1))</definedName>
    <definedName name="ACOMTI1BAR" localSheetId="32">OFFSET(ACOMTI1,0,MATCH([4]RDTOS!$DY$4,[4]RDTOS!$BI$2:$BV$2,0)-1,ROWS(ACOMTI1),COLUMNS(ACOMTI1))</definedName>
    <definedName name="ACOMTI1BAR" localSheetId="34">OFFSET(ACOMTI1,0,MATCH([4]RDTOS!$DY$4,[4]RDTOS!$BI$2:$BV$2,0)-1,ROWS(ACOMTI1),COLUMNS(ACOMTI1))</definedName>
    <definedName name="ACOMTI1BAR" localSheetId="36">OFFSET(ACOMTI1,0,MATCH([4]RDTOS!$DY$4,[4]RDTOS!$BI$2:$BV$2,0)-1,ROWS(ACOMTI1),COLUMNS(ACOMTI1))</definedName>
    <definedName name="ACOMTI1BAR" localSheetId="35">OFFSET([0]!ACOMTI1,0,MATCH([4]RDTOS!$DY$4,[4]RDTOS!$BI$2:$BV$2,0)-1,ROWS([0]!ACOMTI1),COLUMNS([0]!ACOMTI1))</definedName>
    <definedName name="ACOMTI1BAR" localSheetId="97">OFFSET(ACOMTI1,0,MATCH([4]RDTOS!$DY$4,[4]RDTOS!$BI$2:$BV$2,0)-1,ROWS(ACOMTI1),COLUMNS(ACOMTI1))</definedName>
    <definedName name="ACOMTI1BAR" localSheetId="3">OFFSET([0]!ACOMTI1,0,MATCH([4]RDTOS!$DY$4,[4]RDTOS!$BI$2:$BV$2,0)-1,ROWS([0]!ACOMTI1),COLUMNS([0]!ACOMTI1))</definedName>
    <definedName name="ACOMTI1BAR">OFFSET(ACOMTI1,0,MATCH([4]RDTOS!$DY$4,[4]RDTOS!$BI$2:$BV$2,0)-1,ROWS(ACOMTI1),COLUMNS(ACOMTI1))</definedName>
    <definedName name="ACOMTI1BAR2" localSheetId="2">OFFSET([0]!ACOMTI1,0,MATCH([4]RDTOS!$DY$4,[4]RDTOS!$BI$2:$BV$2,0)-1,ROWS([0]!ACOMTI1),COLUMNS([0]!ACOMTI1))</definedName>
    <definedName name="ACOMTI1BAR2" localSheetId="1">OFFSET(ACOMTI1,0,MATCH([4]RDTOS!$DY$4,[4]RDTOS!$BI$2:$BV$2,0)-1,ROWS(ACOMTI1),COLUMNS(ACOMTI1))</definedName>
    <definedName name="ACOMTI1BAR2" localSheetId="6">OFFSET([0]!ACOMTI1,0,MATCH([4]RDTOS!$DY$4,[4]RDTOS!$BI$2:$BV$2,0)-1,ROWS([0]!ACOMTI1),COLUMNS([0]!ACOMTI1))</definedName>
    <definedName name="ACOMTI1BAR2" localSheetId="4">OFFSET(ACOMTI1,0,MATCH([4]RDTOS!$DY$4,[4]RDTOS!$BI$2:$BV$2,0)-1,ROWS(ACOMTI1),COLUMNS(ACOMTI1))</definedName>
    <definedName name="ACOMTI1BAR2" localSheetId="5">OFFSET('Flujos de efectivo'!ACOMTI1,0,MATCH([4]RDTOS!$DY$4,[4]RDTOS!$BI$2:$BV$2,0)-1,ROWS('Flujos de efectivo'!ACOMTI1),COLUMNS('Flujos de efectivo'!ACOMTI1))</definedName>
    <definedName name="ACOMTI1BAR2" localSheetId="58">OFFSET(ACOMTI1,0,MATCH([4]RDTOS!$DY$4,[4]RDTOS!$BI$2:$BV$2,0)-1,ROWS(ACOMTI1),COLUMNS(ACOMTI1))</definedName>
    <definedName name="ACOMTI1BAR2" localSheetId="59">OFFSET(ACOMTI1,0,MATCH([4]RDTOS!$DY$4,[4]RDTOS!$BI$2:$BV$2,0)-1,ROWS(ACOMTI1),COLUMNS(ACOMTI1))</definedName>
    <definedName name="ACOMTI1BAR2" localSheetId="61">OFFSET(ACOMTI1,0,MATCH([4]RDTOS!$DY$4,[4]RDTOS!$BI$2:$BV$2,0)-1,ROWS(ACOMTI1),COLUMNS(ACOMTI1))</definedName>
    <definedName name="ACOMTI1BAR2" localSheetId="64">OFFSET(ACOMTI1,0,MATCH([4]RDTOS!$DY$4,[4]RDTOS!$BI$2:$BV$2,0)-1,ROWS(ACOMTI1),COLUMNS(ACOMTI1))</definedName>
    <definedName name="ACOMTI1BAR2" localSheetId="67">OFFSET(ACOMTI1,0,MATCH([4]RDTOS!$DY$4,[4]RDTOS!$BI$2:$BV$2,0)-1,ROWS(ACOMTI1),COLUMNS(ACOMTI1))</definedName>
    <definedName name="ACOMTI1BAR2" localSheetId="68">OFFSET(ACOMTI1,0,MATCH([4]RDTOS!$DY$4,[4]RDTOS!$BI$2:$BV$2,0)-1,ROWS(ACOMTI1),COLUMNS(ACOMTI1))</definedName>
    <definedName name="ACOMTI1BAR2" localSheetId="69">OFFSET(ACOMTI1,0,MATCH([4]RDTOS!$DY$4,[4]RDTOS!$BI$2:$BV$2,0)-1,ROWS(ACOMTI1),COLUMNS(ACOMTI1))</definedName>
    <definedName name="ACOMTI1BAR2" localSheetId="11">OFFSET(ACOMTI1,0,MATCH([4]RDTOS!$DY$4,[4]RDTOS!$BI$2:$BV$2,0)-1,ROWS(ACOMTI1),COLUMNS(ACOMTI1))</definedName>
    <definedName name="ACOMTI1BAR2" localSheetId="10">OFFSET(ACOMTI1,0,MATCH([4]RDTOS!$DY$4,[4]RDTOS!$BI$2:$BV$2,0)-1,ROWS(ACOMTI1),COLUMNS(ACOMTI1))</definedName>
    <definedName name="ACOMTI1BAR2" localSheetId="7">OFFSET(ACOMTI1,0,MATCH([4]RDTOS!$DY$4,[4]RDTOS!$BI$2:$BV$2,0)-1,ROWS(ACOMTI1),COLUMNS(ACOMTI1))</definedName>
    <definedName name="ACOMTI1BAR2" localSheetId="9">OFFSET(ACOMTI1,0,MATCH([4]RDTOS!$DY$4,[4]RDTOS!$BI$2:$BV$2,0)-1,ROWS(ACOMTI1),COLUMNS(ACOMTI1))</definedName>
    <definedName name="ACOMTI1BAR2" localSheetId="70">OFFSET(ACOMTI1,0,MATCH([4]RDTOS!$DY$4,[4]RDTOS!$BI$2:$BV$2,0)-1,ROWS(ACOMTI1),COLUMNS(ACOMTI1))</definedName>
    <definedName name="ACOMTI1BAR2" localSheetId="72">OFFSET(ACOMTI1,0,MATCH([4]RDTOS!$DY$4,[4]RDTOS!$BI$2:$BV$2,0)-1,ROWS(ACOMTI1),COLUMNS(ACOMTI1))</definedName>
    <definedName name="ACOMTI1BAR2" localSheetId="73">OFFSET(ACOMTI1,0,MATCH([4]RDTOS!$DY$4,[4]RDTOS!$BI$2:$BV$2,0)-1,ROWS(ACOMTI1),COLUMNS(ACOMTI1))</definedName>
    <definedName name="ACOMTI1BAR2" localSheetId="74">OFFSET(ACOMTI1,0,MATCH([4]RDTOS!$DY$4,[4]RDTOS!$BI$2:$BV$2,0)-1,ROWS(ACOMTI1),COLUMNS(ACOMTI1))</definedName>
    <definedName name="ACOMTI1BAR2" localSheetId="75">OFFSET(ACOMTI1,0,MATCH([4]RDTOS!$DY$4,[4]RDTOS!$BI$2:$BV$2,0)-1,ROWS(ACOMTI1),COLUMNS(ACOMTI1))</definedName>
    <definedName name="ACOMTI1BAR2" localSheetId="76">OFFSET(ACOMTI1,0,MATCH([4]RDTOS!$DY$4,[4]RDTOS!$BI$2:$BV$2,0)-1,ROWS(ACOMTI1),COLUMNS(ACOMTI1))</definedName>
    <definedName name="ACOMTI1BAR2" localSheetId="77">OFFSET(ACOMTI1,0,MATCH([4]RDTOS!$DY$4,[4]RDTOS!$BI$2:$BV$2,0)-1,ROWS(ACOMTI1),COLUMNS(ACOMTI1))</definedName>
    <definedName name="ACOMTI1BAR2" localSheetId="78">OFFSET(ACOMTI1,0,MATCH([4]RDTOS!$DY$4,[4]RDTOS!$BI$2:$BV$2,0)-1,ROWS(ACOMTI1),COLUMNS(ACOMTI1))</definedName>
    <definedName name="ACOMTI1BAR2" localSheetId="79">OFFSET(ACOMTI1,0,MATCH([4]RDTOS!$DY$4,[4]RDTOS!$BI$2:$BV$2,0)-1,ROWS(ACOMTI1),COLUMNS(ACOMTI1))</definedName>
    <definedName name="ACOMTI1BAR2" localSheetId="80">OFFSET(ACOMTI1,0,MATCH([4]RDTOS!$DY$4,[4]RDTOS!$BI$2:$BV$2,0)-1,ROWS(ACOMTI1),COLUMNS(ACOMTI1))</definedName>
    <definedName name="ACOMTI1BAR2" localSheetId="92">OFFSET(ACOMTI1,0,MATCH([4]RDTOS!$DY$4,[4]RDTOS!$BI$2:$BV$2,0)-1,ROWS(ACOMTI1),COLUMNS(ACOMTI1))</definedName>
    <definedName name="ACOMTI1BAR2" localSheetId="91">OFFSET(ACOMTI1,0,MATCH([4]RDTOS!$DY$4,[4]RDTOS!$BI$2:$BV$2,0)-1,ROWS(ACOMTI1),COLUMNS(ACOMTI1))</definedName>
    <definedName name="ACOMTI1BAR2" localSheetId="93">OFFSET(ACOMTI1,0,MATCH([4]RDTOS!$DY$4,[4]RDTOS!$BI$2:$BV$2,0)-1,ROWS(ACOMTI1),COLUMNS(ACOMTI1))</definedName>
    <definedName name="ACOMTI1BAR2" localSheetId="94">OFFSET('Nota 31A Provisiones - casos '!ACOMTI1,0,MATCH(#REF!,#REF!,0)-1,ROWS('Nota 31A Provisiones - casos '!ACOMTI1),COLUMNS('Nota 31A Provisiones - casos '!ACOMTI1))</definedName>
    <definedName name="ACOMTI1BAR2" localSheetId="96">OFFSET(ACOMTI1,0,MATCH([4]RDTOS!$DY$4,[4]RDTOS!$BI$2:$BV$2,0)-1,ROWS(ACOMTI1),COLUMNS(ACOMTI1))</definedName>
    <definedName name="ACOMTI1BAR2" localSheetId="98">OFFSET(ACOMTI1,0,MATCH([4]RDTOS!$DY$4,[4]RDTOS!$BI$2:$BV$2,0)-1,ROWS(ACOMTI1),COLUMNS(ACOMTI1))</definedName>
    <definedName name="ACOMTI1BAR2" localSheetId="100">OFFSET(ACOMTI1,0,MATCH([4]RDTOS!$DY$4,[4]RDTOS!$BI$2:$BV$2,0)-1,ROWS(ACOMTI1),COLUMNS(ACOMTI1))</definedName>
    <definedName name="ACOMTI1BAR2" localSheetId="101">OFFSET(ACOMTI1,0,MATCH([4]RDTOS!$DY$4,[4]RDTOS!$BI$2:$BV$2,0)-1,ROWS(ACOMTI1),COLUMNS(ACOMTI1))</definedName>
    <definedName name="ACOMTI1BAR2" localSheetId="102">OFFSET(ACOMTI1,0,MATCH([4]RDTOS!$DY$4,[4]RDTOS!$BI$2:$BV$2,0)-1,ROWS(ACOMTI1),COLUMNS(ACOMTI1))</definedName>
    <definedName name="ACOMTI1BAR2" localSheetId="103">OFFSET(ACOMTI1,0,MATCH([4]RDTOS!$DY$4,[4]RDTOS!$BI$2:$BV$2,0)-1,ROWS(ACOMTI1),COLUMNS(ACOMTI1))</definedName>
    <definedName name="ACOMTI1BAR2" localSheetId="104">OFFSET(ACOMTI1,0,MATCH([4]RDTOS!$DY$4,[4]RDTOS!$BI$2:$BV$2,0)-1,ROWS(ACOMTI1),COLUMNS(ACOMTI1))</definedName>
    <definedName name="ACOMTI1BAR2" localSheetId="105">OFFSET(ACOMTI1,0,MATCH([4]RDTOS!$DY$4,[4]RDTOS!$BI$2:$BV$2,0)-1,ROWS(ACOMTI1),COLUMNS(ACOMTI1))</definedName>
    <definedName name="ACOMTI1BAR2" localSheetId="106">OFFSET(ACOMTI1,0,MATCH([4]RDTOS!$DY$4,[4]RDTOS!$BI$2:$BV$2,0)-1,ROWS(ACOMTI1),COLUMNS(ACOMTI1))</definedName>
    <definedName name="ACOMTI1BAR2" localSheetId="12">OFFSET(ACOMTI1,0,MATCH([4]RDTOS!$DY$4,[4]RDTOS!$BI$2:$BV$2,0)-1,ROWS(ACOMTI1),COLUMNS(ACOMTI1))</definedName>
    <definedName name="ACOMTI1BAR2" localSheetId="17">OFFSET([5]!ACOMTI1,0,MATCH([4]RDTOS!$DY$4,[4]RDTOS!$BI$2:$BV$2,0)-1,ROWS([5]!ACOMTI1),COLUMNS([5]!ACOMTI1))</definedName>
    <definedName name="ACOMTI1BAR2" localSheetId="16">OFFSET([5]!ACOMTI1,0,MATCH([4]RDTOS!$DY$4,[4]RDTOS!$BI$2:$BV$2,0)-1,ROWS([5]!ACOMTI1),COLUMNS([5]!ACOMTI1))</definedName>
    <definedName name="ACOMTI1BAR2" localSheetId="21">OFFSET(ACOMTI1,0,MATCH([4]RDTOS!$DY$4,[4]RDTOS!$BI$2:$BV$2,0)-1,ROWS(ACOMTI1),COLUMNS(ACOMTI1))</definedName>
    <definedName name="ACOMTI1BAR2" localSheetId="0">OFFSET(ACOMTI1,0,MATCH([4]RDTOS!$DY$4,[4]RDTOS!$BI$2:$BV$2,0)-1,ROWS(ACOMTI1),COLUMNS(ACOMTI1))</definedName>
    <definedName name="ACOMTI1BAR2" localSheetId="33">OFFSET(ACOMTI1,0,MATCH([4]RDTOS!$DY$4,[4]RDTOS!$BI$2:$BV$2,0)-1,ROWS(ACOMTI1),COLUMNS(ACOMTI1))</definedName>
    <definedName name="ACOMTI1BAR2" localSheetId="32">OFFSET(ACOMTI1,0,MATCH([4]RDTOS!$DY$4,[4]RDTOS!$BI$2:$BV$2,0)-1,ROWS(ACOMTI1),COLUMNS(ACOMTI1))</definedName>
    <definedName name="ACOMTI1BAR2" localSheetId="34">OFFSET(ACOMTI1,0,MATCH([4]RDTOS!$DY$4,[4]RDTOS!$BI$2:$BV$2,0)-1,ROWS(ACOMTI1),COLUMNS(ACOMTI1))</definedName>
    <definedName name="ACOMTI1BAR2" localSheetId="36">OFFSET(ACOMTI1,0,MATCH([4]RDTOS!$DY$4,[4]RDTOS!$BI$2:$BV$2,0)-1,ROWS(ACOMTI1),COLUMNS(ACOMTI1))</definedName>
    <definedName name="ACOMTI1BAR2" localSheetId="35">OFFSET([0]!ACOMTI1,0,MATCH([4]RDTOS!$DY$4,[4]RDTOS!$BI$2:$BV$2,0)-1,ROWS([0]!ACOMTI1),COLUMNS([0]!ACOMTI1))</definedName>
    <definedName name="ACOMTI1BAR2" localSheetId="97">OFFSET(ACOMTI1,0,MATCH([4]RDTOS!$DY$4,[4]RDTOS!$BI$2:$BV$2,0)-1,ROWS(ACOMTI1),COLUMNS(ACOMTI1))</definedName>
    <definedName name="ACOMTI1BAR2" localSheetId="3">OFFSET([0]!ACOMTI1,0,MATCH([4]RDTOS!$DY$4,[4]RDTOS!$BI$2:$BV$2,0)-1,ROWS([0]!ACOMTI1),COLUMNS([0]!ACOMTI1))</definedName>
    <definedName name="ACOMTI1BAR2">OFFSET(ACOMTI1,0,MATCH([4]RDTOS!$DY$4,[4]RDTOS!$BI$2:$BV$2,0)-1,ROWS(ACOMTI1),COLUMNS(ACOMTI1))</definedName>
    <definedName name="ACOMTI1CON" localSheetId="2">OFFSET([0]!ACOMTI1,0,MATCH([4]RDTOS!$DW$4,[4]RDTOS!$BI$2:$BV$2,0)-1,ROWS([0]!ACOMTI1),COLUMNS([0]!ACOMTI1))</definedName>
    <definedName name="ACOMTI1CON" localSheetId="1">OFFSET(ACOMTI1,0,MATCH([4]RDTOS!$DW$4,[4]RDTOS!$BI$2:$BV$2,0)-1,ROWS(ACOMTI1),COLUMNS(ACOMTI1))</definedName>
    <definedName name="ACOMTI1CON" localSheetId="6">OFFSET([0]!ACOMTI1,0,MATCH([4]RDTOS!$DW$4,[4]RDTOS!$BI$2:$BV$2,0)-1,ROWS([0]!ACOMTI1),COLUMNS([0]!ACOMTI1))</definedName>
    <definedName name="ACOMTI1CON" localSheetId="4">OFFSET(ACOMTI1,0,MATCH([4]RDTOS!$DW$4,[4]RDTOS!$BI$2:$BV$2,0)-1,ROWS(ACOMTI1),COLUMNS(ACOMTI1))</definedName>
    <definedName name="ACOMTI1CON" localSheetId="5">OFFSET('Flujos de efectivo'!ACOMTI1,0,MATCH([4]RDTOS!$DW$4,[4]RDTOS!$BI$2:$BV$2,0)-1,ROWS('Flujos de efectivo'!ACOMTI1),COLUMNS('Flujos de efectivo'!ACOMTI1))</definedName>
    <definedName name="ACOMTI1CON" localSheetId="58">OFFSET(ACOMTI1,0,MATCH([4]RDTOS!$DW$4,[4]RDTOS!$BI$2:$BV$2,0)-1,ROWS(ACOMTI1),COLUMNS(ACOMTI1))</definedName>
    <definedName name="ACOMTI1CON" localSheetId="59">OFFSET(ACOMTI1,0,MATCH([4]RDTOS!$DW$4,[4]RDTOS!$BI$2:$BV$2,0)-1,ROWS(ACOMTI1),COLUMNS(ACOMTI1))</definedName>
    <definedName name="ACOMTI1CON" localSheetId="61">OFFSET(ACOMTI1,0,MATCH([4]RDTOS!$DW$4,[4]RDTOS!$BI$2:$BV$2,0)-1,ROWS(ACOMTI1),COLUMNS(ACOMTI1))</definedName>
    <definedName name="ACOMTI1CON" localSheetId="64">OFFSET(ACOMTI1,0,MATCH([4]RDTOS!$DW$4,[4]RDTOS!$BI$2:$BV$2,0)-1,ROWS(ACOMTI1),COLUMNS(ACOMTI1))</definedName>
    <definedName name="ACOMTI1CON" localSheetId="67">OFFSET(ACOMTI1,0,MATCH([4]RDTOS!$DW$4,[4]RDTOS!$BI$2:$BV$2,0)-1,ROWS(ACOMTI1),COLUMNS(ACOMTI1))</definedName>
    <definedName name="ACOMTI1CON" localSheetId="68">OFFSET(ACOMTI1,0,MATCH([4]RDTOS!$DW$4,[4]RDTOS!$BI$2:$BV$2,0)-1,ROWS(ACOMTI1),COLUMNS(ACOMTI1))</definedName>
    <definedName name="ACOMTI1CON" localSheetId="69">OFFSET(ACOMTI1,0,MATCH([4]RDTOS!$DW$4,[4]RDTOS!$BI$2:$BV$2,0)-1,ROWS(ACOMTI1),COLUMNS(ACOMTI1))</definedName>
    <definedName name="ACOMTI1CON" localSheetId="11">OFFSET(ACOMTI1,0,MATCH([4]RDTOS!$DW$4,[4]RDTOS!$BI$2:$BV$2,0)-1,ROWS(ACOMTI1),COLUMNS(ACOMTI1))</definedName>
    <definedName name="ACOMTI1CON" localSheetId="10">OFFSET(ACOMTI1,0,MATCH([4]RDTOS!$DW$4,[4]RDTOS!$BI$2:$BV$2,0)-1,ROWS(ACOMTI1),COLUMNS(ACOMTI1))</definedName>
    <definedName name="ACOMTI1CON" localSheetId="7">OFFSET(ACOMTI1,0,MATCH([4]RDTOS!$DW$4,[4]RDTOS!$BI$2:$BV$2,0)-1,ROWS(ACOMTI1),COLUMNS(ACOMTI1))</definedName>
    <definedName name="ACOMTI1CON" localSheetId="9">OFFSET(ACOMTI1,0,MATCH([4]RDTOS!$DW$4,[4]RDTOS!$BI$2:$BV$2,0)-1,ROWS(ACOMTI1),COLUMNS(ACOMTI1))</definedName>
    <definedName name="ACOMTI1CON" localSheetId="70">OFFSET(ACOMTI1,0,MATCH([4]RDTOS!$DW$4,[4]RDTOS!$BI$2:$BV$2,0)-1,ROWS(ACOMTI1),COLUMNS(ACOMTI1))</definedName>
    <definedName name="ACOMTI1CON" localSheetId="72">OFFSET(ACOMTI1,0,MATCH([4]RDTOS!$DW$4,[4]RDTOS!$BI$2:$BV$2,0)-1,ROWS(ACOMTI1),COLUMNS(ACOMTI1))</definedName>
    <definedName name="ACOMTI1CON" localSheetId="73">OFFSET(ACOMTI1,0,MATCH([4]RDTOS!$DW$4,[4]RDTOS!$BI$2:$BV$2,0)-1,ROWS(ACOMTI1),COLUMNS(ACOMTI1))</definedName>
    <definedName name="ACOMTI1CON" localSheetId="74">OFFSET(ACOMTI1,0,MATCH([4]RDTOS!$DW$4,[4]RDTOS!$BI$2:$BV$2,0)-1,ROWS(ACOMTI1),COLUMNS(ACOMTI1))</definedName>
    <definedName name="ACOMTI1CON" localSheetId="75">OFFSET(ACOMTI1,0,MATCH([4]RDTOS!$DW$4,[4]RDTOS!$BI$2:$BV$2,0)-1,ROWS(ACOMTI1),COLUMNS(ACOMTI1))</definedName>
    <definedName name="ACOMTI1CON" localSheetId="76">OFFSET(ACOMTI1,0,MATCH([4]RDTOS!$DW$4,[4]RDTOS!$BI$2:$BV$2,0)-1,ROWS(ACOMTI1),COLUMNS(ACOMTI1))</definedName>
    <definedName name="ACOMTI1CON" localSheetId="77">OFFSET(ACOMTI1,0,MATCH([4]RDTOS!$DW$4,[4]RDTOS!$BI$2:$BV$2,0)-1,ROWS(ACOMTI1),COLUMNS(ACOMTI1))</definedName>
    <definedName name="ACOMTI1CON" localSheetId="78">OFFSET(ACOMTI1,0,MATCH([4]RDTOS!$DW$4,[4]RDTOS!$BI$2:$BV$2,0)-1,ROWS(ACOMTI1),COLUMNS(ACOMTI1))</definedName>
    <definedName name="ACOMTI1CON" localSheetId="79">OFFSET(ACOMTI1,0,MATCH([4]RDTOS!$DW$4,[4]RDTOS!$BI$2:$BV$2,0)-1,ROWS(ACOMTI1),COLUMNS(ACOMTI1))</definedName>
    <definedName name="ACOMTI1CON" localSheetId="80">OFFSET(ACOMTI1,0,MATCH([4]RDTOS!$DW$4,[4]RDTOS!$BI$2:$BV$2,0)-1,ROWS(ACOMTI1),COLUMNS(ACOMTI1))</definedName>
    <definedName name="ACOMTI1CON" localSheetId="92">OFFSET(ACOMTI1,0,MATCH([4]RDTOS!$DW$4,[4]RDTOS!$BI$2:$BV$2,0)-1,ROWS(ACOMTI1),COLUMNS(ACOMTI1))</definedName>
    <definedName name="ACOMTI1CON" localSheetId="91">OFFSET(ACOMTI1,0,MATCH([4]RDTOS!$DW$4,[4]RDTOS!$BI$2:$BV$2,0)-1,ROWS(ACOMTI1),COLUMNS(ACOMTI1))</definedName>
    <definedName name="ACOMTI1CON" localSheetId="93">OFFSET(ACOMTI1,0,MATCH([4]RDTOS!$DW$4,[4]RDTOS!$BI$2:$BV$2,0)-1,ROWS(ACOMTI1),COLUMNS(ACOMTI1))</definedName>
    <definedName name="ACOMTI1CON" localSheetId="94">OFFSET('Nota 31A Provisiones - casos '!ACOMTI1,0,MATCH(#REF!,#REF!,0)-1,ROWS('Nota 31A Provisiones - casos '!ACOMTI1),COLUMNS('Nota 31A Provisiones - casos '!ACOMTI1))</definedName>
    <definedName name="ACOMTI1CON" localSheetId="96">OFFSET(ACOMTI1,0,MATCH([4]RDTOS!$DW$4,[4]RDTOS!$BI$2:$BV$2,0)-1,ROWS(ACOMTI1),COLUMNS(ACOMTI1))</definedName>
    <definedName name="ACOMTI1CON" localSheetId="98">OFFSET(ACOMTI1,0,MATCH([4]RDTOS!$DW$4,[4]RDTOS!$BI$2:$BV$2,0)-1,ROWS(ACOMTI1),COLUMNS(ACOMTI1))</definedName>
    <definedName name="ACOMTI1CON" localSheetId="100">OFFSET(ACOMTI1,0,MATCH([4]RDTOS!$DW$4,[4]RDTOS!$BI$2:$BV$2,0)-1,ROWS(ACOMTI1),COLUMNS(ACOMTI1))</definedName>
    <definedName name="ACOMTI1CON" localSheetId="101">OFFSET(ACOMTI1,0,MATCH([4]RDTOS!$DW$4,[4]RDTOS!$BI$2:$BV$2,0)-1,ROWS(ACOMTI1),COLUMNS(ACOMTI1))</definedName>
    <definedName name="ACOMTI1CON" localSheetId="102">OFFSET(ACOMTI1,0,MATCH([4]RDTOS!$DW$4,[4]RDTOS!$BI$2:$BV$2,0)-1,ROWS(ACOMTI1),COLUMNS(ACOMTI1))</definedName>
    <definedName name="ACOMTI1CON" localSheetId="103">OFFSET(ACOMTI1,0,MATCH([4]RDTOS!$DW$4,[4]RDTOS!$BI$2:$BV$2,0)-1,ROWS(ACOMTI1),COLUMNS(ACOMTI1))</definedName>
    <definedName name="ACOMTI1CON" localSheetId="104">OFFSET(ACOMTI1,0,MATCH([4]RDTOS!$DW$4,[4]RDTOS!$BI$2:$BV$2,0)-1,ROWS(ACOMTI1),COLUMNS(ACOMTI1))</definedName>
    <definedName name="ACOMTI1CON" localSheetId="105">OFFSET(ACOMTI1,0,MATCH([4]RDTOS!$DW$4,[4]RDTOS!$BI$2:$BV$2,0)-1,ROWS(ACOMTI1),COLUMNS(ACOMTI1))</definedName>
    <definedName name="ACOMTI1CON" localSheetId="106">OFFSET(ACOMTI1,0,MATCH([4]RDTOS!$DW$4,[4]RDTOS!$BI$2:$BV$2,0)-1,ROWS(ACOMTI1),COLUMNS(ACOMTI1))</definedName>
    <definedName name="ACOMTI1CON" localSheetId="12">OFFSET(ACOMTI1,0,MATCH([4]RDTOS!$DW$4,[4]RDTOS!$BI$2:$BV$2,0)-1,ROWS(ACOMTI1),COLUMNS(ACOMTI1))</definedName>
    <definedName name="ACOMTI1CON" localSheetId="17">OFFSET([5]!ACOMTI1,0,MATCH([4]RDTOS!$DW$4,[4]RDTOS!$BI$2:$BV$2,0)-1,ROWS([5]!ACOMTI1),COLUMNS([5]!ACOMTI1))</definedName>
    <definedName name="ACOMTI1CON" localSheetId="16">OFFSET([5]!ACOMTI1,0,MATCH([4]RDTOS!$DW$4,[4]RDTOS!$BI$2:$BV$2,0)-1,ROWS([5]!ACOMTI1),COLUMNS([5]!ACOMTI1))</definedName>
    <definedName name="ACOMTI1CON" localSheetId="21">OFFSET(ACOMTI1,0,MATCH([4]RDTOS!$DW$4,[4]RDTOS!$BI$2:$BV$2,0)-1,ROWS(ACOMTI1),COLUMNS(ACOMTI1))</definedName>
    <definedName name="ACOMTI1CON" localSheetId="0">OFFSET(ACOMTI1,0,MATCH([4]RDTOS!$DW$4,[4]RDTOS!$BI$2:$BV$2,0)-1,ROWS(ACOMTI1),COLUMNS(ACOMTI1))</definedName>
    <definedName name="ACOMTI1CON" localSheetId="33">OFFSET(ACOMTI1,0,MATCH([4]RDTOS!$DW$4,[4]RDTOS!$BI$2:$BV$2,0)-1,ROWS(ACOMTI1),COLUMNS(ACOMTI1))</definedName>
    <definedName name="ACOMTI1CON" localSheetId="32">OFFSET(ACOMTI1,0,MATCH([4]RDTOS!$DW$4,[4]RDTOS!$BI$2:$BV$2,0)-1,ROWS(ACOMTI1),COLUMNS(ACOMTI1))</definedName>
    <definedName name="ACOMTI1CON" localSheetId="34">OFFSET(ACOMTI1,0,MATCH([4]RDTOS!$DW$4,[4]RDTOS!$BI$2:$BV$2,0)-1,ROWS(ACOMTI1),COLUMNS(ACOMTI1))</definedName>
    <definedName name="ACOMTI1CON" localSheetId="36">OFFSET(ACOMTI1,0,MATCH([4]RDTOS!$DW$4,[4]RDTOS!$BI$2:$BV$2,0)-1,ROWS(ACOMTI1),COLUMNS(ACOMTI1))</definedName>
    <definedName name="ACOMTI1CON" localSheetId="35">OFFSET([0]!ACOMTI1,0,MATCH([4]RDTOS!$DW$4,[4]RDTOS!$BI$2:$BV$2,0)-1,ROWS([0]!ACOMTI1),COLUMNS([0]!ACOMTI1))</definedName>
    <definedName name="ACOMTI1CON" localSheetId="97">OFFSET(ACOMTI1,0,MATCH([4]RDTOS!$DW$4,[4]RDTOS!$BI$2:$BV$2,0)-1,ROWS(ACOMTI1),COLUMNS(ACOMTI1))</definedName>
    <definedName name="ACOMTI1CON" localSheetId="3">OFFSET([0]!ACOMTI1,0,MATCH([4]RDTOS!$DW$4,[4]RDTOS!$BI$2:$BV$2,0)-1,ROWS([0]!ACOMTI1),COLUMNS([0]!ACOMTI1))</definedName>
    <definedName name="ACOMTI1CON">OFFSET(ACOMTI1,0,MATCH([4]RDTOS!$DW$4,[4]RDTOS!$BI$2:$BV$2,0)-1,ROWS(ACOMTI1),COLUMNS(ACOMTI1))</definedName>
    <definedName name="ACOMTI1CON2" localSheetId="2">OFFSET([0]!ACOMTI1,0,MATCH([4]RDTOS!$DW$4,[4]RDTOS!$BI$2:$BV$2,0)-1,ROWS([0]!ACOMTI1),COLUMNS([0]!ACOMTI1))</definedName>
    <definedName name="ACOMTI1CON2" localSheetId="1">OFFSET(ACOMTI1,0,MATCH([4]RDTOS!$DW$4,[4]RDTOS!$BI$2:$BV$2,0)-1,ROWS(ACOMTI1),COLUMNS(ACOMTI1))</definedName>
    <definedName name="ACOMTI1CON2" localSheetId="6">OFFSET([0]!ACOMTI1,0,MATCH([4]RDTOS!$DW$4,[4]RDTOS!$BI$2:$BV$2,0)-1,ROWS([0]!ACOMTI1),COLUMNS([0]!ACOMTI1))</definedName>
    <definedName name="ACOMTI1CON2" localSheetId="4">OFFSET(ACOMTI1,0,MATCH([4]RDTOS!$DW$4,[4]RDTOS!$BI$2:$BV$2,0)-1,ROWS(ACOMTI1),COLUMNS(ACOMTI1))</definedName>
    <definedName name="ACOMTI1CON2" localSheetId="5">OFFSET('Flujos de efectivo'!ACOMTI1,0,MATCH([4]RDTOS!$DW$4,[4]RDTOS!$BI$2:$BV$2,0)-1,ROWS('Flujos de efectivo'!ACOMTI1),COLUMNS('Flujos de efectivo'!ACOMTI1))</definedName>
    <definedName name="ACOMTI1CON2" localSheetId="58">OFFSET(ACOMTI1,0,MATCH([4]RDTOS!$DW$4,[4]RDTOS!$BI$2:$BV$2,0)-1,ROWS(ACOMTI1),COLUMNS(ACOMTI1))</definedName>
    <definedName name="ACOMTI1CON2" localSheetId="59">OFFSET(ACOMTI1,0,MATCH([4]RDTOS!$DW$4,[4]RDTOS!$BI$2:$BV$2,0)-1,ROWS(ACOMTI1),COLUMNS(ACOMTI1))</definedName>
    <definedName name="ACOMTI1CON2" localSheetId="61">OFFSET(ACOMTI1,0,MATCH([4]RDTOS!$DW$4,[4]RDTOS!$BI$2:$BV$2,0)-1,ROWS(ACOMTI1),COLUMNS(ACOMTI1))</definedName>
    <definedName name="ACOMTI1CON2" localSheetId="64">OFFSET(ACOMTI1,0,MATCH([4]RDTOS!$DW$4,[4]RDTOS!$BI$2:$BV$2,0)-1,ROWS(ACOMTI1),COLUMNS(ACOMTI1))</definedName>
    <definedName name="ACOMTI1CON2" localSheetId="67">OFFSET(ACOMTI1,0,MATCH([4]RDTOS!$DW$4,[4]RDTOS!$BI$2:$BV$2,0)-1,ROWS(ACOMTI1),COLUMNS(ACOMTI1))</definedName>
    <definedName name="ACOMTI1CON2" localSheetId="68">OFFSET(ACOMTI1,0,MATCH([4]RDTOS!$DW$4,[4]RDTOS!$BI$2:$BV$2,0)-1,ROWS(ACOMTI1),COLUMNS(ACOMTI1))</definedName>
    <definedName name="ACOMTI1CON2" localSheetId="69">OFFSET(ACOMTI1,0,MATCH([4]RDTOS!$DW$4,[4]RDTOS!$BI$2:$BV$2,0)-1,ROWS(ACOMTI1),COLUMNS(ACOMTI1))</definedName>
    <definedName name="ACOMTI1CON2" localSheetId="11">OFFSET(ACOMTI1,0,MATCH([4]RDTOS!$DW$4,[4]RDTOS!$BI$2:$BV$2,0)-1,ROWS(ACOMTI1),COLUMNS(ACOMTI1))</definedName>
    <definedName name="ACOMTI1CON2" localSheetId="10">OFFSET(ACOMTI1,0,MATCH([4]RDTOS!$DW$4,[4]RDTOS!$BI$2:$BV$2,0)-1,ROWS(ACOMTI1),COLUMNS(ACOMTI1))</definedName>
    <definedName name="ACOMTI1CON2" localSheetId="7">OFFSET(ACOMTI1,0,MATCH([4]RDTOS!$DW$4,[4]RDTOS!$BI$2:$BV$2,0)-1,ROWS(ACOMTI1),COLUMNS(ACOMTI1))</definedName>
    <definedName name="ACOMTI1CON2" localSheetId="9">OFFSET(ACOMTI1,0,MATCH([4]RDTOS!$DW$4,[4]RDTOS!$BI$2:$BV$2,0)-1,ROWS(ACOMTI1),COLUMNS(ACOMTI1))</definedName>
    <definedName name="ACOMTI1CON2" localSheetId="70">OFFSET(ACOMTI1,0,MATCH([4]RDTOS!$DW$4,[4]RDTOS!$BI$2:$BV$2,0)-1,ROWS(ACOMTI1),COLUMNS(ACOMTI1))</definedName>
    <definedName name="ACOMTI1CON2" localSheetId="72">OFFSET(ACOMTI1,0,MATCH([4]RDTOS!$DW$4,[4]RDTOS!$BI$2:$BV$2,0)-1,ROWS(ACOMTI1),COLUMNS(ACOMTI1))</definedName>
    <definedName name="ACOMTI1CON2" localSheetId="73">OFFSET(ACOMTI1,0,MATCH([4]RDTOS!$DW$4,[4]RDTOS!$BI$2:$BV$2,0)-1,ROWS(ACOMTI1),COLUMNS(ACOMTI1))</definedName>
    <definedName name="ACOMTI1CON2" localSheetId="74">OFFSET(ACOMTI1,0,MATCH([4]RDTOS!$DW$4,[4]RDTOS!$BI$2:$BV$2,0)-1,ROWS(ACOMTI1),COLUMNS(ACOMTI1))</definedName>
    <definedName name="ACOMTI1CON2" localSheetId="75">OFFSET(ACOMTI1,0,MATCH([4]RDTOS!$DW$4,[4]RDTOS!$BI$2:$BV$2,0)-1,ROWS(ACOMTI1),COLUMNS(ACOMTI1))</definedName>
    <definedName name="ACOMTI1CON2" localSheetId="76">OFFSET(ACOMTI1,0,MATCH([4]RDTOS!$DW$4,[4]RDTOS!$BI$2:$BV$2,0)-1,ROWS(ACOMTI1),COLUMNS(ACOMTI1))</definedName>
    <definedName name="ACOMTI1CON2" localSheetId="77">OFFSET(ACOMTI1,0,MATCH([4]RDTOS!$DW$4,[4]RDTOS!$BI$2:$BV$2,0)-1,ROWS(ACOMTI1),COLUMNS(ACOMTI1))</definedName>
    <definedName name="ACOMTI1CON2" localSheetId="78">OFFSET(ACOMTI1,0,MATCH([4]RDTOS!$DW$4,[4]RDTOS!$BI$2:$BV$2,0)-1,ROWS(ACOMTI1),COLUMNS(ACOMTI1))</definedName>
    <definedName name="ACOMTI1CON2" localSheetId="79">OFFSET(ACOMTI1,0,MATCH([4]RDTOS!$DW$4,[4]RDTOS!$BI$2:$BV$2,0)-1,ROWS(ACOMTI1),COLUMNS(ACOMTI1))</definedName>
    <definedName name="ACOMTI1CON2" localSheetId="80">OFFSET(ACOMTI1,0,MATCH([4]RDTOS!$DW$4,[4]RDTOS!$BI$2:$BV$2,0)-1,ROWS(ACOMTI1),COLUMNS(ACOMTI1))</definedName>
    <definedName name="ACOMTI1CON2" localSheetId="92">OFFSET(ACOMTI1,0,MATCH([4]RDTOS!$DW$4,[4]RDTOS!$BI$2:$BV$2,0)-1,ROWS(ACOMTI1),COLUMNS(ACOMTI1))</definedName>
    <definedName name="ACOMTI1CON2" localSheetId="91">OFFSET(ACOMTI1,0,MATCH([4]RDTOS!$DW$4,[4]RDTOS!$BI$2:$BV$2,0)-1,ROWS(ACOMTI1),COLUMNS(ACOMTI1))</definedName>
    <definedName name="ACOMTI1CON2" localSheetId="93">OFFSET(ACOMTI1,0,MATCH([4]RDTOS!$DW$4,[4]RDTOS!$BI$2:$BV$2,0)-1,ROWS(ACOMTI1),COLUMNS(ACOMTI1))</definedName>
    <definedName name="ACOMTI1CON2" localSheetId="94">OFFSET('Nota 31A Provisiones - casos '!ACOMTI1,0,MATCH(#REF!,#REF!,0)-1,ROWS('Nota 31A Provisiones - casos '!ACOMTI1),COLUMNS('Nota 31A Provisiones - casos '!ACOMTI1))</definedName>
    <definedName name="ACOMTI1CON2" localSheetId="96">OFFSET(ACOMTI1,0,MATCH([4]RDTOS!$DW$4,[4]RDTOS!$BI$2:$BV$2,0)-1,ROWS(ACOMTI1),COLUMNS(ACOMTI1))</definedName>
    <definedName name="ACOMTI1CON2" localSheetId="98">OFFSET(ACOMTI1,0,MATCH([4]RDTOS!$DW$4,[4]RDTOS!$BI$2:$BV$2,0)-1,ROWS(ACOMTI1),COLUMNS(ACOMTI1))</definedName>
    <definedName name="ACOMTI1CON2" localSheetId="100">OFFSET(ACOMTI1,0,MATCH([4]RDTOS!$DW$4,[4]RDTOS!$BI$2:$BV$2,0)-1,ROWS(ACOMTI1),COLUMNS(ACOMTI1))</definedName>
    <definedName name="ACOMTI1CON2" localSheetId="101">OFFSET(ACOMTI1,0,MATCH([4]RDTOS!$DW$4,[4]RDTOS!$BI$2:$BV$2,0)-1,ROWS(ACOMTI1),COLUMNS(ACOMTI1))</definedName>
    <definedName name="ACOMTI1CON2" localSheetId="102">OFFSET(ACOMTI1,0,MATCH([4]RDTOS!$DW$4,[4]RDTOS!$BI$2:$BV$2,0)-1,ROWS(ACOMTI1),COLUMNS(ACOMTI1))</definedName>
    <definedName name="ACOMTI1CON2" localSheetId="103">OFFSET(ACOMTI1,0,MATCH([4]RDTOS!$DW$4,[4]RDTOS!$BI$2:$BV$2,0)-1,ROWS(ACOMTI1),COLUMNS(ACOMTI1))</definedName>
    <definedName name="ACOMTI1CON2" localSheetId="104">OFFSET(ACOMTI1,0,MATCH([4]RDTOS!$DW$4,[4]RDTOS!$BI$2:$BV$2,0)-1,ROWS(ACOMTI1),COLUMNS(ACOMTI1))</definedName>
    <definedName name="ACOMTI1CON2" localSheetId="105">OFFSET(ACOMTI1,0,MATCH([4]RDTOS!$DW$4,[4]RDTOS!$BI$2:$BV$2,0)-1,ROWS(ACOMTI1),COLUMNS(ACOMTI1))</definedName>
    <definedName name="ACOMTI1CON2" localSheetId="106">OFFSET(ACOMTI1,0,MATCH([4]RDTOS!$DW$4,[4]RDTOS!$BI$2:$BV$2,0)-1,ROWS(ACOMTI1),COLUMNS(ACOMTI1))</definedName>
    <definedName name="ACOMTI1CON2" localSheetId="12">OFFSET(ACOMTI1,0,MATCH([4]RDTOS!$DW$4,[4]RDTOS!$BI$2:$BV$2,0)-1,ROWS(ACOMTI1),COLUMNS(ACOMTI1))</definedName>
    <definedName name="ACOMTI1CON2" localSheetId="17">OFFSET([5]!ACOMTI1,0,MATCH([4]RDTOS!$DW$4,[4]RDTOS!$BI$2:$BV$2,0)-1,ROWS([5]!ACOMTI1),COLUMNS([5]!ACOMTI1))</definedName>
    <definedName name="ACOMTI1CON2" localSheetId="16">OFFSET([5]!ACOMTI1,0,MATCH([4]RDTOS!$DW$4,[4]RDTOS!$BI$2:$BV$2,0)-1,ROWS([5]!ACOMTI1),COLUMNS([5]!ACOMTI1))</definedName>
    <definedName name="ACOMTI1CON2" localSheetId="21">OFFSET(ACOMTI1,0,MATCH([4]RDTOS!$DW$4,[4]RDTOS!$BI$2:$BV$2,0)-1,ROWS(ACOMTI1),COLUMNS(ACOMTI1))</definedName>
    <definedName name="ACOMTI1CON2" localSheetId="0">OFFSET(ACOMTI1,0,MATCH([4]RDTOS!$DW$4,[4]RDTOS!$BI$2:$BV$2,0)-1,ROWS(ACOMTI1),COLUMNS(ACOMTI1))</definedName>
    <definedName name="ACOMTI1CON2" localSheetId="33">OFFSET(ACOMTI1,0,MATCH([4]RDTOS!$DW$4,[4]RDTOS!$BI$2:$BV$2,0)-1,ROWS(ACOMTI1),COLUMNS(ACOMTI1))</definedName>
    <definedName name="ACOMTI1CON2" localSheetId="32">OFFSET(ACOMTI1,0,MATCH([4]RDTOS!$DW$4,[4]RDTOS!$BI$2:$BV$2,0)-1,ROWS(ACOMTI1),COLUMNS(ACOMTI1))</definedName>
    <definedName name="ACOMTI1CON2" localSheetId="34">OFFSET(ACOMTI1,0,MATCH([4]RDTOS!$DW$4,[4]RDTOS!$BI$2:$BV$2,0)-1,ROWS(ACOMTI1),COLUMNS(ACOMTI1))</definedName>
    <definedName name="ACOMTI1CON2" localSheetId="36">OFFSET(ACOMTI1,0,MATCH([4]RDTOS!$DW$4,[4]RDTOS!$BI$2:$BV$2,0)-1,ROWS(ACOMTI1),COLUMNS(ACOMTI1))</definedName>
    <definedName name="ACOMTI1CON2" localSheetId="35">OFFSET([0]!ACOMTI1,0,MATCH([4]RDTOS!$DW$4,[4]RDTOS!$BI$2:$BV$2,0)-1,ROWS([0]!ACOMTI1),COLUMNS([0]!ACOMTI1))</definedName>
    <definedName name="ACOMTI1CON2" localSheetId="97">OFFSET(ACOMTI1,0,MATCH([4]RDTOS!$DW$4,[4]RDTOS!$BI$2:$BV$2,0)-1,ROWS(ACOMTI1),COLUMNS(ACOMTI1))</definedName>
    <definedName name="ACOMTI1CON2" localSheetId="3">OFFSET([0]!ACOMTI1,0,MATCH([4]RDTOS!$DW$4,[4]RDTOS!$BI$2:$BV$2,0)-1,ROWS([0]!ACOMTI1),COLUMNS([0]!ACOMTI1))</definedName>
    <definedName name="ACOMTI1CON2">OFFSET(ACOMTI1,0,MATCH([4]RDTOS!$DW$4,[4]RDTOS!$BI$2:$BV$2,0)-1,ROWS(ACOMTI1),COLUMNS(ACOMTI1))</definedName>
    <definedName name="ACOMTI1GOL" localSheetId="2">OFFSET([0]!ACOMTI1,0,MATCH([4]RDTOS!$DZ$4,[4]RDTOS!$BI$2:$BV$2,0)-1,ROWS([0]!ACOMTI1),COLUMNS([0]!ACOMTI1))</definedName>
    <definedName name="ACOMTI1GOL" localSheetId="1">OFFSET(ACOMTI1,0,MATCH([4]RDTOS!$DZ$4,[4]RDTOS!$BI$2:$BV$2,0)-1,ROWS(ACOMTI1),COLUMNS(ACOMTI1))</definedName>
    <definedName name="ACOMTI1GOL" localSheetId="6">OFFSET([0]!ACOMTI1,0,MATCH([4]RDTOS!$DZ$4,[4]RDTOS!$BI$2:$BV$2,0)-1,ROWS([0]!ACOMTI1),COLUMNS([0]!ACOMTI1))</definedName>
    <definedName name="ACOMTI1GOL" localSheetId="4">OFFSET(ACOMTI1,0,MATCH([4]RDTOS!$DZ$4,[4]RDTOS!$BI$2:$BV$2,0)-1,ROWS(ACOMTI1),COLUMNS(ACOMTI1))</definedName>
    <definedName name="ACOMTI1GOL" localSheetId="5">OFFSET('Flujos de efectivo'!ACOMTI1,0,MATCH([4]RDTOS!$DZ$4,[4]RDTOS!$BI$2:$BV$2,0)-1,ROWS('Flujos de efectivo'!ACOMTI1),COLUMNS('Flujos de efectivo'!ACOMTI1))</definedName>
    <definedName name="ACOMTI1GOL" localSheetId="58">OFFSET(ACOMTI1,0,MATCH([4]RDTOS!$DZ$4,[4]RDTOS!$BI$2:$BV$2,0)-1,ROWS(ACOMTI1),COLUMNS(ACOMTI1))</definedName>
    <definedName name="ACOMTI1GOL" localSheetId="59">OFFSET(ACOMTI1,0,MATCH([4]RDTOS!$DZ$4,[4]RDTOS!$BI$2:$BV$2,0)-1,ROWS(ACOMTI1),COLUMNS(ACOMTI1))</definedName>
    <definedName name="ACOMTI1GOL" localSheetId="61">OFFSET(ACOMTI1,0,MATCH([4]RDTOS!$DZ$4,[4]RDTOS!$BI$2:$BV$2,0)-1,ROWS(ACOMTI1),COLUMNS(ACOMTI1))</definedName>
    <definedName name="ACOMTI1GOL" localSheetId="64">OFFSET(ACOMTI1,0,MATCH([4]RDTOS!$DZ$4,[4]RDTOS!$BI$2:$BV$2,0)-1,ROWS(ACOMTI1),COLUMNS(ACOMTI1))</definedName>
    <definedName name="ACOMTI1GOL" localSheetId="67">OFFSET(ACOMTI1,0,MATCH([4]RDTOS!$DZ$4,[4]RDTOS!$BI$2:$BV$2,0)-1,ROWS(ACOMTI1),COLUMNS(ACOMTI1))</definedName>
    <definedName name="ACOMTI1GOL" localSheetId="68">OFFSET(ACOMTI1,0,MATCH([4]RDTOS!$DZ$4,[4]RDTOS!$BI$2:$BV$2,0)-1,ROWS(ACOMTI1),COLUMNS(ACOMTI1))</definedName>
    <definedName name="ACOMTI1GOL" localSheetId="69">OFFSET(ACOMTI1,0,MATCH([4]RDTOS!$DZ$4,[4]RDTOS!$BI$2:$BV$2,0)-1,ROWS(ACOMTI1),COLUMNS(ACOMTI1))</definedName>
    <definedName name="ACOMTI1GOL" localSheetId="11">OFFSET(ACOMTI1,0,MATCH([4]RDTOS!$DZ$4,[4]RDTOS!$BI$2:$BV$2,0)-1,ROWS(ACOMTI1),COLUMNS(ACOMTI1))</definedName>
    <definedName name="ACOMTI1GOL" localSheetId="10">OFFSET(ACOMTI1,0,MATCH([4]RDTOS!$DZ$4,[4]RDTOS!$BI$2:$BV$2,0)-1,ROWS(ACOMTI1),COLUMNS(ACOMTI1))</definedName>
    <definedName name="ACOMTI1GOL" localSheetId="7">OFFSET(ACOMTI1,0,MATCH([4]RDTOS!$DZ$4,[4]RDTOS!$BI$2:$BV$2,0)-1,ROWS(ACOMTI1),COLUMNS(ACOMTI1))</definedName>
    <definedName name="ACOMTI1GOL" localSheetId="9">OFFSET(ACOMTI1,0,MATCH([4]RDTOS!$DZ$4,[4]RDTOS!$BI$2:$BV$2,0)-1,ROWS(ACOMTI1),COLUMNS(ACOMTI1))</definedName>
    <definedName name="ACOMTI1GOL" localSheetId="70">OFFSET(ACOMTI1,0,MATCH([4]RDTOS!$DZ$4,[4]RDTOS!$BI$2:$BV$2,0)-1,ROWS(ACOMTI1),COLUMNS(ACOMTI1))</definedName>
    <definedName name="ACOMTI1GOL" localSheetId="72">OFFSET(ACOMTI1,0,MATCH([4]RDTOS!$DZ$4,[4]RDTOS!$BI$2:$BV$2,0)-1,ROWS(ACOMTI1),COLUMNS(ACOMTI1))</definedName>
    <definedName name="ACOMTI1GOL" localSheetId="73">OFFSET(ACOMTI1,0,MATCH([4]RDTOS!$DZ$4,[4]RDTOS!$BI$2:$BV$2,0)-1,ROWS(ACOMTI1),COLUMNS(ACOMTI1))</definedName>
    <definedName name="ACOMTI1GOL" localSheetId="74">OFFSET(ACOMTI1,0,MATCH([4]RDTOS!$DZ$4,[4]RDTOS!$BI$2:$BV$2,0)-1,ROWS(ACOMTI1),COLUMNS(ACOMTI1))</definedName>
    <definedName name="ACOMTI1GOL" localSheetId="75">OFFSET(ACOMTI1,0,MATCH([4]RDTOS!$DZ$4,[4]RDTOS!$BI$2:$BV$2,0)-1,ROWS(ACOMTI1),COLUMNS(ACOMTI1))</definedName>
    <definedName name="ACOMTI1GOL" localSheetId="76">OFFSET(ACOMTI1,0,MATCH([4]RDTOS!$DZ$4,[4]RDTOS!$BI$2:$BV$2,0)-1,ROWS(ACOMTI1),COLUMNS(ACOMTI1))</definedName>
    <definedName name="ACOMTI1GOL" localSheetId="77">OFFSET(ACOMTI1,0,MATCH([4]RDTOS!$DZ$4,[4]RDTOS!$BI$2:$BV$2,0)-1,ROWS(ACOMTI1),COLUMNS(ACOMTI1))</definedName>
    <definedName name="ACOMTI1GOL" localSheetId="78">OFFSET(ACOMTI1,0,MATCH([4]RDTOS!$DZ$4,[4]RDTOS!$BI$2:$BV$2,0)-1,ROWS(ACOMTI1),COLUMNS(ACOMTI1))</definedName>
    <definedName name="ACOMTI1GOL" localSheetId="79">OFFSET(ACOMTI1,0,MATCH([4]RDTOS!$DZ$4,[4]RDTOS!$BI$2:$BV$2,0)-1,ROWS(ACOMTI1),COLUMNS(ACOMTI1))</definedName>
    <definedName name="ACOMTI1GOL" localSheetId="80">OFFSET(ACOMTI1,0,MATCH([4]RDTOS!$DZ$4,[4]RDTOS!$BI$2:$BV$2,0)-1,ROWS(ACOMTI1),COLUMNS(ACOMTI1))</definedName>
    <definedName name="ACOMTI1GOL" localSheetId="92">OFFSET(ACOMTI1,0,MATCH([4]RDTOS!$DZ$4,[4]RDTOS!$BI$2:$BV$2,0)-1,ROWS(ACOMTI1),COLUMNS(ACOMTI1))</definedName>
    <definedName name="ACOMTI1GOL" localSheetId="91">OFFSET(ACOMTI1,0,MATCH([4]RDTOS!$DZ$4,[4]RDTOS!$BI$2:$BV$2,0)-1,ROWS(ACOMTI1),COLUMNS(ACOMTI1))</definedName>
    <definedName name="ACOMTI1GOL" localSheetId="93">OFFSET(ACOMTI1,0,MATCH([4]RDTOS!$DZ$4,[4]RDTOS!$BI$2:$BV$2,0)-1,ROWS(ACOMTI1),COLUMNS(ACOMTI1))</definedName>
    <definedName name="ACOMTI1GOL" localSheetId="94">OFFSET('Nota 31A Provisiones - casos '!ACOMTI1,0,MATCH(#REF!,#REF!,0)-1,ROWS('Nota 31A Provisiones - casos '!ACOMTI1),COLUMNS('Nota 31A Provisiones - casos '!ACOMTI1))</definedName>
    <definedName name="ACOMTI1GOL" localSheetId="96">OFFSET(ACOMTI1,0,MATCH([4]RDTOS!$DZ$4,[4]RDTOS!$BI$2:$BV$2,0)-1,ROWS(ACOMTI1),COLUMNS(ACOMTI1))</definedName>
    <definedName name="ACOMTI1GOL" localSheetId="98">OFFSET(ACOMTI1,0,MATCH([4]RDTOS!$DZ$4,[4]RDTOS!$BI$2:$BV$2,0)-1,ROWS(ACOMTI1),COLUMNS(ACOMTI1))</definedName>
    <definedName name="ACOMTI1GOL" localSheetId="100">OFFSET(ACOMTI1,0,MATCH([4]RDTOS!$DZ$4,[4]RDTOS!$BI$2:$BV$2,0)-1,ROWS(ACOMTI1),COLUMNS(ACOMTI1))</definedName>
    <definedName name="ACOMTI1GOL" localSheetId="101">OFFSET(ACOMTI1,0,MATCH([4]RDTOS!$DZ$4,[4]RDTOS!$BI$2:$BV$2,0)-1,ROWS(ACOMTI1),COLUMNS(ACOMTI1))</definedName>
    <definedName name="ACOMTI1GOL" localSheetId="102">OFFSET(ACOMTI1,0,MATCH([4]RDTOS!$DZ$4,[4]RDTOS!$BI$2:$BV$2,0)-1,ROWS(ACOMTI1),COLUMNS(ACOMTI1))</definedName>
    <definedName name="ACOMTI1GOL" localSheetId="103">OFFSET(ACOMTI1,0,MATCH([4]RDTOS!$DZ$4,[4]RDTOS!$BI$2:$BV$2,0)-1,ROWS(ACOMTI1),COLUMNS(ACOMTI1))</definedName>
    <definedName name="ACOMTI1GOL" localSheetId="104">OFFSET(ACOMTI1,0,MATCH([4]RDTOS!$DZ$4,[4]RDTOS!$BI$2:$BV$2,0)-1,ROWS(ACOMTI1),COLUMNS(ACOMTI1))</definedName>
    <definedName name="ACOMTI1GOL" localSheetId="105">OFFSET(ACOMTI1,0,MATCH([4]RDTOS!$DZ$4,[4]RDTOS!$BI$2:$BV$2,0)-1,ROWS(ACOMTI1),COLUMNS(ACOMTI1))</definedName>
    <definedName name="ACOMTI1GOL" localSheetId="106">OFFSET(ACOMTI1,0,MATCH([4]RDTOS!$DZ$4,[4]RDTOS!$BI$2:$BV$2,0)-1,ROWS(ACOMTI1),COLUMNS(ACOMTI1))</definedName>
    <definedName name="ACOMTI1GOL" localSheetId="12">OFFSET(ACOMTI1,0,MATCH([4]RDTOS!$DZ$4,[4]RDTOS!$BI$2:$BV$2,0)-1,ROWS(ACOMTI1),COLUMNS(ACOMTI1))</definedName>
    <definedName name="ACOMTI1GOL" localSheetId="17">OFFSET([5]!ACOMTI1,0,MATCH([4]RDTOS!$DZ$4,[4]RDTOS!$BI$2:$BV$2,0)-1,ROWS([5]!ACOMTI1),COLUMNS([5]!ACOMTI1))</definedName>
    <definedName name="ACOMTI1GOL" localSheetId="16">OFFSET([5]!ACOMTI1,0,MATCH([4]RDTOS!$DZ$4,[4]RDTOS!$BI$2:$BV$2,0)-1,ROWS([5]!ACOMTI1),COLUMNS([5]!ACOMTI1))</definedName>
    <definedName name="ACOMTI1GOL" localSheetId="21">OFFSET(ACOMTI1,0,MATCH([4]RDTOS!$DZ$4,[4]RDTOS!$BI$2:$BV$2,0)-1,ROWS(ACOMTI1),COLUMNS(ACOMTI1))</definedName>
    <definedName name="ACOMTI1GOL" localSheetId="0">OFFSET(ACOMTI1,0,MATCH([4]RDTOS!$DZ$4,[4]RDTOS!$BI$2:$BV$2,0)-1,ROWS(ACOMTI1),COLUMNS(ACOMTI1))</definedName>
    <definedName name="ACOMTI1GOL" localSheetId="33">OFFSET(ACOMTI1,0,MATCH([4]RDTOS!$DZ$4,[4]RDTOS!$BI$2:$BV$2,0)-1,ROWS(ACOMTI1),COLUMNS(ACOMTI1))</definedName>
    <definedName name="ACOMTI1GOL" localSheetId="32">OFFSET(ACOMTI1,0,MATCH([4]RDTOS!$DZ$4,[4]RDTOS!$BI$2:$BV$2,0)-1,ROWS(ACOMTI1),COLUMNS(ACOMTI1))</definedName>
    <definedName name="ACOMTI1GOL" localSheetId="34">OFFSET(ACOMTI1,0,MATCH([4]RDTOS!$DZ$4,[4]RDTOS!$BI$2:$BV$2,0)-1,ROWS(ACOMTI1),COLUMNS(ACOMTI1))</definedName>
    <definedName name="ACOMTI1GOL" localSheetId="36">OFFSET(ACOMTI1,0,MATCH([4]RDTOS!$DZ$4,[4]RDTOS!$BI$2:$BV$2,0)-1,ROWS(ACOMTI1),COLUMNS(ACOMTI1))</definedName>
    <definedName name="ACOMTI1GOL" localSheetId="35">OFFSET([0]!ACOMTI1,0,MATCH([4]RDTOS!$DZ$4,[4]RDTOS!$BI$2:$BV$2,0)-1,ROWS([0]!ACOMTI1),COLUMNS([0]!ACOMTI1))</definedName>
    <definedName name="ACOMTI1GOL" localSheetId="97">OFFSET(ACOMTI1,0,MATCH([4]RDTOS!$DZ$4,[4]RDTOS!$BI$2:$BV$2,0)-1,ROWS(ACOMTI1),COLUMNS(ACOMTI1))</definedName>
    <definedName name="ACOMTI1GOL" localSheetId="3">OFFSET([0]!ACOMTI1,0,MATCH([4]RDTOS!$DZ$4,[4]RDTOS!$BI$2:$BV$2,0)-1,ROWS([0]!ACOMTI1),COLUMNS([0]!ACOMTI1))</definedName>
    <definedName name="ACOMTI1GOL">OFFSET(ACOMTI1,0,MATCH([4]RDTOS!$DZ$4,[4]RDTOS!$BI$2:$BV$2,0)-1,ROWS(ACOMTI1),COLUMNS(ACOMTI1))</definedName>
    <definedName name="ACOMTI1GOL2" localSheetId="2">OFFSET([0]!ACOMTI1,0,MATCH([4]RDTOS!$DZ$4,[4]RDTOS!$BI$2:$BV$2,0)-1,ROWS([0]!ACOMTI1),COLUMNS([0]!ACOMTI1))</definedName>
    <definedName name="ACOMTI1GOL2" localSheetId="1">OFFSET(ACOMTI1,0,MATCH([4]RDTOS!$DZ$4,[4]RDTOS!$BI$2:$BV$2,0)-1,ROWS(ACOMTI1),COLUMNS(ACOMTI1))</definedName>
    <definedName name="ACOMTI1GOL2" localSheetId="6">OFFSET([0]!ACOMTI1,0,MATCH([4]RDTOS!$DZ$4,[4]RDTOS!$BI$2:$BV$2,0)-1,ROWS([0]!ACOMTI1),COLUMNS([0]!ACOMTI1))</definedName>
    <definedName name="ACOMTI1GOL2" localSheetId="4">OFFSET(ACOMTI1,0,MATCH([4]RDTOS!$DZ$4,[4]RDTOS!$BI$2:$BV$2,0)-1,ROWS(ACOMTI1),COLUMNS(ACOMTI1))</definedName>
    <definedName name="ACOMTI1GOL2" localSheetId="5">OFFSET('Flujos de efectivo'!ACOMTI1,0,MATCH([4]RDTOS!$DZ$4,[4]RDTOS!$BI$2:$BV$2,0)-1,ROWS('Flujos de efectivo'!ACOMTI1),COLUMNS('Flujos de efectivo'!ACOMTI1))</definedName>
    <definedName name="ACOMTI1GOL2" localSheetId="58">OFFSET(ACOMTI1,0,MATCH([4]RDTOS!$DZ$4,[4]RDTOS!$BI$2:$BV$2,0)-1,ROWS(ACOMTI1),COLUMNS(ACOMTI1))</definedName>
    <definedName name="ACOMTI1GOL2" localSheetId="59">OFFSET(ACOMTI1,0,MATCH([4]RDTOS!$DZ$4,[4]RDTOS!$BI$2:$BV$2,0)-1,ROWS(ACOMTI1),COLUMNS(ACOMTI1))</definedName>
    <definedName name="ACOMTI1GOL2" localSheetId="61">OFFSET(ACOMTI1,0,MATCH([4]RDTOS!$DZ$4,[4]RDTOS!$BI$2:$BV$2,0)-1,ROWS(ACOMTI1),COLUMNS(ACOMTI1))</definedName>
    <definedName name="ACOMTI1GOL2" localSheetId="64">OFFSET(ACOMTI1,0,MATCH([4]RDTOS!$DZ$4,[4]RDTOS!$BI$2:$BV$2,0)-1,ROWS(ACOMTI1),COLUMNS(ACOMTI1))</definedName>
    <definedName name="ACOMTI1GOL2" localSheetId="67">OFFSET(ACOMTI1,0,MATCH([4]RDTOS!$DZ$4,[4]RDTOS!$BI$2:$BV$2,0)-1,ROWS(ACOMTI1),COLUMNS(ACOMTI1))</definedName>
    <definedName name="ACOMTI1GOL2" localSheetId="68">OFFSET(ACOMTI1,0,MATCH([4]RDTOS!$DZ$4,[4]RDTOS!$BI$2:$BV$2,0)-1,ROWS(ACOMTI1),COLUMNS(ACOMTI1))</definedName>
    <definedName name="ACOMTI1GOL2" localSheetId="69">OFFSET(ACOMTI1,0,MATCH([4]RDTOS!$DZ$4,[4]RDTOS!$BI$2:$BV$2,0)-1,ROWS(ACOMTI1),COLUMNS(ACOMTI1))</definedName>
    <definedName name="ACOMTI1GOL2" localSheetId="11">OFFSET(ACOMTI1,0,MATCH([4]RDTOS!$DZ$4,[4]RDTOS!$BI$2:$BV$2,0)-1,ROWS(ACOMTI1),COLUMNS(ACOMTI1))</definedName>
    <definedName name="ACOMTI1GOL2" localSheetId="10">OFFSET(ACOMTI1,0,MATCH([4]RDTOS!$DZ$4,[4]RDTOS!$BI$2:$BV$2,0)-1,ROWS(ACOMTI1),COLUMNS(ACOMTI1))</definedName>
    <definedName name="ACOMTI1GOL2" localSheetId="7">OFFSET(ACOMTI1,0,MATCH([4]RDTOS!$DZ$4,[4]RDTOS!$BI$2:$BV$2,0)-1,ROWS(ACOMTI1),COLUMNS(ACOMTI1))</definedName>
    <definedName name="ACOMTI1GOL2" localSheetId="9">OFFSET(ACOMTI1,0,MATCH([4]RDTOS!$DZ$4,[4]RDTOS!$BI$2:$BV$2,0)-1,ROWS(ACOMTI1),COLUMNS(ACOMTI1))</definedName>
    <definedName name="ACOMTI1GOL2" localSheetId="70">OFFSET(ACOMTI1,0,MATCH([4]RDTOS!$DZ$4,[4]RDTOS!$BI$2:$BV$2,0)-1,ROWS(ACOMTI1),COLUMNS(ACOMTI1))</definedName>
    <definedName name="ACOMTI1GOL2" localSheetId="72">OFFSET(ACOMTI1,0,MATCH([4]RDTOS!$DZ$4,[4]RDTOS!$BI$2:$BV$2,0)-1,ROWS(ACOMTI1),COLUMNS(ACOMTI1))</definedName>
    <definedName name="ACOMTI1GOL2" localSheetId="73">OFFSET(ACOMTI1,0,MATCH([4]RDTOS!$DZ$4,[4]RDTOS!$BI$2:$BV$2,0)-1,ROWS(ACOMTI1),COLUMNS(ACOMTI1))</definedName>
    <definedName name="ACOMTI1GOL2" localSheetId="74">OFFSET(ACOMTI1,0,MATCH([4]RDTOS!$DZ$4,[4]RDTOS!$BI$2:$BV$2,0)-1,ROWS(ACOMTI1),COLUMNS(ACOMTI1))</definedName>
    <definedName name="ACOMTI1GOL2" localSheetId="75">OFFSET(ACOMTI1,0,MATCH([4]RDTOS!$DZ$4,[4]RDTOS!$BI$2:$BV$2,0)-1,ROWS(ACOMTI1),COLUMNS(ACOMTI1))</definedName>
    <definedName name="ACOMTI1GOL2" localSheetId="76">OFFSET(ACOMTI1,0,MATCH([4]RDTOS!$DZ$4,[4]RDTOS!$BI$2:$BV$2,0)-1,ROWS(ACOMTI1),COLUMNS(ACOMTI1))</definedName>
    <definedName name="ACOMTI1GOL2" localSheetId="77">OFFSET(ACOMTI1,0,MATCH([4]RDTOS!$DZ$4,[4]RDTOS!$BI$2:$BV$2,0)-1,ROWS(ACOMTI1),COLUMNS(ACOMTI1))</definedName>
    <definedName name="ACOMTI1GOL2" localSheetId="78">OFFSET(ACOMTI1,0,MATCH([4]RDTOS!$DZ$4,[4]RDTOS!$BI$2:$BV$2,0)-1,ROWS(ACOMTI1),COLUMNS(ACOMTI1))</definedName>
    <definedName name="ACOMTI1GOL2" localSheetId="79">OFFSET(ACOMTI1,0,MATCH([4]RDTOS!$DZ$4,[4]RDTOS!$BI$2:$BV$2,0)-1,ROWS(ACOMTI1),COLUMNS(ACOMTI1))</definedName>
    <definedName name="ACOMTI1GOL2" localSheetId="80">OFFSET(ACOMTI1,0,MATCH([4]RDTOS!$DZ$4,[4]RDTOS!$BI$2:$BV$2,0)-1,ROWS(ACOMTI1),COLUMNS(ACOMTI1))</definedName>
    <definedName name="ACOMTI1GOL2" localSheetId="92">OFFSET(ACOMTI1,0,MATCH([4]RDTOS!$DZ$4,[4]RDTOS!$BI$2:$BV$2,0)-1,ROWS(ACOMTI1),COLUMNS(ACOMTI1))</definedName>
    <definedName name="ACOMTI1GOL2" localSheetId="91">OFFSET(ACOMTI1,0,MATCH([4]RDTOS!$DZ$4,[4]RDTOS!$BI$2:$BV$2,0)-1,ROWS(ACOMTI1),COLUMNS(ACOMTI1))</definedName>
    <definedName name="ACOMTI1GOL2" localSheetId="93">OFFSET(ACOMTI1,0,MATCH([4]RDTOS!$DZ$4,[4]RDTOS!$BI$2:$BV$2,0)-1,ROWS(ACOMTI1),COLUMNS(ACOMTI1))</definedName>
    <definedName name="ACOMTI1GOL2" localSheetId="94">OFFSET('Nota 31A Provisiones - casos '!ACOMTI1,0,MATCH(#REF!,#REF!,0)-1,ROWS('Nota 31A Provisiones - casos '!ACOMTI1),COLUMNS('Nota 31A Provisiones - casos '!ACOMTI1))</definedName>
    <definedName name="ACOMTI1GOL2" localSheetId="96">OFFSET(ACOMTI1,0,MATCH([4]RDTOS!$DZ$4,[4]RDTOS!$BI$2:$BV$2,0)-1,ROWS(ACOMTI1),COLUMNS(ACOMTI1))</definedName>
    <definedName name="ACOMTI1GOL2" localSheetId="98">OFFSET(ACOMTI1,0,MATCH([4]RDTOS!$DZ$4,[4]RDTOS!$BI$2:$BV$2,0)-1,ROWS(ACOMTI1),COLUMNS(ACOMTI1))</definedName>
    <definedName name="ACOMTI1GOL2" localSheetId="100">OFFSET(ACOMTI1,0,MATCH([4]RDTOS!$DZ$4,[4]RDTOS!$BI$2:$BV$2,0)-1,ROWS(ACOMTI1),COLUMNS(ACOMTI1))</definedName>
    <definedName name="ACOMTI1GOL2" localSheetId="101">OFFSET(ACOMTI1,0,MATCH([4]RDTOS!$DZ$4,[4]RDTOS!$BI$2:$BV$2,0)-1,ROWS(ACOMTI1),COLUMNS(ACOMTI1))</definedName>
    <definedName name="ACOMTI1GOL2" localSheetId="102">OFFSET(ACOMTI1,0,MATCH([4]RDTOS!$DZ$4,[4]RDTOS!$BI$2:$BV$2,0)-1,ROWS(ACOMTI1),COLUMNS(ACOMTI1))</definedName>
    <definedName name="ACOMTI1GOL2" localSheetId="103">OFFSET(ACOMTI1,0,MATCH([4]RDTOS!$DZ$4,[4]RDTOS!$BI$2:$BV$2,0)-1,ROWS(ACOMTI1),COLUMNS(ACOMTI1))</definedName>
    <definedName name="ACOMTI1GOL2" localSheetId="104">OFFSET(ACOMTI1,0,MATCH([4]RDTOS!$DZ$4,[4]RDTOS!$BI$2:$BV$2,0)-1,ROWS(ACOMTI1),COLUMNS(ACOMTI1))</definedName>
    <definedName name="ACOMTI1GOL2" localSheetId="105">OFFSET(ACOMTI1,0,MATCH([4]RDTOS!$DZ$4,[4]RDTOS!$BI$2:$BV$2,0)-1,ROWS(ACOMTI1),COLUMNS(ACOMTI1))</definedName>
    <definedName name="ACOMTI1GOL2" localSheetId="106">OFFSET(ACOMTI1,0,MATCH([4]RDTOS!$DZ$4,[4]RDTOS!$BI$2:$BV$2,0)-1,ROWS(ACOMTI1),COLUMNS(ACOMTI1))</definedName>
    <definedName name="ACOMTI1GOL2" localSheetId="12">OFFSET(ACOMTI1,0,MATCH([4]RDTOS!$DZ$4,[4]RDTOS!$BI$2:$BV$2,0)-1,ROWS(ACOMTI1),COLUMNS(ACOMTI1))</definedName>
    <definedName name="ACOMTI1GOL2" localSheetId="17">OFFSET([5]!ACOMTI1,0,MATCH([4]RDTOS!$DZ$4,[4]RDTOS!$BI$2:$BV$2,0)-1,ROWS([5]!ACOMTI1),COLUMNS([5]!ACOMTI1))</definedName>
    <definedName name="ACOMTI1GOL2" localSheetId="16">OFFSET([5]!ACOMTI1,0,MATCH([4]RDTOS!$DZ$4,[4]RDTOS!$BI$2:$BV$2,0)-1,ROWS([5]!ACOMTI1),COLUMNS([5]!ACOMTI1))</definedName>
    <definedName name="ACOMTI1GOL2" localSheetId="21">OFFSET(ACOMTI1,0,MATCH([4]RDTOS!$DZ$4,[4]RDTOS!$BI$2:$BV$2,0)-1,ROWS(ACOMTI1),COLUMNS(ACOMTI1))</definedName>
    <definedName name="ACOMTI1GOL2" localSheetId="0">OFFSET(ACOMTI1,0,MATCH([4]RDTOS!$DZ$4,[4]RDTOS!$BI$2:$BV$2,0)-1,ROWS(ACOMTI1),COLUMNS(ACOMTI1))</definedName>
    <definedName name="ACOMTI1GOL2" localSheetId="33">OFFSET(ACOMTI1,0,MATCH([4]RDTOS!$DZ$4,[4]RDTOS!$BI$2:$BV$2,0)-1,ROWS(ACOMTI1),COLUMNS(ACOMTI1))</definedName>
    <definedName name="ACOMTI1GOL2" localSheetId="32">OFFSET(ACOMTI1,0,MATCH([4]RDTOS!$DZ$4,[4]RDTOS!$BI$2:$BV$2,0)-1,ROWS(ACOMTI1),COLUMNS(ACOMTI1))</definedName>
    <definedName name="ACOMTI1GOL2" localSheetId="34">OFFSET(ACOMTI1,0,MATCH([4]RDTOS!$DZ$4,[4]RDTOS!$BI$2:$BV$2,0)-1,ROWS(ACOMTI1),COLUMNS(ACOMTI1))</definedName>
    <definedName name="ACOMTI1GOL2" localSheetId="36">OFFSET(ACOMTI1,0,MATCH([4]RDTOS!$DZ$4,[4]RDTOS!$BI$2:$BV$2,0)-1,ROWS(ACOMTI1),COLUMNS(ACOMTI1))</definedName>
    <definedName name="ACOMTI1GOL2" localSheetId="35">OFFSET([0]!ACOMTI1,0,MATCH([4]RDTOS!$DZ$4,[4]RDTOS!$BI$2:$BV$2,0)-1,ROWS([0]!ACOMTI1),COLUMNS([0]!ACOMTI1))</definedName>
    <definedName name="ACOMTI1GOL2" localSheetId="97">OFFSET(ACOMTI1,0,MATCH([4]RDTOS!$DZ$4,[4]RDTOS!$BI$2:$BV$2,0)-1,ROWS(ACOMTI1),COLUMNS(ACOMTI1))</definedName>
    <definedName name="ACOMTI1GOL2" localSheetId="3">OFFSET([0]!ACOMTI1,0,MATCH([4]RDTOS!$DZ$4,[4]RDTOS!$BI$2:$BV$2,0)-1,ROWS([0]!ACOMTI1),COLUMNS([0]!ACOMTI1))</definedName>
    <definedName name="ACOMTI1GOL2">OFFSET(ACOMTI1,0,MATCH([4]RDTOS!$DZ$4,[4]RDTOS!$BI$2:$BV$2,0)-1,ROWS(ACOMTI1),COLUMNS(ACOMTI1))</definedName>
    <definedName name="ACOMTI1IND" localSheetId="2">OFFSET([0]!ACOMTI1,0,MATCH([4]RDTOS!$DS$4,[4]RDTOS!$BI$2:$BV$2,0)-1,ROWS([0]!ACOMTI1),COLUMNS([0]!ACOMTI1))</definedName>
    <definedName name="ACOMTI1IND" localSheetId="1">OFFSET(ACOMTI1,0,MATCH([4]RDTOS!$DS$4,[4]RDTOS!$BI$2:$BV$2,0)-1,ROWS(ACOMTI1),COLUMNS(ACOMTI1))</definedName>
    <definedName name="ACOMTI1IND" localSheetId="6">OFFSET([0]!ACOMTI1,0,MATCH([4]RDTOS!$DS$4,[4]RDTOS!$BI$2:$BV$2,0)-1,ROWS([0]!ACOMTI1),COLUMNS([0]!ACOMTI1))</definedName>
    <definedName name="ACOMTI1IND" localSheetId="4">OFFSET(ACOMTI1,0,MATCH([4]RDTOS!$DS$4,[4]RDTOS!$BI$2:$BV$2,0)-1,ROWS(ACOMTI1),COLUMNS(ACOMTI1))</definedName>
    <definedName name="ACOMTI1IND" localSheetId="5">OFFSET('Flujos de efectivo'!ACOMTI1,0,MATCH([4]RDTOS!$DS$4,[4]RDTOS!$BI$2:$BV$2,0)-1,ROWS('Flujos de efectivo'!ACOMTI1),COLUMNS('Flujos de efectivo'!ACOMTI1))</definedName>
    <definedName name="ACOMTI1IND" localSheetId="58">OFFSET(ACOMTI1,0,MATCH([4]RDTOS!$DS$4,[4]RDTOS!$BI$2:$BV$2,0)-1,ROWS(ACOMTI1),COLUMNS(ACOMTI1))</definedName>
    <definedName name="ACOMTI1IND" localSheetId="59">OFFSET(ACOMTI1,0,MATCH([4]RDTOS!$DS$4,[4]RDTOS!$BI$2:$BV$2,0)-1,ROWS(ACOMTI1),COLUMNS(ACOMTI1))</definedName>
    <definedName name="ACOMTI1IND" localSheetId="61">OFFSET(ACOMTI1,0,MATCH([4]RDTOS!$DS$4,[4]RDTOS!$BI$2:$BV$2,0)-1,ROWS(ACOMTI1),COLUMNS(ACOMTI1))</definedName>
    <definedName name="ACOMTI1IND" localSheetId="64">OFFSET(ACOMTI1,0,MATCH([4]RDTOS!$DS$4,[4]RDTOS!$BI$2:$BV$2,0)-1,ROWS(ACOMTI1),COLUMNS(ACOMTI1))</definedName>
    <definedName name="ACOMTI1IND" localSheetId="67">OFFSET(ACOMTI1,0,MATCH([4]RDTOS!$DS$4,[4]RDTOS!$BI$2:$BV$2,0)-1,ROWS(ACOMTI1),COLUMNS(ACOMTI1))</definedName>
    <definedName name="ACOMTI1IND" localSheetId="68">OFFSET(ACOMTI1,0,MATCH([4]RDTOS!$DS$4,[4]RDTOS!$BI$2:$BV$2,0)-1,ROWS(ACOMTI1),COLUMNS(ACOMTI1))</definedName>
    <definedName name="ACOMTI1IND" localSheetId="69">OFFSET(ACOMTI1,0,MATCH([4]RDTOS!$DS$4,[4]RDTOS!$BI$2:$BV$2,0)-1,ROWS(ACOMTI1),COLUMNS(ACOMTI1))</definedName>
    <definedName name="ACOMTI1IND" localSheetId="11">OFFSET(ACOMTI1,0,MATCH([4]RDTOS!$DS$4,[4]RDTOS!$BI$2:$BV$2,0)-1,ROWS(ACOMTI1),COLUMNS(ACOMTI1))</definedName>
    <definedName name="ACOMTI1IND" localSheetId="10">OFFSET(ACOMTI1,0,MATCH([4]RDTOS!$DS$4,[4]RDTOS!$BI$2:$BV$2,0)-1,ROWS(ACOMTI1),COLUMNS(ACOMTI1))</definedName>
    <definedName name="ACOMTI1IND" localSheetId="7">OFFSET(ACOMTI1,0,MATCH([4]RDTOS!$DS$4,[4]RDTOS!$BI$2:$BV$2,0)-1,ROWS(ACOMTI1),COLUMNS(ACOMTI1))</definedName>
    <definedName name="ACOMTI1IND" localSheetId="9">OFFSET(ACOMTI1,0,MATCH([4]RDTOS!$DS$4,[4]RDTOS!$BI$2:$BV$2,0)-1,ROWS(ACOMTI1),COLUMNS(ACOMTI1))</definedName>
    <definedName name="ACOMTI1IND" localSheetId="70">OFFSET(ACOMTI1,0,MATCH([4]RDTOS!$DS$4,[4]RDTOS!$BI$2:$BV$2,0)-1,ROWS(ACOMTI1),COLUMNS(ACOMTI1))</definedName>
    <definedName name="ACOMTI1IND" localSheetId="72">OFFSET(ACOMTI1,0,MATCH([4]RDTOS!$DS$4,[4]RDTOS!$BI$2:$BV$2,0)-1,ROWS(ACOMTI1),COLUMNS(ACOMTI1))</definedName>
    <definedName name="ACOMTI1IND" localSheetId="73">OFFSET(ACOMTI1,0,MATCH([4]RDTOS!$DS$4,[4]RDTOS!$BI$2:$BV$2,0)-1,ROWS(ACOMTI1),COLUMNS(ACOMTI1))</definedName>
    <definedName name="ACOMTI1IND" localSheetId="74">OFFSET(ACOMTI1,0,MATCH([4]RDTOS!$DS$4,[4]RDTOS!$BI$2:$BV$2,0)-1,ROWS(ACOMTI1),COLUMNS(ACOMTI1))</definedName>
    <definedName name="ACOMTI1IND" localSheetId="75">OFFSET(ACOMTI1,0,MATCH([4]RDTOS!$DS$4,[4]RDTOS!$BI$2:$BV$2,0)-1,ROWS(ACOMTI1),COLUMNS(ACOMTI1))</definedName>
    <definedName name="ACOMTI1IND" localSheetId="76">OFFSET(ACOMTI1,0,MATCH([4]RDTOS!$DS$4,[4]RDTOS!$BI$2:$BV$2,0)-1,ROWS(ACOMTI1),COLUMNS(ACOMTI1))</definedName>
    <definedName name="ACOMTI1IND" localSheetId="77">OFFSET(ACOMTI1,0,MATCH([4]RDTOS!$DS$4,[4]RDTOS!$BI$2:$BV$2,0)-1,ROWS(ACOMTI1),COLUMNS(ACOMTI1))</definedName>
    <definedName name="ACOMTI1IND" localSheetId="78">OFFSET(ACOMTI1,0,MATCH([4]RDTOS!$DS$4,[4]RDTOS!$BI$2:$BV$2,0)-1,ROWS(ACOMTI1),COLUMNS(ACOMTI1))</definedName>
    <definedName name="ACOMTI1IND" localSheetId="79">OFFSET(ACOMTI1,0,MATCH([4]RDTOS!$DS$4,[4]RDTOS!$BI$2:$BV$2,0)-1,ROWS(ACOMTI1),COLUMNS(ACOMTI1))</definedName>
    <definedName name="ACOMTI1IND" localSheetId="80">OFFSET(ACOMTI1,0,MATCH([4]RDTOS!$DS$4,[4]RDTOS!$BI$2:$BV$2,0)-1,ROWS(ACOMTI1),COLUMNS(ACOMTI1))</definedName>
    <definedName name="ACOMTI1IND" localSheetId="92">OFFSET(ACOMTI1,0,MATCH([4]RDTOS!$DS$4,[4]RDTOS!$BI$2:$BV$2,0)-1,ROWS(ACOMTI1),COLUMNS(ACOMTI1))</definedName>
    <definedName name="ACOMTI1IND" localSheetId="91">OFFSET(ACOMTI1,0,MATCH([4]RDTOS!$DS$4,[4]RDTOS!$BI$2:$BV$2,0)-1,ROWS(ACOMTI1),COLUMNS(ACOMTI1))</definedName>
    <definedName name="ACOMTI1IND" localSheetId="93">OFFSET(ACOMTI1,0,MATCH([4]RDTOS!$DS$4,[4]RDTOS!$BI$2:$BV$2,0)-1,ROWS(ACOMTI1),COLUMNS(ACOMTI1))</definedName>
    <definedName name="ACOMTI1IND" localSheetId="94">OFFSET('Nota 31A Provisiones - casos '!ACOMTI1,0,MATCH(#REF!,#REF!,0)-1,ROWS('Nota 31A Provisiones - casos '!ACOMTI1),COLUMNS('Nota 31A Provisiones - casos '!ACOMTI1))</definedName>
    <definedName name="ACOMTI1IND" localSheetId="96">OFFSET(ACOMTI1,0,MATCH([4]RDTOS!$DS$4,[4]RDTOS!$BI$2:$BV$2,0)-1,ROWS(ACOMTI1),COLUMNS(ACOMTI1))</definedName>
    <definedName name="ACOMTI1IND" localSheetId="98">OFFSET(ACOMTI1,0,MATCH([4]RDTOS!$DS$4,[4]RDTOS!$BI$2:$BV$2,0)-1,ROWS(ACOMTI1),COLUMNS(ACOMTI1))</definedName>
    <definedName name="ACOMTI1IND" localSheetId="100">OFFSET(ACOMTI1,0,MATCH([4]RDTOS!$DS$4,[4]RDTOS!$BI$2:$BV$2,0)-1,ROWS(ACOMTI1),COLUMNS(ACOMTI1))</definedName>
    <definedName name="ACOMTI1IND" localSheetId="101">OFFSET(ACOMTI1,0,MATCH([4]RDTOS!$DS$4,[4]RDTOS!$BI$2:$BV$2,0)-1,ROWS(ACOMTI1),COLUMNS(ACOMTI1))</definedName>
    <definedName name="ACOMTI1IND" localSheetId="102">OFFSET(ACOMTI1,0,MATCH([4]RDTOS!$DS$4,[4]RDTOS!$BI$2:$BV$2,0)-1,ROWS(ACOMTI1),COLUMNS(ACOMTI1))</definedName>
    <definedName name="ACOMTI1IND" localSheetId="103">OFFSET(ACOMTI1,0,MATCH([4]RDTOS!$DS$4,[4]RDTOS!$BI$2:$BV$2,0)-1,ROWS(ACOMTI1),COLUMNS(ACOMTI1))</definedName>
    <definedName name="ACOMTI1IND" localSheetId="104">OFFSET(ACOMTI1,0,MATCH([4]RDTOS!$DS$4,[4]RDTOS!$BI$2:$BV$2,0)-1,ROWS(ACOMTI1),COLUMNS(ACOMTI1))</definedName>
    <definedName name="ACOMTI1IND" localSheetId="105">OFFSET(ACOMTI1,0,MATCH([4]RDTOS!$DS$4,[4]RDTOS!$BI$2:$BV$2,0)-1,ROWS(ACOMTI1),COLUMNS(ACOMTI1))</definedName>
    <definedName name="ACOMTI1IND" localSheetId="106">OFFSET(ACOMTI1,0,MATCH([4]RDTOS!$DS$4,[4]RDTOS!$BI$2:$BV$2,0)-1,ROWS(ACOMTI1),COLUMNS(ACOMTI1))</definedName>
    <definedName name="ACOMTI1IND" localSheetId="12">OFFSET(ACOMTI1,0,MATCH([4]RDTOS!$DS$4,[4]RDTOS!$BI$2:$BV$2,0)-1,ROWS(ACOMTI1),COLUMNS(ACOMTI1))</definedName>
    <definedName name="ACOMTI1IND" localSheetId="17">OFFSET([5]!ACOMTI1,0,MATCH([4]RDTOS!$DS$4,[4]RDTOS!$BI$2:$BV$2,0)-1,ROWS([5]!ACOMTI1),COLUMNS([5]!ACOMTI1))</definedName>
    <definedName name="ACOMTI1IND" localSheetId="16">OFFSET([5]!ACOMTI1,0,MATCH([4]RDTOS!$DS$4,[4]RDTOS!$BI$2:$BV$2,0)-1,ROWS([5]!ACOMTI1),COLUMNS([5]!ACOMTI1))</definedName>
    <definedName name="ACOMTI1IND" localSheetId="21">OFFSET(ACOMTI1,0,MATCH([4]RDTOS!$DS$4,[4]RDTOS!$BI$2:$BV$2,0)-1,ROWS(ACOMTI1),COLUMNS(ACOMTI1))</definedName>
    <definedName name="ACOMTI1IND" localSheetId="0">OFFSET(ACOMTI1,0,MATCH([4]RDTOS!$DS$4,[4]RDTOS!$BI$2:$BV$2,0)-1,ROWS(ACOMTI1),COLUMNS(ACOMTI1))</definedName>
    <definedName name="ACOMTI1IND" localSheetId="33">OFFSET(ACOMTI1,0,MATCH([4]RDTOS!$DS$4,[4]RDTOS!$BI$2:$BV$2,0)-1,ROWS(ACOMTI1),COLUMNS(ACOMTI1))</definedName>
    <definedName name="ACOMTI1IND" localSheetId="32">OFFSET(ACOMTI1,0,MATCH([4]RDTOS!$DS$4,[4]RDTOS!$BI$2:$BV$2,0)-1,ROWS(ACOMTI1),COLUMNS(ACOMTI1))</definedName>
    <definedName name="ACOMTI1IND" localSheetId="34">OFFSET(ACOMTI1,0,MATCH([4]RDTOS!$DS$4,[4]RDTOS!$BI$2:$BV$2,0)-1,ROWS(ACOMTI1),COLUMNS(ACOMTI1))</definedName>
    <definedName name="ACOMTI1IND" localSheetId="36">OFFSET(ACOMTI1,0,MATCH([4]RDTOS!$DS$4,[4]RDTOS!$BI$2:$BV$2,0)-1,ROWS(ACOMTI1),COLUMNS(ACOMTI1))</definedName>
    <definedName name="ACOMTI1IND" localSheetId="35">OFFSET([0]!ACOMTI1,0,MATCH([4]RDTOS!$DS$4,[4]RDTOS!$BI$2:$BV$2,0)-1,ROWS([0]!ACOMTI1),COLUMNS([0]!ACOMTI1))</definedName>
    <definedName name="ACOMTI1IND" localSheetId="97">OFFSET(ACOMTI1,0,MATCH([4]RDTOS!$DS$4,[4]RDTOS!$BI$2:$BV$2,0)-1,ROWS(ACOMTI1),COLUMNS(ACOMTI1))</definedName>
    <definedName name="ACOMTI1IND" localSheetId="3">OFFSET([0]!ACOMTI1,0,MATCH([4]RDTOS!$DS$4,[4]RDTOS!$BI$2:$BV$2,0)-1,ROWS([0]!ACOMTI1),COLUMNS([0]!ACOMTI1))</definedName>
    <definedName name="ACOMTI1IND">OFFSET(ACOMTI1,0,MATCH([4]RDTOS!$DS$4,[4]RDTOS!$BI$2:$BV$2,0)-1,ROWS(ACOMTI1),COLUMNS(ACOMTI1))</definedName>
    <definedName name="ACOMTI1IND2" localSheetId="2">OFFSET([0]!ACOMTI1,0,MATCH([4]RDTOS!$DS$4,[4]RDTOS!$BI$2:$BV$2,0)-1,ROWS([0]!ACOMTI1),COLUMNS([0]!ACOMTI1))</definedName>
    <definedName name="ACOMTI1IND2" localSheetId="1">OFFSET(ACOMTI1,0,MATCH([4]RDTOS!$DS$4,[4]RDTOS!$BI$2:$BV$2,0)-1,ROWS(ACOMTI1),COLUMNS(ACOMTI1))</definedName>
    <definedName name="ACOMTI1IND2" localSheetId="6">OFFSET([0]!ACOMTI1,0,MATCH([4]RDTOS!$DS$4,[4]RDTOS!$BI$2:$BV$2,0)-1,ROWS([0]!ACOMTI1),COLUMNS([0]!ACOMTI1))</definedName>
    <definedName name="ACOMTI1IND2" localSheetId="4">OFFSET(ACOMTI1,0,MATCH([4]RDTOS!$DS$4,[4]RDTOS!$BI$2:$BV$2,0)-1,ROWS(ACOMTI1),COLUMNS(ACOMTI1))</definedName>
    <definedName name="ACOMTI1IND2" localSheetId="5">OFFSET('Flujos de efectivo'!ACOMTI1,0,MATCH([4]RDTOS!$DS$4,[4]RDTOS!$BI$2:$BV$2,0)-1,ROWS('Flujos de efectivo'!ACOMTI1),COLUMNS('Flujos de efectivo'!ACOMTI1))</definedName>
    <definedName name="ACOMTI1IND2" localSheetId="58">OFFSET(ACOMTI1,0,MATCH([4]RDTOS!$DS$4,[4]RDTOS!$BI$2:$BV$2,0)-1,ROWS(ACOMTI1),COLUMNS(ACOMTI1))</definedName>
    <definedName name="ACOMTI1IND2" localSheetId="59">OFFSET(ACOMTI1,0,MATCH([4]RDTOS!$DS$4,[4]RDTOS!$BI$2:$BV$2,0)-1,ROWS(ACOMTI1),COLUMNS(ACOMTI1))</definedName>
    <definedName name="ACOMTI1IND2" localSheetId="61">OFFSET(ACOMTI1,0,MATCH([4]RDTOS!$DS$4,[4]RDTOS!$BI$2:$BV$2,0)-1,ROWS(ACOMTI1),COLUMNS(ACOMTI1))</definedName>
    <definedName name="ACOMTI1IND2" localSheetId="64">OFFSET(ACOMTI1,0,MATCH([4]RDTOS!$DS$4,[4]RDTOS!$BI$2:$BV$2,0)-1,ROWS(ACOMTI1),COLUMNS(ACOMTI1))</definedName>
    <definedName name="ACOMTI1IND2" localSheetId="67">OFFSET(ACOMTI1,0,MATCH([4]RDTOS!$DS$4,[4]RDTOS!$BI$2:$BV$2,0)-1,ROWS(ACOMTI1),COLUMNS(ACOMTI1))</definedName>
    <definedName name="ACOMTI1IND2" localSheetId="68">OFFSET(ACOMTI1,0,MATCH([4]RDTOS!$DS$4,[4]RDTOS!$BI$2:$BV$2,0)-1,ROWS(ACOMTI1),COLUMNS(ACOMTI1))</definedName>
    <definedName name="ACOMTI1IND2" localSheetId="69">OFFSET(ACOMTI1,0,MATCH([4]RDTOS!$DS$4,[4]RDTOS!$BI$2:$BV$2,0)-1,ROWS(ACOMTI1),COLUMNS(ACOMTI1))</definedName>
    <definedName name="ACOMTI1IND2" localSheetId="11">OFFSET(ACOMTI1,0,MATCH([4]RDTOS!$DS$4,[4]RDTOS!$BI$2:$BV$2,0)-1,ROWS(ACOMTI1),COLUMNS(ACOMTI1))</definedName>
    <definedName name="ACOMTI1IND2" localSheetId="10">OFFSET(ACOMTI1,0,MATCH([4]RDTOS!$DS$4,[4]RDTOS!$BI$2:$BV$2,0)-1,ROWS(ACOMTI1),COLUMNS(ACOMTI1))</definedName>
    <definedName name="ACOMTI1IND2" localSheetId="7">OFFSET(ACOMTI1,0,MATCH([4]RDTOS!$DS$4,[4]RDTOS!$BI$2:$BV$2,0)-1,ROWS(ACOMTI1),COLUMNS(ACOMTI1))</definedName>
    <definedName name="ACOMTI1IND2" localSheetId="9">OFFSET(ACOMTI1,0,MATCH([4]RDTOS!$DS$4,[4]RDTOS!$BI$2:$BV$2,0)-1,ROWS(ACOMTI1),COLUMNS(ACOMTI1))</definedName>
    <definedName name="ACOMTI1IND2" localSheetId="70">OFFSET(ACOMTI1,0,MATCH([4]RDTOS!$DS$4,[4]RDTOS!$BI$2:$BV$2,0)-1,ROWS(ACOMTI1),COLUMNS(ACOMTI1))</definedName>
    <definedName name="ACOMTI1IND2" localSheetId="72">OFFSET(ACOMTI1,0,MATCH([4]RDTOS!$DS$4,[4]RDTOS!$BI$2:$BV$2,0)-1,ROWS(ACOMTI1),COLUMNS(ACOMTI1))</definedName>
    <definedName name="ACOMTI1IND2" localSheetId="73">OFFSET(ACOMTI1,0,MATCH([4]RDTOS!$DS$4,[4]RDTOS!$BI$2:$BV$2,0)-1,ROWS(ACOMTI1),COLUMNS(ACOMTI1))</definedName>
    <definedName name="ACOMTI1IND2" localSheetId="74">OFFSET(ACOMTI1,0,MATCH([4]RDTOS!$DS$4,[4]RDTOS!$BI$2:$BV$2,0)-1,ROWS(ACOMTI1),COLUMNS(ACOMTI1))</definedName>
    <definedName name="ACOMTI1IND2" localSheetId="75">OFFSET(ACOMTI1,0,MATCH([4]RDTOS!$DS$4,[4]RDTOS!$BI$2:$BV$2,0)-1,ROWS(ACOMTI1),COLUMNS(ACOMTI1))</definedName>
    <definedName name="ACOMTI1IND2" localSheetId="76">OFFSET(ACOMTI1,0,MATCH([4]RDTOS!$DS$4,[4]RDTOS!$BI$2:$BV$2,0)-1,ROWS(ACOMTI1),COLUMNS(ACOMTI1))</definedName>
    <definedName name="ACOMTI1IND2" localSheetId="77">OFFSET(ACOMTI1,0,MATCH([4]RDTOS!$DS$4,[4]RDTOS!$BI$2:$BV$2,0)-1,ROWS(ACOMTI1),COLUMNS(ACOMTI1))</definedName>
    <definedName name="ACOMTI1IND2" localSheetId="78">OFFSET(ACOMTI1,0,MATCH([4]RDTOS!$DS$4,[4]RDTOS!$BI$2:$BV$2,0)-1,ROWS(ACOMTI1),COLUMNS(ACOMTI1))</definedName>
    <definedName name="ACOMTI1IND2" localSheetId="79">OFFSET(ACOMTI1,0,MATCH([4]RDTOS!$DS$4,[4]RDTOS!$BI$2:$BV$2,0)-1,ROWS(ACOMTI1),COLUMNS(ACOMTI1))</definedName>
    <definedName name="ACOMTI1IND2" localSheetId="80">OFFSET(ACOMTI1,0,MATCH([4]RDTOS!$DS$4,[4]RDTOS!$BI$2:$BV$2,0)-1,ROWS(ACOMTI1),COLUMNS(ACOMTI1))</definedName>
    <definedName name="ACOMTI1IND2" localSheetId="92">OFFSET(ACOMTI1,0,MATCH([4]RDTOS!$DS$4,[4]RDTOS!$BI$2:$BV$2,0)-1,ROWS(ACOMTI1),COLUMNS(ACOMTI1))</definedName>
    <definedName name="ACOMTI1IND2" localSheetId="91">OFFSET(ACOMTI1,0,MATCH([4]RDTOS!$DS$4,[4]RDTOS!$BI$2:$BV$2,0)-1,ROWS(ACOMTI1),COLUMNS(ACOMTI1))</definedName>
    <definedName name="ACOMTI1IND2" localSheetId="93">OFFSET(ACOMTI1,0,MATCH([4]RDTOS!$DS$4,[4]RDTOS!$BI$2:$BV$2,0)-1,ROWS(ACOMTI1),COLUMNS(ACOMTI1))</definedName>
    <definedName name="ACOMTI1IND2" localSheetId="94">OFFSET('Nota 31A Provisiones - casos '!ACOMTI1,0,MATCH(#REF!,#REF!,0)-1,ROWS('Nota 31A Provisiones - casos '!ACOMTI1),COLUMNS('Nota 31A Provisiones - casos '!ACOMTI1))</definedName>
    <definedName name="ACOMTI1IND2" localSheetId="96">OFFSET(ACOMTI1,0,MATCH([4]RDTOS!$DS$4,[4]RDTOS!$BI$2:$BV$2,0)-1,ROWS(ACOMTI1),COLUMNS(ACOMTI1))</definedName>
    <definedName name="ACOMTI1IND2" localSheetId="98">OFFSET(ACOMTI1,0,MATCH([4]RDTOS!$DS$4,[4]RDTOS!$BI$2:$BV$2,0)-1,ROWS(ACOMTI1),COLUMNS(ACOMTI1))</definedName>
    <definedName name="ACOMTI1IND2" localSheetId="100">OFFSET(ACOMTI1,0,MATCH([4]RDTOS!$DS$4,[4]RDTOS!$BI$2:$BV$2,0)-1,ROWS(ACOMTI1),COLUMNS(ACOMTI1))</definedName>
    <definedName name="ACOMTI1IND2" localSheetId="101">OFFSET(ACOMTI1,0,MATCH([4]RDTOS!$DS$4,[4]RDTOS!$BI$2:$BV$2,0)-1,ROWS(ACOMTI1),COLUMNS(ACOMTI1))</definedName>
    <definedName name="ACOMTI1IND2" localSheetId="102">OFFSET(ACOMTI1,0,MATCH([4]RDTOS!$DS$4,[4]RDTOS!$BI$2:$BV$2,0)-1,ROWS(ACOMTI1),COLUMNS(ACOMTI1))</definedName>
    <definedName name="ACOMTI1IND2" localSheetId="103">OFFSET(ACOMTI1,0,MATCH([4]RDTOS!$DS$4,[4]RDTOS!$BI$2:$BV$2,0)-1,ROWS(ACOMTI1),COLUMNS(ACOMTI1))</definedName>
    <definedName name="ACOMTI1IND2" localSheetId="104">OFFSET(ACOMTI1,0,MATCH([4]RDTOS!$DS$4,[4]RDTOS!$BI$2:$BV$2,0)-1,ROWS(ACOMTI1),COLUMNS(ACOMTI1))</definedName>
    <definedName name="ACOMTI1IND2" localSheetId="105">OFFSET(ACOMTI1,0,MATCH([4]RDTOS!$DS$4,[4]RDTOS!$BI$2:$BV$2,0)-1,ROWS(ACOMTI1),COLUMNS(ACOMTI1))</definedName>
    <definedName name="ACOMTI1IND2" localSheetId="106">OFFSET(ACOMTI1,0,MATCH([4]RDTOS!$DS$4,[4]RDTOS!$BI$2:$BV$2,0)-1,ROWS(ACOMTI1),COLUMNS(ACOMTI1))</definedName>
    <definedName name="ACOMTI1IND2" localSheetId="12">OFFSET(ACOMTI1,0,MATCH([4]RDTOS!$DS$4,[4]RDTOS!$BI$2:$BV$2,0)-1,ROWS(ACOMTI1),COLUMNS(ACOMTI1))</definedName>
    <definedName name="ACOMTI1IND2" localSheetId="17">OFFSET([5]!ACOMTI1,0,MATCH([4]RDTOS!$DS$4,[4]RDTOS!$BI$2:$BV$2,0)-1,ROWS([5]!ACOMTI1),COLUMNS([5]!ACOMTI1))</definedName>
    <definedName name="ACOMTI1IND2" localSheetId="16">OFFSET([5]!ACOMTI1,0,MATCH([4]RDTOS!$DS$4,[4]RDTOS!$BI$2:$BV$2,0)-1,ROWS([5]!ACOMTI1),COLUMNS([5]!ACOMTI1))</definedName>
    <definedName name="ACOMTI1IND2" localSheetId="21">OFFSET(ACOMTI1,0,MATCH([4]RDTOS!$DS$4,[4]RDTOS!$BI$2:$BV$2,0)-1,ROWS(ACOMTI1),COLUMNS(ACOMTI1))</definedName>
    <definedName name="ACOMTI1IND2" localSheetId="0">OFFSET(ACOMTI1,0,MATCH([4]RDTOS!$DS$4,[4]RDTOS!$BI$2:$BV$2,0)-1,ROWS(ACOMTI1),COLUMNS(ACOMTI1))</definedName>
    <definedName name="ACOMTI1IND2" localSheetId="33">OFFSET(ACOMTI1,0,MATCH([4]RDTOS!$DS$4,[4]RDTOS!$BI$2:$BV$2,0)-1,ROWS(ACOMTI1),COLUMNS(ACOMTI1))</definedName>
    <definedName name="ACOMTI1IND2" localSheetId="32">OFFSET(ACOMTI1,0,MATCH([4]RDTOS!$DS$4,[4]RDTOS!$BI$2:$BV$2,0)-1,ROWS(ACOMTI1),COLUMNS(ACOMTI1))</definedName>
    <definedName name="ACOMTI1IND2" localSheetId="34">OFFSET(ACOMTI1,0,MATCH([4]RDTOS!$DS$4,[4]RDTOS!$BI$2:$BV$2,0)-1,ROWS(ACOMTI1),COLUMNS(ACOMTI1))</definedName>
    <definedName name="ACOMTI1IND2" localSheetId="36">OFFSET(ACOMTI1,0,MATCH([4]RDTOS!$DS$4,[4]RDTOS!$BI$2:$BV$2,0)-1,ROWS(ACOMTI1),COLUMNS(ACOMTI1))</definedName>
    <definedName name="ACOMTI1IND2" localSheetId="35">OFFSET([0]!ACOMTI1,0,MATCH([4]RDTOS!$DS$4,[4]RDTOS!$BI$2:$BV$2,0)-1,ROWS([0]!ACOMTI1),COLUMNS([0]!ACOMTI1))</definedName>
    <definedName name="ACOMTI1IND2" localSheetId="97">OFFSET(ACOMTI1,0,MATCH([4]RDTOS!$DS$4,[4]RDTOS!$BI$2:$BV$2,0)-1,ROWS(ACOMTI1),COLUMNS(ACOMTI1))</definedName>
    <definedName name="ACOMTI1IND2" localSheetId="3">OFFSET([0]!ACOMTI1,0,MATCH([4]RDTOS!$DS$4,[4]RDTOS!$BI$2:$BV$2,0)-1,ROWS([0]!ACOMTI1),COLUMNS([0]!ACOMTI1))</definedName>
    <definedName name="ACOMTI1IND2">OFFSET(ACOMTI1,0,MATCH([4]RDTOS!$DS$4,[4]RDTOS!$BI$2:$BV$2,0)-1,ROWS(ACOMTI1),COLUMNS(ACOMTI1))</definedName>
    <definedName name="ACOMTI1JPM" localSheetId="2">OFFSET([0]!ACOMTI1,0,MATCH([4]RDTOS!$DX$4,[4]RDTOS!$BI$2:$BV$2,0)-1,ROWS([0]!ACOMTI1),COLUMNS([0]!ACOMTI1))</definedName>
    <definedName name="ACOMTI1JPM" localSheetId="1">OFFSET(ACOMTI1,0,MATCH([4]RDTOS!$DX$4,[4]RDTOS!$BI$2:$BV$2,0)-1,ROWS(ACOMTI1),COLUMNS(ACOMTI1))</definedName>
    <definedName name="ACOMTI1JPM" localSheetId="6">OFFSET([0]!ACOMTI1,0,MATCH([4]RDTOS!$DX$4,[4]RDTOS!$BI$2:$BV$2,0)-1,ROWS([0]!ACOMTI1),COLUMNS([0]!ACOMTI1))</definedName>
    <definedName name="ACOMTI1JPM" localSheetId="4">OFFSET(ACOMTI1,0,MATCH([4]RDTOS!$DX$4,[4]RDTOS!$BI$2:$BV$2,0)-1,ROWS(ACOMTI1),COLUMNS(ACOMTI1))</definedName>
    <definedName name="ACOMTI1JPM" localSheetId="5">OFFSET('Flujos de efectivo'!ACOMTI1,0,MATCH([4]RDTOS!$DX$4,[4]RDTOS!$BI$2:$BV$2,0)-1,ROWS('Flujos de efectivo'!ACOMTI1),COLUMNS('Flujos de efectivo'!ACOMTI1))</definedName>
    <definedName name="ACOMTI1JPM" localSheetId="58">OFFSET(ACOMTI1,0,MATCH([4]RDTOS!$DX$4,[4]RDTOS!$BI$2:$BV$2,0)-1,ROWS(ACOMTI1),COLUMNS(ACOMTI1))</definedName>
    <definedName name="ACOMTI1JPM" localSheetId="59">OFFSET(ACOMTI1,0,MATCH([4]RDTOS!$DX$4,[4]RDTOS!$BI$2:$BV$2,0)-1,ROWS(ACOMTI1),COLUMNS(ACOMTI1))</definedName>
    <definedName name="ACOMTI1JPM" localSheetId="61">OFFSET(ACOMTI1,0,MATCH([4]RDTOS!$DX$4,[4]RDTOS!$BI$2:$BV$2,0)-1,ROWS(ACOMTI1),COLUMNS(ACOMTI1))</definedName>
    <definedName name="ACOMTI1JPM" localSheetId="64">OFFSET(ACOMTI1,0,MATCH([4]RDTOS!$DX$4,[4]RDTOS!$BI$2:$BV$2,0)-1,ROWS(ACOMTI1),COLUMNS(ACOMTI1))</definedName>
    <definedName name="ACOMTI1JPM" localSheetId="67">OFFSET(ACOMTI1,0,MATCH([4]RDTOS!$DX$4,[4]RDTOS!$BI$2:$BV$2,0)-1,ROWS(ACOMTI1),COLUMNS(ACOMTI1))</definedName>
    <definedName name="ACOMTI1JPM" localSheetId="68">OFFSET(ACOMTI1,0,MATCH([4]RDTOS!$DX$4,[4]RDTOS!$BI$2:$BV$2,0)-1,ROWS(ACOMTI1),COLUMNS(ACOMTI1))</definedName>
    <definedName name="ACOMTI1JPM" localSheetId="69">OFFSET(ACOMTI1,0,MATCH([4]RDTOS!$DX$4,[4]RDTOS!$BI$2:$BV$2,0)-1,ROWS(ACOMTI1),COLUMNS(ACOMTI1))</definedName>
    <definedName name="ACOMTI1JPM" localSheetId="11">OFFSET(ACOMTI1,0,MATCH([4]RDTOS!$DX$4,[4]RDTOS!$BI$2:$BV$2,0)-1,ROWS(ACOMTI1),COLUMNS(ACOMTI1))</definedName>
    <definedName name="ACOMTI1JPM" localSheetId="10">OFFSET(ACOMTI1,0,MATCH([4]RDTOS!$DX$4,[4]RDTOS!$BI$2:$BV$2,0)-1,ROWS(ACOMTI1),COLUMNS(ACOMTI1))</definedName>
    <definedName name="ACOMTI1JPM" localSheetId="7">OFFSET(ACOMTI1,0,MATCH([4]RDTOS!$DX$4,[4]RDTOS!$BI$2:$BV$2,0)-1,ROWS(ACOMTI1),COLUMNS(ACOMTI1))</definedName>
    <definedName name="ACOMTI1JPM" localSheetId="9">OFFSET(ACOMTI1,0,MATCH([4]RDTOS!$DX$4,[4]RDTOS!$BI$2:$BV$2,0)-1,ROWS(ACOMTI1),COLUMNS(ACOMTI1))</definedName>
    <definedName name="ACOMTI1JPM" localSheetId="70">OFFSET(ACOMTI1,0,MATCH([4]RDTOS!$DX$4,[4]RDTOS!$BI$2:$BV$2,0)-1,ROWS(ACOMTI1),COLUMNS(ACOMTI1))</definedName>
    <definedName name="ACOMTI1JPM" localSheetId="72">OFFSET(ACOMTI1,0,MATCH([4]RDTOS!$DX$4,[4]RDTOS!$BI$2:$BV$2,0)-1,ROWS(ACOMTI1),COLUMNS(ACOMTI1))</definedName>
    <definedName name="ACOMTI1JPM" localSheetId="73">OFFSET(ACOMTI1,0,MATCH([4]RDTOS!$DX$4,[4]RDTOS!$BI$2:$BV$2,0)-1,ROWS(ACOMTI1),COLUMNS(ACOMTI1))</definedName>
    <definedName name="ACOMTI1JPM" localSheetId="74">OFFSET(ACOMTI1,0,MATCH([4]RDTOS!$DX$4,[4]RDTOS!$BI$2:$BV$2,0)-1,ROWS(ACOMTI1),COLUMNS(ACOMTI1))</definedName>
    <definedName name="ACOMTI1JPM" localSheetId="75">OFFSET(ACOMTI1,0,MATCH([4]RDTOS!$DX$4,[4]RDTOS!$BI$2:$BV$2,0)-1,ROWS(ACOMTI1),COLUMNS(ACOMTI1))</definedName>
    <definedName name="ACOMTI1JPM" localSheetId="76">OFFSET(ACOMTI1,0,MATCH([4]RDTOS!$DX$4,[4]RDTOS!$BI$2:$BV$2,0)-1,ROWS(ACOMTI1),COLUMNS(ACOMTI1))</definedName>
    <definedName name="ACOMTI1JPM" localSheetId="77">OFFSET(ACOMTI1,0,MATCH([4]RDTOS!$DX$4,[4]RDTOS!$BI$2:$BV$2,0)-1,ROWS(ACOMTI1),COLUMNS(ACOMTI1))</definedName>
    <definedName name="ACOMTI1JPM" localSheetId="78">OFFSET(ACOMTI1,0,MATCH([4]RDTOS!$DX$4,[4]RDTOS!$BI$2:$BV$2,0)-1,ROWS(ACOMTI1),COLUMNS(ACOMTI1))</definedName>
    <definedName name="ACOMTI1JPM" localSheetId="79">OFFSET(ACOMTI1,0,MATCH([4]RDTOS!$DX$4,[4]RDTOS!$BI$2:$BV$2,0)-1,ROWS(ACOMTI1),COLUMNS(ACOMTI1))</definedName>
    <definedName name="ACOMTI1JPM" localSheetId="80">OFFSET(ACOMTI1,0,MATCH([4]RDTOS!$DX$4,[4]RDTOS!$BI$2:$BV$2,0)-1,ROWS(ACOMTI1),COLUMNS(ACOMTI1))</definedName>
    <definedName name="ACOMTI1JPM" localSheetId="92">OFFSET(ACOMTI1,0,MATCH([4]RDTOS!$DX$4,[4]RDTOS!$BI$2:$BV$2,0)-1,ROWS(ACOMTI1),COLUMNS(ACOMTI1))</definedName>
    <definedName name="ACOMTI1JPM" localSheetId="91">OFFSET(ACOMTI1,0,MATCH([4]RDTOS!$DX$4,[4]RDTOS!$BI$2:$BV$2,0)-1,ROWS(ACOMTI1),COLUMNS(ACOMTI1))</definedName>
    <definedName name="ACOMTI1JPM" localSheetId="93">OFFSET(ACOMTI1,0,MATCH([4]RDTOS!$DX$4,[4]RDTOS!$BI$2:$BV$2,0)-1,ROWS(ACOMTI1),COLUMNS(ACOMTI1))</definedName>
    <definedName name="ACOMTI1JPM" localSheetId="94">OFFSET('Nota 31A Provisiones - casos '!ACOMTI1,0,MATCH(#REF!,#REF!,0)-1,ROWS('Nota 31A Provisiones - casos '!ACOMTI1),COLUMNS('Nota 31A Provisiones - casos '!ACOMTI1))</definedName>
    <definedName name="ACOMTI1JPM" localSheetId="96">OFFSET(ACOMTI1,0,MATCH([4]RDTOS!$DX$4,[4]RDTOS!$BI$2:$BV$2,0)-1,ROWS(ACOMTI1),COLUMNS(ACOMTI1))</definedName>
    <definedName name="ACOMTI1JPM" localSheetId="98">OFFSET(ACOMTI1,0,MATCH([4]RDTOS!$DX$4,[4]RDTOS!$BI$2:$BV$2,0)-1,ROWS(ACOMTI1),COLUMNS(ACOMTI1))</definedName>
    <definedName name="ACOMTI1JPM" localSheetId="100">OFFSET(ACOMTI1,0,MATCH([4]RDTOS!$DX$4,[4]RDTOS!$BI$2:$BV$2,0)-1,ROWS(ACOMTI1),COLUMNS(ACOMTI1))</definedName>
    <definedName name="ACOMTI1JPM" localSheetId="101">OFFSET(ACOMTI1,0,MATCH([4]RDTOS!$DX$4,[4]RDTOS!$BI$2:$BV$2,0)-1,ROWS(ACOMTI1),COLUMNS(ACOMTI1))</definedName>
    <definedName name="ACOMTI1JPM" localSheetId="102">OFFSET(ACOMTI1,0,MATCH([4]RDTOS!$DX$4,[4]RDTOS!$BI$2:$BV$2,0)-1,ROWS(ACOMTI1),COLUMNS(ACOMTI1))</definedName>
    <definedName name="ACOMTI1JPM" localSheetId="103">OFFSET(ACOMTI1,0,MATCH([4]RDTOS!$DX$4,[4]RDTOS!$BI$2:$BV$2,0)-1,ROWS(ACOMTI1),COLUMNS(ACOMTI1))</definedName>
    <definedName name="ACOMTI1JPM" localSheetId="104">OFFSET(ACOMTI1,0,MATCH([4]RDTOS!$DX$4,[4]RDTOS!$BI$2:$BV$2,0)-1,ROWS(ACOMTI1),COLUMNS(ACOMTI1))</definedName>
    <definedName name="ACOMTI1JPM" localSheetId="105">OFFSET(ACOMTI1,0,MATCH([4]RDTOS!$DX$4,[4]RDTOS!$BI$2:$BV$2,0)-1,ROWS(ACOMTI1),COLUMNS(ACOMTI1))</definedName>
    <definedName name="ACOMTI1JPM" localSheetId="106">OFFSET(ACOMTI1,0,MATCH([4]RDTOS!$DX$4,[4]RDTOS!$BI$2:$BV$2,0)-1,ROWS(ACOMTI1),COLUMNS(ACOMTI1))</definedName>
    <definedName name="ACOMTI1JPM" localSheetId="12">OFFSET(ACOMTI1,0,MATCH([4]RDTOS!$DX$4,[4]RDTOS!$BI$2:$BV$2,0)-1,ROWS(ACOMTI1),COLUMNS(ACOMTI1))</definedName>
    <definedName name="ACOMTI1JPM" localSheetId="17">OFFSET([5]!ACOMTI1,0,MATCH([4]RDTOS!$DX$4,[4]RDTOS!$BI$2:$BV$2,0)-1,ROWS([5]!ACOMTI1),COLUMNS([5]!ACOMTI1))</definedName>
    <definedName name="ACOMTI1JPM" localSheetId="16">OFFSET([5]!ACOMTI1,0,MATCH([4]RDTOS!$DX$4,[4]RDTOS!$BI$2:$BV$2,0)-1,ROWS([5]!ACOMTI1),COLUMNS([5]!ACOMTI1))</definedName>
    <definedName name="ACOMTI1JPM" localSheetId="21">OFFSET(ACOMTI1,0,MATCH([4]RDTOS!$DX$4,[4]RDTOS!$BI$2:$BV$2,0)-1,ROWS(ACOMTI1),COLUMNS(ACOMTI1))</definedName>
    <definedName name="ACOMTI1JPM" localSheetId="0">OFFSET(ACOMTI1,0,MATCH([4]RDTOS!$DX$4,[4]RDTOS!$BI$2:$BV$2,0)-1,ROWS(ACOMTI1),COLUMNS(ACOMTI1))</definedName>
    <definedName name="ACOMTI1JPM" localSheetId="33">OFFSET(ACOMTI1,0,MATCH([4]RDTOS!$DX$4,[4]RDTOS!$BI$2:$BV$2,0)-1,ROWS(ACOMTI1),COLUMNS(ACOMTI1))</definedName>
    <definedName name="ACOMTI1JPM" localSheetId="32">OFFSET(ACOMTI1,0,MATCH([4]RDTOS!$DX$4,[4]RDTOS!$BI$2:$BV$2,0)-1,ROWS(ACOMTI1),COLUMNS(ACOMTI1))</definedName>
    <definedName name="ACOMTI1JPM" localSheetId="34">OFFSET(ACOMTI1,0,MATCH([4]RDTOS!$DX$4,[4]RDTOS!$BI$2:$BV$2,0)-1,ROWS(ACOMTI1),COLUMNS(ACOMTI1))</definedName>
    <definedName name="ACOMTI1JPM" localSheetId="36">OFFSET(ACOMTI1,0,MATCH([4]RDTOS!$DX$4,[4]RDTOS!$BI$2:$BV$2,0)-1,ROWS(ACOMTI1),COLUMNS(ACOMTI1))</definedName>
    <definedName name="ACOMTI1JPM" localSheetId="35">OFFSET([0]!ACOMTI1,0,MATCH([4]RDTOS!$DX$4,[4]RDTOS!$BI$2:$BV$2,0)-1,ROWS([0]!ACOMTI1),COLUMNS([0]!ACOMTI1))</definedName>
    <definedName name="ACOMTI1JPM" localSheetId="97">OFFSET(ACOMTI1,0,MATCH([4]RDTOS!$DX$4,[4]RDTOS!$BI$2:$BV$2,0)-1,ROWS(ACOMTI1),COLUMNS(ACOMTI1))</definedName>
    <definedName name="ACOMTI1JPM" localSheetId="3">OFFSET([0]!ACOMTI1,0,MATCH([4]RDTOS!$DX$4,[4]RDTOS!$BI$2:$BV$2,0)-1,ROWS([0]!ACOMTI1),COLUMNS([0]!ACOMTI1))</definedName>
    <definedName name="ACOMTI1JPM">OFFSET(ACOMTI1,0,MATCH([4]RDTOS!$DX$4,[4]RDTOS!$BI$2:$BV$2,0)-1,ROWS(ACOMTI1),COLUMNS(ACOMTI1))</definedName>
    <definedName name="ACOMTI1JPM2" localSheetId="2">OFFSET([0]!ACOMTI1,0,MATCH([4]RDTOS!$DX$4,[4]RDTOS!$BI$2:$BV$2,0)-1,ROWS([0]!ACOMTI1),COLUMNS([0]!ACOMTI1))</definedName>
    <definedName name="ACOMTI1JPM2" localSheetId="1">OFFSET(ACOMTI1,0,MATCH([4]RDTOS!$DX$4,[4]RDTOS!$BI$2:$BV$2,0)-1,ROWS(ACOMTI1),COLUMNS(ACOMTI1))</definedName>
    <definedName name="ACOMTI1JPM2" localSheetId="6">OFFSET([0]!ACOMTI1,0,MATCH([4]RDTOS!$DX$4,[4]RDTOS!$BI$2:$BV$2,0)-1,ROWS([0]!ACOMTI1),COLUMNS([0]!ACOMTI1))</definedName>
    <definedName name="ACOMTI1JPM2" localSheetId="4">OFFSET(ACOMTI1,0,MATCH([4]RDTOS!$DX$4,[4]RDTOS!$BI$2:$BV$2,0)-1,ROWS(ACOMTI1),COLUMNS(ACOMTI1))</definedName>
    <definedName name="ACOMTI1JPM2" localSheetId="5">OFFSET('Flujos de efectivo'!ACOMTI1,0,MATCH([4]RDTOS!$DX$4,[4]RDTOS!$BI$2:$BV$2,0)-1,ROWS('Flujos de efectivo'!ACOMTI1),COLUMNS('Flujos de efectivo'!ACOMTI1))</definedName>
    <definedName name="ACOMTI1JPM2" localSheetId="58">OFFSET(ACOMTI1,0,MATCH([4]RDTOS!$DX$4,[4]RDTOS!$BI$2:$BV$2,0)-1,ROWS(ACOMTI1),COLUMNS(ACOMTI1))</definedName>
    <definedName name="ACOMTI1JPM2" localSheetId="59">OFFSET(ACOMTI1,0,MATCH([4]RDTOS!$DX$4,[4]RDTOS!$BI$2:$BV$2,0)-1,ROWS(ACOMTI1),COLUMNS(ACOMTI1))</definedName>
    <definedName name="ACOMTI1JPM2" localSheetId="61">OFFSET(ACOMTI1,0,MATCH([4]RDTOS!$DX$4,[4]RDTOS!$BI$2:$BV$2,0)-1,ROWS(ACOMTI1),COLUMNS(ACOMTI1))</definedName>
    <definedName name="ACOMTI1JPM2" localSheetId="64">OFFSET(ACOMTI1,0,MATCH([4]RDTOS!$DX$4,[4]RDTOS!$BI$2:$BV$2,0)-1,ROWS(ACOMTI1),COLUMNS(ACOMTI1))</definedName>
    <definedName name="ACOMTI1JPM2" localSheetId="67">OFFSET(ACOMTI1,0,MATCH([4]RDTOS!$DX$4,[4]RDTOS!$BI$2:$BV$2,0)-1,ROWS(ACOMTI1),COLUMNS(ACOMTI1))</definedName>
    <definedName name="ACOMTI1JPM2" localSheetId="68">OFFSET(ACOMTI1,0,MATCH([4]RDTOS!$DX$4,[4]RDTOS!$BI$2:$BV$2,0)-1,ROWS(ACOMTI1),COLUMNS(ACOMTI1))</definedName>
    <definedName name="ACOMTI1JPM2" localSheetId="69">OFFSET(ACOMTI1,0,MATCH([4]RDTOS!$DX$4,[4]RDTOS!$BI$2:$BV$2,0)-1,ROWS(ACOMTI1),COLUMNS(ACOMTI1))</definedName>
    <definedName name="ACOMTI1JPM2" localSheetId="11">OFFSET(ACOMTI1,0,MATCH([4]RDTOS!$DX$4,[4]RDTOS!$BI$2:$BV$2,0)-1,ROWS(ACOMTI1),COLUMNS(ACOMTI1))</definedName>
    <definedName name="ACOMTI1JPM2" localSheetId="10">OFFSET(ACOMTI1,0,MATCH([4]RDTOS!$DX$4,[4]RDTOS!$BI$2:$BV$2,0)-1,ROWS(ACOMTI1),COLUMNS(ACOMTI1))</definedName>
    <definedName name="ACOMTI1JPM2" localSheetId="7">OFFSET(ACOMTI1,0,MATCH([4]RDTOS!$DX$4,[4]RDTOS!$BI$2:$BV$2,0)-1,ROWS(ACOMTI1),COLUMNS(ACOMTI1))</definedName>
    <definedName name="ACOMTI1JPM2" localSheetId="9">OFFSET(ACOMTI1,0,MATCH([4]RDTOS!$DX$4,[4]RDTOS!$BI$2:$BV$2,0)-1,ROWS(ACOMTI1),COLUMNS(ACOMTI1))</definedName>
    <definedName name="ACOMTI1JPM2" localSheetId="70">OFFSET(ACOMTI1,0,MATCH([4]RDTOS!$DX$4,[4]RDTOS!$BI$2:$BV$2,0)-1,ROWS(ACOMTI1),COLUMNS(ACOMTI1))</definedName>
    <definedName name="ACOMTI1JPM2" localSheetId="72">OFFSET(ACOMTI1,0,MATCH([4]RDTOS!$DX$4,[4]RDTOS!$BI$2:$BV$2,0)-1,ROWS(ACOMTI1),COLUMNS(ACOMTI1))</definedName>
    <definedName name="ACOMTI1JPM2" localSheetId="73">OFFSET(ACOMTI1,0,MATCH([4]RDTOS!$DX$4,[4]RDTOS!$BI$2:$BV$2,0)-1,ROWS(ACOMTI1),COLUMNS(ACOMTI1))</definedName>
    <definedName name="ACOMTI1JPM2" localSheetId="74">OFFSET(ACOMTI1,0,MATCH([4]RDTOS!$DX$4,[4]RDTOS!$BI$2:$BV$2,0)-1,ROWS(ACOMTI1),COLUMNS(ACOMTI1))</definedName>
    <definedName name="ACOMTI1JPM2" localSheetId="75">OFFSET(ACOMTI1,0,MATCH([4]RDTOS!$DX$4,[4]RDTOS!$BI$2:$BV$2,0)-1,ROWS(ACOMTI1),COLUMNS(ACOMTI1))</definedName>
    <definedName name="ACOMTI1JPM2" localSheetId="76">OFFSET(ACOMTI1,0,MATCH([4]RDTOS!$DX$4,[4]RDTOS!$BI$2:$BV$2,0)-1,ROWS(ACOMTI1),COLUMNS(ACOMTI1))</definedName>
    <definedName name="ACOMTI1JPM2" localSheetId="77">OFFSET(ACOMTI1,0,MATCH([4]RDTOS!$DX$4,[4]RDTOS!$BI$2:$BV$2,0)-1,ROWS(ACOMTI1),COLUMNS(ACOMTI1))</definedName>
    <definedName name="ACOMTI1JPM2" localSheetId="78">OFFSET(ACOMTI1,0,MATCH([4]RDTOS!$DX$4,[4]RDTOS!$BI$2:$BV$2,0)-1,ROWS(ACOMTI1),COLUMNS(ACOMTI1))</definedName>
    <definedName name="ACOMTI1JPM2" localSheetId="79">OFFSET(ACOMTI1,0,MATCH([4]RDTOS!$DX$4,[4]RDTOS!$BI$2:$BV$2,0)-1,ROWS(ACOMTI1),COLUMNS(ACOMTI1))</definedName>
    <definedName name="ACOMTI1JPM2" localSheetId="80">OFFSET(ACOMTI1,0,MATCH([4]RDTOS!$DX$4,[4]RDTOS!$BI$2:$BV$2,0)-1,ROWS(ACOMTI1),COLUMNS(ACOMTI1))</definedName>
    <definedName name="ACOMTI1JPM2" localSheetId="92">OFFSET(ACOMTI1,0,MATCH([4]RDTOS!$DX$4,[4]RDTOS!$BI$2:$BV$2,0)-1,ROWS(ACOMTI1),COLUMNS(ACOMTI1))</definedName>
    <definedName name="ACOMTI1JPM2" localSheetId="91">OFFSET(ACOMTI1,0,MATCH([4]RDTOS!$DX$4,[4]RDTOS!$BI$2:$BV$2,0)-1,ROWS(ACOMTI1),COLUMNS(ACOMTI1))</definedName>
    <definedName name="ACOMTI1JPM2" localSheetId="93">OFFSET(ACOMTI1,0,MATCH([4]RDTOS!$DX$4,[4]RDTOS!$BI$2:$BV$2,0)-1,ROWS(ACOMTI1),COLUMNS(ACOMTI1))</definedName>
    <definedName name="ACOMTI1JPM2" localSheetId="94">OFFSET('Nota 31A Provisiones - casos '!ACOMTI1,0,MATCH(#REF!,#REF!,0)-1,ROWS('Nota 31A Provisiones - casos '!ACOMTI1),COLUMNS('Nota 31A Provisiones - casos '!ACOMTI1))</definedName>
    <definedName name="ACOMTI1JPM2" localSheetId="96">OFFSET(ACOMTI1,0,MATCH([4]RDTOS!$DX$4,[4]RDTOS!$BI$2:$BV$2,0)-1,ROWS(ACOMTI1),COLUMNS(ACOMTI1))</definedName>
    <definedName name="ACOMTI1JPM2" localSheetId="98">OFFSET(ACOMTI1,0,MATCH([4]RDTOS!$DX$4,[4]RDTOS!$BI$2:$BV$2,0)-1,ROWS(ACOMTI1),COLUMNS(ACOMTI1))</definedName>
    <definedName name="ACOMTI1JPM2" localSheetId="100">OFFSET(ACOMTI1,0,MATCH([4]RDTOS!$DX$4,[4]RDTOS!$BI$2:$BV$2,0)-1,ROWS(ACOMTI1),COLUMNS(ACOMTI1))</definedName>
    <definedName name="ACOMTI1JPM2" localSheetId="101">OFFSET(ACOMTI1,0,MATCH([4]RDTOS!$DX$4,[4]RDTOS!$BI$2:$BV$2,0)-1,ROWS(ACOMTI1),COLUMNS(ACOMTI1))</definedName>
    <definedName name="ACOMTI1JPM2" localSheetId="102">OFFSET(ACOMTI1,0,MATCH([4]RDTOS!$DX$4,[4]RDTOS!$BI$2:$BV$2,0)-1,ROWS(ACOMTI1),COLUMNS(ACOMTI1))</definedName>
    <definedName name="ACOMTI1JPM2" localSheetId="103">OFFSET(ACOMTI1,0,MATCH([4]RDTOS!$DX$4,[4]RDTOS!$BI$2:$BV$2,0)-1,ROWS(ACOMTI1),COLUMNS(ACOMTI1))</definedName>
    <definedName name="ACOMTI1JPM2" localSheetId="104">OFFSET(ACOMTI1,0,MATCH([4]RDTOS!$DX$4,[4]RDTOS!$BI$2:$BV$2,0)-1,ROWS(ACOMTI1),COLUMNS(ACOMTI1))</definedName>
    <definedName name="ACOMTI1JPM2" localSheetId="105">OFFSET(ACOMTI1,0,MATCH([4]RDTOS!$DX$4,[4]RDTOS!$BI$2:$BV$2,0)-1,ROWS(ACOMTI1),COLUMNS(ACOMTI1))</definedName>
    <definedName name="ACOMTI1JPM2" localSheetId="106">OFFSET(ACOMTI1,0,MATCH([4]RDTOS!$DX$4,[4]RDTOS!$BI$2:$BV$2,0)-1,ROWS(ACOMTI1),COLUMNS(ACOMTI1))</definedName>
    <definedName name="ACOMTI1JPM2" localSheetId="12">OFFSET(ACOMTI1,0,MATCH([4]RDTOS!$DX$4,[4]RDTOS!$BI$2:$BV$2,0)-1,ROWS(ACOMTI1),COLUMNS(ACOMTI1))</definedName>
    <definedName name="ACOMTI1JPM2" localSheetId="17">OFFSET([5]!ACOMTI1,0,MATCH([4]RDTOS!$DX$4,[4]RDTOS!$BI$2:$BV$2,0)-1,ROWS([5]!ACOMTI1),COLUMNS([5]!ACOMTI1))</definedName>
    <definedName name="ACOMTI1JPM2" localSheetId="16">OFFSET([5]!ACOMTI1,0,MATCH([4]RDTOS!$DX$4,[4]RDTOS!$BI$2:$BV$2,0)-1,ROWS([5]!ACOMTI1),COLUMNS([5]!ACOMTI1))</definedName>
    <definedName name="ACOMTI1JPM2" localSheetId="21">OFFSET(ACOMTI1,0,MATCH([4]RDTOS!$DX$4,[4]RDTOS!$BI$2:$BV$2,0)-1,ROWS(ACOMTI1),COLUMNS(ACOMTI1))</definedName>
    <definedName name="ACOMTI1JPM2" localSheetId="0">OFFSET(ACOMTI1,0,MATCH([4]RDTOS!$DX$4,[4]RDTOS!$BI$2:$BV$2,0)-1,ROWS(ACOMTI1),COLUMNS(ACOMTI1))</definedName>
    <definedName name="ACOMTI1JPM2" localSheetId="33">OFFSET(ACOMTI1,0,MATCH([4]RDTOS!$DX$4,[4]RDTOS!$BI$2:$BV$2,0)-1,ROWS(ACOMTI1),COLUMNS(ACOMTI1))</definedName>
    <definedName name="ACOMTI1JPM2" localSheetId="32">OFFSET(ACOMTI1,0,MATCH([4]RDTOS!$DX$4,[4]RDTOS!$BI$2:$BV$2,0)-1,ROWS(ACOMTI1),COLUMNS(ACOMTI1))</definedName>
    <definedName name="ACOMTI1JPM2" localSheetId="34">OFFSET(ACOMTI1,0,MATCH([4]RDTOS!$DX$4,[4]RDTOS!$BI$2:$BV$2,0)-1,ROWS(ACOMTI1),COLUMNS(ACOMTI1))</definedName>
    <definedName name="ACOMTI1JPM2" localSheetId="36">OFFSET(ACOMTI1,0,MATCH([4]RDTOS!$DX$4,[4]RDTOS!$BI$2:$BV$2,0)-1,ROWS(ACOMTI1),COLUMNS(ACOMTI1))</definedName>
    <definedName name="ACOMTI1JPM2" localSheetId="35">OFFSET([0]!ACOMTI1,0,MATCH([4]RDTOS!$DX$4,[4]RDTOS!$BI$2:$BV$2,0)-1,ROWS([0]!ACOMTI1),COLUMNS([0]!ACOMTI1))</definedName>
    <definedName name="ACOMTI1JPM2" localSheetId="97">OFFSET(ACOMTI1,0,MATCH([4]RDTOS!$DX$4,[4]RDTOS!$BI$2:$BV$2,0)-1,ROWS(ACOMTI1),COLUMNS(ACOMTI1))</definedName>
    <definedName name="ACOMTI1JPM2" localSheetId="3">OFFSET([0]!ACOMTI1,0,MATCH([4]RDTOS!$DX$4,[4]RDTOS!$BI$2:$BV$2,0)-1,ROWS([0]!ACOMTI1),COLUMNS([0]!ACOMTI1))</definedName>
    <definedName name="ACOMTI1JPM2">OFFSET(ACOMTI1,0,MATCH([4]RDTOS!$DX$4,[4]RDTOS!$BI$2:$BV$2,0)-1,ROWS(ACOMTI1),COLUMNS(ACOMTI1))</definedName>
    <definedName name="ACOMTI1PAS" localSheetId="2">OFFSET([0]!ACOMTI1,0,MATCH([4]RDTOS!$DU$4,[4]RDTOS!$BI$2:$BV$2,0)-1,ROWS([0]!ACOMTI1),COLUMNS([0]!ACOMTI1))</definedName>
    <definedName name="ACOMTI1PAS" localSheetId="1">OFFSET(ACOMTI1,0,MATCH([4]RDTOS!$DU$4,[4]RDTOS!$BI$2:$BV$2,0)-1,ROWS(ACOMTI1),COLUMNS(ACOMTI1))</definedName>
    <definedName name="ACOMTI1PAS" localSheetId="6">OFFSET([0]!ACOMTI1,0,MATCH([4]RDTOS!$DU$4,[4]RDTOS!$BI$2:$BV$2,0)-1,ROWS([0]!ACOMTI1),COLUMNS([0]!ACOMTI1))</definedName>
    <definedName name="ACOMTI1PAS" localSheetId="4">OFFSET(ACOMTI1,0,MATCH([4]RDTOS!$DU$4,[4]RDTOS!$BI$2:$BV$2,0)-1,ROWS(ACOMTI1),COLUMNS(ACOMTI1))</definedName>
    <definedName name="ACOMTI1PAS" localSheetId="5">OFFSET('Flujos de efectivo'!ACOMTI1,0,MATCH([4]RDTOS!$DU$4,[4]RDTOS!$BI$2:$BV$2,0)-1,ROWS('Flujos de efectivo'!ACOMTI1),COLUMNS('Flujos de efectivo'!ACOMTI1))</definedName>
    <definedName name="ACOMTI1PAS" localSheetId="58">OFFSET(ACOMTI1,0,MATCH([4]RDTOS!$DU$4,[4]RDTOS!$BI$2:$BV$2,0)-1,ROWS(ACOMTI1),COLUMNS(ACOMTI1))</definedName>
    <definedName name="ACOMTI1PAS" localSheetId="59">OFFSET(ACOMTI1,0,MATCH([4]RDTOS!$DU$4,[4]RDTOS!$BI$2:$BV$2,0)-1,ROWS(ACOMTI1),COLUMNS(ACOMTI1))</definedName>
    <definedName name="ACOMTI1PAS" localSheetId="61">OFFSET(ACOMTI1,0,MATCH([4]RDTOS!$DU$4,[4]RDTOS!$BI$2:$BV$2,0)-1,ROWS(ACOMTI1),COLUMNS(ACOMTI1))</definedName>
    <definedName name="ACOMTI1PAS" localSheetId="64">OFFSET(ACOMTI1,0,MATCH([4]RDTOS!$DU$4,[4]RDTOS!$BI$2:$BV$2,0)-1,ROWS(ACOMTI1),COLUMNS(ACOMTI1))</definedName>
    <definedName name="ACOMTI1PAS" localSheetId="67">OFFSET(ACOMTI1,0,MATCH([4]RDTOS!$DU$4,[4]RDTOS!$BI$2:$BV$2,0)-1,ROWS(ACOMTI1),COLUMNS(ACOMTI1))</definedName>
    <definedName name="ACOMTI1PAS" localSheetId="68">OFFSET(ACOMTI1,0,MATCH([4]RDTOS!$DU$4,[4]RDTOS!$BI$2:$BV$2,0)-1,ROWS(ACOMTI1),COLUMNS(ACOMTI1))</definedName>
    <definedName name="ACOMTI1PAS" localSheetId="69">OFFSET(ACOMTI1,0,MATCH([4]RDTOS!$DU$4,[4]RDTOS!$BI$2:$BV$2,0)-1,ROWS(ACOMTI1),COLUMNS(ACOMTI1))</definedName>
    <definedName name="ACOMTI1PAS" localSheetId="11">OFFSET(ACOMTI1,0,MATCH([4]RDTOS!$DU$4,[4]RDTOS!$BI$2:$BV$2,0)-1,ROWS(ACOMTI1),COLUMNS(ACOMTI1))</definedName>
    <definedName name="ACOMTI1PAS" localSheetId="10">OFFSET(ACOMTI1,0,MATCH([4]RDTOS!$DU$4,[4]RDTOS!$BI$2:$BV$2,0)-1,ROWS(ACOMTI1),COLUMNS(ACOMTI1))</definedName>
    <definedName name="ACOMTI1PAS" localSheetId="7">OFFSET(ACOMTI1,0,MATCH([4]RDTOS!$DU$4,[4]RDTOS!$BI$2:$BV$2,0)-1,ROWS(ACOMTI1),COLUMNS(ACOMTI1))</definedName>
    <definedName name="ACOMTI1PAS" localSheetId="9">OFFSET(ACOMTI1,0,MATCH([4]RDTOS!$DU$4,[4]RDTOS!$BI$2:$BV$2,0)-1,ROWS(ACOMTI1),COLUMNS(ACOMTI1))</definedName>
    <definedName name="ACOMTI1PAS" localSheetId="70">OFFSET(ACOMTI1,0,MATCH([4]RDTOS!$DU$4,[4]RDTOS!$BI$2:$BV$2,0)-1,ROWS(ACOMTI1),COLUMNS(ACOMTI1))</definedName>
    <definedName name="ACOMTI1PAS" localSheetId="72">OFFSET(ACOMTI1,0,MATCH([4]RDTOS!$DU$4,[4]RDTOS!$BI$2:$BV$2,0)-1,ROWS(ACOMTI1),COLUMNS(ACOMTI1))</definedName>
    <definedName name="ACOMTI1PAS" localSheetId="73">OFFSET(ACOMTI1,0,MATCH([4]RDTOS!$DU$4,[4]RDTOS!$BI$2:$BV$2,0)-1,ROWS(ACOMTI1),COLUMNS(ACOMTI1))</definedName>
    <definedName name="ACOMTI1PAS" localSheetId="74">OFFSET(ACOMTI1,0,MATCH([4]RDTOS!$DU$4,[4]RDTOS!$BI$2:$BV$2,0)-1,ROWS(ACOMTI1),COLUMNS(ACOMTI1))</definedName>
    <definedName name="ACOMTI1PAS" localSheetId="75">OFFSET(ACOMTI1,0,MATCH([4]RDTOS!$DU$4,[4]RDTOS!$BI$2:$BV$2,0)-1,ROWS(ACOMTI1),COLUMNS(ACOMTI1))</definedName>
    <definedName name="ACOMTI1PAS" localSheetId="76">OFFSET(ACOMTI1,0,MATCH([4]RDTOS!$DU$4,[4]RDTOS!$BI$2:$BV$2,0)-1,ROWS(ACOMTI1),COLUMNS(ACOMTI1))</definedName>
    <definedName name="ACOMTI1PAS" localSheetId="77">OFFSET(ACOMTI1,0,MATCH([4]RDTOS!$DU$4,[4]RDTOS!$BI$2:$BV$2,0)-1,ROWS(ACOMTI1),COLUMNS(ACOMTI1))</definedName>
    <definedName name="ACOMTI1PAS" localSheetId="78">OFFSET(ACOMTI1,0,MATCH([4]RDTOS!$DU$4,[4]RDTOS!$BI$2:$BV$2,0)-1,ROWS(ACOMTI1),COLUMNS(ACOMTI1))</definedName>
    <definedName name="ACOMTI1PAS" localSheetId="79">OFFSET(ACOMTI1,0,MATCH([4]RDTOS!$DU$4,[4]RDTOS!$BI$2:$BV$2,0)-1,ROWS(ACOMTI1),COLUMNS(ACOMTI1))</definedName>
    <definedName name="ACOMTI1PAS" localSheetId="80">OFFSET(ACOMTI1,0,MATCH([4]RDTOS!$DU$4,[4]RDTOS!$BI$2:$BV$2,0)-1,ROWS(ACOMTI1),COLUMNS(ACOMTI1))</definedName>
    <definedName name="ACOMTI1PAS" localSheetId="92">OFFSET(ACOMTI1,0,MATCH([4]RDTOS!$DU$4,[4]RDTOS!$BI$2:$BV$2,0)-1,ROWS(ACOMTI1),COLUMNS(ACOMTI1))</definedName>
    <definedName name="ACOMTI1PAS" localSheetId="91">OFFSET(ACOMTI1,0,MATCH([4]RDTOS!$DU$4,[4]RDTOS!$BI$2:$BV$2,0)-1,ROWS(ACOMTI1),COLUMNS(ACOMTI1))</definedName>
    <definedName name="ACOMTI1PAS" localSheetId="93">OFFSET(ACOMTI1,0,MATCH([4]RDTOS!$DU$4,[4]RDTOS!$BI$2:$BV$2,0)-1,ROWS(ACOMTI1),COLUMNS(ACOMTI1))</definedName>
    <definedName name="ACOMTI1PAS" localSheetId="94">OFFSET('Nota 31A Provisiones - casos '!ACOMTI1,0,MATCH(#REF!,#REF!,0)-1,ROWS('Nota 31A Provisiones - casos '!ACOMTI1),COLUMNS('Nota 31A Provisiones - casos '!ACOMTI1))</definedName>
    <definedName name="ACOMTI1PAS" localSheetId="96">OFFSET(ACOMTI1,0,MATCH([4]RDTOS!$DU$4,[4]RDTOS!$BI$2:$BV$2,0)-1,ROWS(ACOMTI1),COLUMNS(ACOMTI1))</definedName>
    <definedName name="ACOMTI1PAS" localSheetId="98">OFFSET(ACOMTI1,0,MATCH([4]RDTOS!$DU$4,[4]RDTOS!$BI$2:$BV$2,0)-1,ROWS(ACOMTI1),COLUMNS(ACOMTI1))</definedName>
    <definedName name="ACOMTI1PAS" localSheetId="100">OFFSET(ACOMTI1,0,MATCH([4]RDTOS!$DU$4,[4]RDTOS!$BI$2:$BV$2,0)-1,ROWS(ACOMTI1),COLUMNS(ACOMTI1))</definedName>
    <definedName name="ACOMTI1PAS" localSheetId="101">OFFSET(ACOMTI1,0,MATCH([4]RDTOS!$DU$4,[4]RDTOS!$BI$2:$BV$2,0)-1,ROWS(ACOMTI1),COLUMNS(ACOMTI1))</definedName>
    <definedName name="ACOMTI1PAS" localSheetId="102">OFFSET(ACOMTI1,0,MATCH([4]RDTOS!$DU$4,[4]RDTOS!$BI$2:$BV$2,0)-1,ROWS(ACOMTI1),COLUMNS(ACOMTI1))</definedName>
    <definedName name="ACOMTI1PAS" localSheetId="103">OFFSET(ACOMTI1,0,MATCH([4]RDTOS!$DU$4,[4]RDTOS!$BI$2:$BV$2,0)-1,ROWS(ACOMTI1),COLUMNS(ACOMTI1))</definedName>
    <definedName name="ACOMTI1PAS" localSheetId="104">OFFSET(ACOMTI1,0,MATCH([4]RDTOS!$DU$4,[4]RDTOS!$BI$2:$BV$2,0)-1,ROWS(ACOMTI1),COLUMNS(ACOMTI1))</definedName>
    <definedName name="ACOMTI1PAS" localSheetId="105">OFFSET(ACOMTI1,0,MATCH([4]RDTOS!$DU$4,[4]RDTOS!$BI$2:$BV$2,0)-1,ROWS(ACOMTI1),COLUMNS(ACOMTI1))</definedName>
    <definedName name="ACOMTI1PAS" localSheetId="106">OFFSET(ACOMTI1,0,MATCH([4]RDTOS!$DU$4,[4]RDTOS!$BI$2:$BV$2,0)-1,ROWS(ACOMTI1),COLUMNS(ACOMTI1))</definedName>
    <definedName name="ACOMTI1PAS" localSheetId="12">OFFSET(ACOMTI1,0,MATCH([4]RDTOS!$DU$4,[4]RDTOS!$BI$2:$BV$2,0)-1,ROWS(ACOMTI1),COLUMNS(ACOMTI1))</definedName>
    <definedName name="ACOMTI1PAS" localSheetId="17">OFFSET([5]!ACOMTI1,0,MATCH([4]RDTOS!$DU$4,[4]RDTOS!$BI$2:$BV$2,0)-1,ROWS([5]!ACOMTI1),COLUMNS([5]!ACOMTI1))</definedName>
    <definedName name="ACOMTI1PAS" localSheetId="16">OFFSET([5]!ACOMTI1,0,MATCH([4]RDTOS!$DU$4,[4]RDTOS!$BI$2:$BV$2,0)-1,ROWS([5]!ACOMTI1),COLUMNS([5]!ACOMTI1))</definedName>
    <definedName name="ACOMTI1PAS" localSheetId="21">OFFSET(ACOMTI1,0,MATCH([4]RDTOS!$DU$4,[4]RDTOS!$BI$2:$BV$2,0)-1,ROWS(ACOMTI1),COLUMNS(ACOMTI1))</definedName>
    <definedName name="ACOMTI1PAS" localSheetId="0">OFFSET(ACOMTI1,0,MATCH([4]RDTOS!$DU$4,[4]RDTOS!$BI$2:$BV$2,0)-1,ROWS(ACOMTI1),COLUMNS(ACOMTI1))</definedName>
    <definedName name="ACOMTI1PAS" localSheetId="33">OFFSET(ACOMTI1,0,MATCH([4]RDTOS!$DU$4,[4]RDTOS!$BI$2:$BV$2,0)-1,ROWS(ACOMTI1),COLUMNS(ACOMTI1))</definedName>
    <definedName name="ACOMTI1PAS" localSheetId="32">OFFSET(ACOMTI1,0,MATCH([4]RDTOS!$DU$4,[4]RDTOS!$BI$2:$BV$2,0)-1,ROWS(ACOMTI1),COLUMNS(ACOMTI1))</definedName>
    <definedName name="ACOMTI1PAS" localSheetId="34">OFFSET(ACOMTI1,0,MATCH([4]RDTOS!$DU$4,[4]RDTOS!$BI$2:$BV$2,0)-1,ROWS(ACOMTI1),COLUMNS(ACOMTI1))</definedName>
    <definedName name="ACOMTI1PAS" localSheetId="36">OFFSET(ACOMTI1,0,MATCH([4]RDTOS!$DU$4,[4]RDTOS!$BI$2:$BV$2,0)-1,ROWS(ACOMTI1),COLUMNS(ACOMTI1))</definedName>
    <definedName name="ACOMTI1PAS" localSheetId="35">OFFSET([0]!ACOMTI1,0,MATCH([4]RDTOS!$DU$4,[4]RDTOS!$BI$2:$BV$2,0)-1,ROWS([0]!ACOMTI1),COLUMNS([0]!ACOMTI1))</definedName>
    <definedName name="ACOMTI1PAS" localSheetId="97">OFFSET(ACOMTI1,0,MATCH([4]RDTOS!$DU$4,[4]RDTOS!$BI$2:$BV$2,0)-1,ROWS(ACOMTI1),COLUMNS(ACOMTI1))</definedName>
    <definedName name="ACOMTI1PAS" localSheetId="3">OFFSET([0]!ACOMTI1,0,MATCH([4]RDTOS!$DU$4,[4]RDTOS!$BI$2:$BV$2,0)-1,ROWS([0]!ACOMTI1),COLUMNS([0]!ACOMTI1))</definedName>
    <definedName name="ACOMTI1PAS">OFFSET(ACOMTI1,0,MATCH([4]RDTOS!$DU$4,[4]RDTOS!$BI$2:$BV$2,0)-1,ROWS(ACOMTI1),COLUMNS(ACOMTI1))</definedName>
    <definedName name="ACOMTI1PAS2" localSheetId="2">OFFSET([0]!ACOMTI1,0,MATCH([4]RDTOS!$DU$4,[4]RDTOS!$BI$2:$BV$2,0)-1,ROWS([0]!ACOMTI1),COLUMNS([0]!ACOMTI1))</definedName>
    <definedName name="ACOMTI1PAS2" localSheetId="1">OFFSET(ACOMTI1,0,MATCH([4]RDTOS!$DU$4,[4]RDTOS!$BI$2:$BV$2,0)-1,ROWS(ACOMTI1),COLUMNS(ACOMTI1))</definedName>
    <definedName name="ACOMTI1PAS2" localSheetId="6">OFFSET([0]!ACOMTI1,0,MATCH([4]RDTOS!$DU$4,[4]RDTOS!$BI$2:$BV$2,0)-1,ROWS([0]!ACOMTI1),COLUMNS([0]!ACOMTI1))</definedName>
    <definedName name="ACOMTI1PAS2" localSheetId="4">OFFSET(ACOMTI1,0,MATCH([4]RDTOS!$DU$4,[4]RDTOS!$BI$2:$BV$2,0)-1,ROWS(ACOMTI1),COLUMNS(ACOMTI1))</definedName>
    <definedName name="ACOMTI1PAS2" localSheetId="5">OFFSET('Flujos de efectivo'!ACOMTI1,0,MATCH([4]RDTOS!$DU$4,[4]RDTOS!$BI$2:$BV$2,0)-1,ROWS('Flujos de efectivo'!ACOMTI1),COLUMNS('Flujos de efectivo'!ACOMTI1))</definedName>
    <definedName name="ACOMTI1PAS2" localSheetId="58">OFFSET(ACOMTI1,0,MATCH([4]RDTOS!$DU$4,[4]RDTOS!$BI$2:$BV$2,0)-1,ROWS(ACOMTI1),COLUMNS(ACOMTI1))</definedName>
    <definedName name="ACOMTI1PAS2" localSheetId="59">OFFSET(ACOMTI1,0,MATCH([4]RDTOS!$DU$4,[4]RDTOS!$BI$2:$BV$2,0)-1,ROWS(ACOMTI1),COLUMNS(ACOMTI1))</definedName>
    <definedName name="ACOMTI1PAS2" localSheetId="61">OFFSET(ACOMTI1,0,MATCH([4]RDTOS!$DU$4,[4]RDTOS!$BI$2:$BV$2,0)-1,ROWS(ACOMTI1),COLUMNS(ACOMTI1))</definedName>
    <definedName name="ACOMTI1PAS2" localSheetId="64">OFFSET(ACOMTI1,0,MATCH([4]RDTOS!$DU$4,[4]RDTOS!$BI$2:$BV$2,0)-1,ROWS(ACOMTI1),COLUMNS(ACOMTI1))</definedName>
    <definedName name="ACOMTI1PAS2" localSheetId="67">OFFSET(ACOMTI1,0,MATCH([4]RDTOS!$DU$4,[4]RDTOS!$BI$2:$BV$2,0)-1,ROWS(ACOMTI1),COLUMNS(ACOMTI1))</definedName>
    <definedName name="ACOMTI1PAS2" localSheetId="68">OFFSET(ACOMTI1,0,MATCH([4]RDTOS!$DU$4,[4]RDTOS!$BI$2:$BV$2,0)-1,ROWS(ACOMTI1),COLUMNS(ACOMTI1))</definedName>
    <definedName name="ACOMTI1PAS2" localSheetId="69">OFFSET(ACOMTI1,0,MATCH([4]RDTOS!$DU$4,[4]RDTOS!$BI$2:$BV$2,0)-1,ROWS(ACOMTI1),COLUMNS(ACOMTI1))</definedName>
    <definedName name="ACOMTI1PAS2" localSheetId="11">OFFSET(ACOMTI1,0,MATCH([4]RDTOS!$DU$4,[4]RDTOS!$BI$2:$BV$2,0)-1,ROWS(ACOMTI1),COLUMNS(ACOMTI1))</definedName>
    <definedName name="ACOMTI1PAS2" localSheetId="10">OFFSET(ACOMTI1,0,MATCH([4]RDTOS!$DU$4,[4]RDTOS!$BI$2:$BV$2,0)-1,ROWS(ACOMTI1),COLUMNS(ACOMTI1))</definedName>
    <definedName name="ACOMTI1PAS2" localSheetId="7">OFFSET(ACOMTI1,0,MATCH([4]RDTOS!$DU$4,[4]RDTOS!$BI$2:$BV$2,0)-1,ROWS(ACOMTI1),COLUMNS(ACOMTI1))</definedName>
    <definedName name="ACOMTI1PAS2" localSheetId="9">OFFSET(ACOMTI1,0,MATCH([4]RDTOS!$DU$4,[4]RDTOS!$BI$2:$BV$2,0)-1,ROWS(ACOMTI1),COLUMNS(ACOMTI1))</definedName>
    <definedName name="ACOMTI1PAS2" localSheetId="70">OFFSET(ACOMTI1,0,MATCH([4]RDTOS!$DU$4,[4]RDTOS!$BI$2:$BV$2,0)-1,ROWS(ACOMTI1),COLUMNS(ACOMTI1))</definedName>
    <definedName name="ACOMTI1PAS2" localSheetId="72">OFFSET(ACOMTI1,0,MATCH([4]RDTOS!$DU$4,[4]RDTOS!$BI$2:$BV$2,0)-1,ROWS(ACOMTI1),COLUMNS(ACOMTI1))</definedName>
    <definedName name="ACOMTI1PAS2" localSheetId="73">OFFSET(ACOMTI1,0,MATCH([4]RDTOS!$DU$4,[4]RDTOS!$BI$2:$BV$2,0)-1,ROWS(ACOMTI1),COLUMNS(ACOMTI1))</definedName>
    <definedName name="ACOMTI1PAS2" localSheetId="74">OFFSET(ACOMTI1,0,MATCH([4]RDTOS!$DU$4,[4]RDTOS!$BI$2:$BV$2,0)-1,ROWS(ACOMTI1),COLUMNS(ACOMTI1))</definedName>
    <definedName name="ACOMTI1PAS2" localSheetId="75">OFFSET(ACOMTI1,0,MATCH([4]RDTOS!$DU$4,[4]RDTOS!$BI$2:$BV$2,0)-1,ROWS(ACOMTI1),COLUMNS(ACOMTI1))</definedName>
    <definedName name="ACOMTI1PAS2" localSheetId="76">OFFSET(ACOMTI1,0,MATCH([4]RDTOS!$DU$4,[4]RDTOS!$BI$2:$BV$2,0)-1,ROWS(ACOMTI1),COLUMNS(ACOMTI1))</definedName>
    <definedName name="ACOMTI1PAS2" localSheetId="77">OFFSET(ACOMTI1,0,MATCH([4]RDTOS!$DU$4,[4]RDTOS!$BI$2:$BV$2,0)-1,ROWS(ACOMTI1),COLUMNS(ACOMTI1))</definedName>
    <definedName name="ACOMTI1PAS2" localSheetId="78">OFFSET(ACOMTI1,0,MATCH([4]RDTOS!$DU$4,[4]RDTOS!$BI$2:$BV$2,0)-1,ROWS(ACOMTI1),COLUMNS(ACOMTI1))</definedName>
    <definedName name="ACOMTI1PAS2" localSheetId="79">OFFSET(ACOMTI1,0,MATCH([4]RDTOS!$DU$4,[4]RDTOS!$BI$2:$BV$2,0)-1,ROWS(ACOMTI1),COLUMNS(ACOMTI1))</definedName>
    <definedName name="ACOMTI1PAS2" localSheetId="80">OFFSET(ACOMTI1,0,MATCH([4]RDTOS!$DU$4,[4]RDTOS!$BI$2:$BV$2,0)-1,ROWS(ACOMTI1),COLUMNS(ACOMTI1))</definedName>
    <definedName name="ACOMTI1PAS2" localSheetId="92">OFFSET(ACOMTI1,0,MATCH([4]RDTOS!$DU$4,[4]RDTOS!$BI$2:$BV$2,0)-1,ROWS(ACOMTI1),COLUMNS(ACOMTI1))</definedName>
    <definedName name="ACOMTI1PAS2" localSheetId="91">OFFSET(ACOMTI1,0,MATCH([4]RDTOS!$DU$4,[4]RDTOS!$BI$2:$BV$2,0)-1,ROWS(ACOMTI1),COLUMNS(ACOMTI1))</definedName>
    <definedName name="ACOMTI1PAS2" localSheetId="93">OFFSET(ACOMTI1,0,MATCH([4]RDTOS!$DU$4,[4]RDTOS!$BI$2:$BV$2,0)-1,ROWS(ACOMTI1),COLUMNS(ACOMTI1))</definedName>
    <definedName name="ACOMTI1PAS2" localSheetId="94">OFFSET('Nota 31A Provisiones - casos '!ACOMTI1,0,MATCH(#REF!,#REF!,0)-1,ROWS('Nota 31A Provisiones - casos '!ACOMTI1),COLUMNS('Nota 31A Provisiones - casos '!ACOMTI1))</definedName>
    <definedName name="ACOMTI1PAS2" localSheetId="96">OFFSET(ACOMTI1,0,MATCH([4]RDTOS!$DU$4,[4]RDTOS!$BI$2:$BV$2,0)-1,ROWS(ACOMTI1),COLUMNS(ACOMTI1))</definedName>
    <definedName name="ACOMTI1PAS2" localSheetId="98">OFFSET(ACOMTI1,0,MATCH([4]RDTOS!$DU$4,[4]RDTOS!$BI$2:$BV$2,0)-1,ROWS(ACOMTI1),COLUMNS(ACOMTI1))</definedName>
    <definedName name="ACOMTI1PAS2" localSheetId="100">OFFSET(ACOMTI1,0,MATCH([4]RDTOS!$DU$4,[4]RDTOS!$BI$2:$BV$2,0)-1,ROWS(ACOMTI1),COLUMNS(ACOMTI1))</definedName>
    <definedName name="ACOMTI1PAS2" localSheetId="101">OFFSET(ACOMTI1,0,MATCH([4]RDTOS!$DU$4,[4]RDTOS!$BI$2:$BV$2,0)-1,ROWS(ACOMTI1),COLUMNS(ACOMTI1))</definedName>
    <definedName name="ACOMTI1PAS2" localSheetId="102">OFFSET(ACOMTI1,0,MATCH([4]RDTOS!$DU$4,[4]RDTOS!$BI$2:$BV$2,0)-1,ROWS(ACOMTI1),COLUMNS(ACOMTI1))</definedName>
    <definedName name="ACOMTI1PAS2" localSheetId="103">OFFSET(ACOMTI1,0,MATCH([4]RDTOS!$DU$4,[4]RDTOS!$BI$2:$BV$2,0)-1,ROWS(ACOMTI1),COLUMNS(ACOMTI1))</definedName>
    <definedName name="ACOMTI1PAS2" localSheetId="104">OFFSET(ACOMTI1,0,MATCH([4]RDTOS!$DU$4,[4]RDTOS!$BI$2:$BV$2,0)-1,ROWS(ACOMTI1),COLUMNS(ACOMTI1))</definedName>
    <definedName name="ACOMTI1PAS2" localSheetId="105">OFFSET(ACOMTI1,0,MATCH([4]RDTOS!$DU$4,[4]RDTOS!$BI$2:$BV$2,0)-1,ROWS(ACOMTI1),COLUMNS(ACOMTI1))</definedName>
    <definedName name="ACOMTI1PAS2" localSheetId="106">OFFSET(ACOMTI1,0,MATCH([4]RDTOS!$DU$4,[4]RDTOS!$BI$2:$BV$2,0)-1,ROWS(ACOMTI1),COLUMNS(ACOMTI1))</definedName>
    <definedName name="ACOMTI1PAS2" localSheetId="12">OFFSET(ACOMTI1,0,MATCH([4]RDTOS!$DU$4,[4]RDTOS!$BI$2:$BV$2,0)-1,ROWS(ACOMTI1),COLUMNS(ACOMTI1))</definedName>
    <definedName name="ACOMTI1PAS2" localSheetId="17">OFFSET([5]!ACOMTI1,0,MATCH([4]RDTOS!$DU$4,[4]RDTOS!$BI$2:$BV$2,0)-1,ROWS([5]!ACOMTI1),COLUMNS([5]!ACOMTI1))</definedName>
    <definedName name="ACOMTI1PAS2" localSheetId="16">OFFSET([5]!ACOMTI1,0,MATCH([4]RDTOS!$DU$4,[4]RDTOS!$BI$2:$BV$2,0)-1,ROWS([5]!ACOMTI1),COLUMNS([5]!ACOMTI1))</definedName>
    <definedName name="ACOMTI1PAS2" localSheetId="21">OFFSET(ACOMTI1,0,MATCH([4]RDTOS!$DU$4,[4]RDTOS!$BI$2:$BV$2,0)-1,ROWS(ACOMTI1),COLUMNS(ACOMTI1))</definedName>
    <definedName name="ACOMTI1PAS2" localSheetId="0">OFFSET(ACOMTI1,0,MATCH([4]RDTOS!$DU$4,[4]RDTOS!$BI$2:$BV$2,0)-1,ROWS(ACOMTI1),COLUMNS(ACOMTI1))</definedName>
    <definedName name="ACOMTI1PAS2" localSheetId="33">OFFSET(ACOMTI1,0,MATCH([4]RDTOS!$DU$4,[4]RDTOS!$BI$2:$BV$2,0)-1,ROWS(ACOMTI1),COLUMNS(ACOMTI1))</definedName>
    <definedName name="ACOMTI1PAS2" localSheetId="32">OFFSET(ACOMTI1,0,MATCH([4]RDTOS!$DU$4,[4]RDTOS!$BI$2:$BV$2,0)-1,ROWS(ACOMTI1),COLUMNS(ACOMTI1))</definedName>
    <definedName name="ACOMTI1PAS2" localSheetId="34">OFFSET(ACOMTI1,0,MATCH([4]RDTOS!$DU$4,[4]RDTOS!$BI$2:$BV$2,0)-1,ROWS(ACOMTI1),COLUMNS(ACOMTI1))</definedName>
    <definedName name="ACOMTI1PAS2" localSheetId="36">OFFSET(ACOMTI1,0,MATCH([4]RDTOS!$DU$4,[4]RDTOS!$BI$2:$BV$2,0)-1,ROWS(ACOMTI1),COLUMNS(ACOMTI1))</definedName>
    <definedName name="ACOMTI1PAS2" localSheetId="35">OFFSET([0]!ACOMTI1,0,MATCH([4]RDTOS!$DU$4,[4]RDTOS!$BI$2:$BV$2,0)-1,ROWS([0]!ACOMTI1),COLUMNS([0]!ACOMTI1))</definedName>
    <definedName name="ACOMTI1PAS2" localSheetId="97">OFFSET(ACOMTI1,0,MATCH([4]RDTOS!$DU$4,[4]RDTOS!$BI$2:$BV$2,0)-1,ROWS(ACOMTI1),COLUMNS(ACOMTI1))</definedName>
    <definedName name="ACOMTI1PAS2" localSheetId="3">OFFSET([0]!ACOMTI1,0,MATCH([4]RDTOS!$DU$4,[4]RDTOS!$BI$2:$BV$2,0)-1,ROWS([0]!ACOMTI1),COLUMNS([0]!ACOMTI1))</definedName>
    <definedName name="ACOMTI1PAS2">OFFSET(ACOMTI1,0,MATCH([4]RDTOS!$DU$4,[4]RDTOS!$BI$2:$BV$2,0)-1,ROWS(ACOMTI1),COLUMNS(ACOMTI1))</definedName>
    <definedName name="ACOMTOT" localSheetId="5">OFFSET([4]RDTOS!$A$2,MATCH([4]RDTOS!$DP$4,[4]RDTOS!$A$2:$A$130,0)-12,0,12,1)</definedName>
    <definedName name="ACOMTOT" localSheetId="94">OFFSET(#REF!,MATCH(#REF!,#REF!,0)-12,0,12,1)</definedName>
    <definedName name="ACOMTOT">OFFSET([4]RDTOS!$A$2,MATCH([4]RDTOS!$DP$4,[4]RDTOS!$A$2:$A$130,0)-12,0,12,1)</definedName>
    <definedName name="ACOMTOT1" localSheetId="5">OFFSET([4]RDTOS!$Q$2,MATCH([4]RDTOS!$DP$4,[4]RDTOS!$Q$2:$Q$130,0)-12,0,12,1)</definedName>
    <definedName name="ACOMTOT1" localSheetId="94">OFFSET(#REF!,MATCH(#REF!,#REF!,0)-12,0,12,1)</definedName>
    <definedName name="ACOMTOT1">OFFSET([4]RDTOS!$Q$2,MATCH([4]RDTOS!$DP$4,[4]RDTOS!$Q$2:$Q$130,0)-12,0,12,1)</definedName>
    <definedName name="ACOMTOT1ACT" localSheetId="2">OFFSET([0]!ACOMTOT1,0,MATCH([4]RDTOS!$DV$4,[4]RDTOS!$Q$2:$AD$2,0)-1,ROWS([0]!ACOMTOT1),COLUMNS([0]!ACOMTOT1))</definedName>
    <definedName name="ACOMTOT1ACT" localSheetId="1">OFFSET(ACOMTOT1,0,MATCH([4]RDTOS!$DV$4,[4]RDTOS!$Q$2:$AD$2,0)-1,ROWS(ACOMTOT1),COLUMNS(ACOMTOT1))</definedName>
    <definedName name="ACOMTOT1ACT" localSheetId="6">OFFSET([0]!ACOMTOT1,0,MATCH([4]RDTOS!$DV$4,[4]RDTOS!$Q$2:$AD$2,0)-1,ROWS([0]!ACOMTOT1),COLUMNS([0]!ACOMTOT1))</definedName>
    <definedName name="ACOMTOT1ACT" localSheetId="4">OFFSET(ACOMTOT1,0,MATCH([4]RDTOS!$DV$4,[4]RDTOS!$Q$2:$AD$2,0)-1,ROWS(ACOMTOT1),COLUMNS(ACOMTOT1))</definedName>
    <definedName name="ACOMTOT1ACT" localSheetId="5">OFFSET('Flujos de efectivo'!ACOMTOT1,0,MATCH([4]RDTOS!$DV$4,[4]RDTOS!$Q$2:$AD$2,0)-1,ROWS('Flujos de efectivo'!ACOMTOT1),COLUMNS('Flujos de efectivo'!ACOMTOT1))</definedName>
    <definedName name="ACOMTOT1ACT" localSheetId="58">OFFSET(ACOMTOT1,0,MATCH([4]RDTOS!$DV$4,[4]RDTOS!$Q$2:$AD$2,0)-1,ROWS(ACOMTOT1),COLUMNS(ACOMTOT1))</definedName>
    <definedName name="ACOMTOT1ACT" localSheetId="59">OFFSET(ACOMTOT1,0,MATCH([4]RDTOS!$DV$4,[4]RDTOS!$Q$2:$AD$2,0)-1,ROWS(ACOMTOT1),COLUMNS(ACOMTOT1))</definedName>
    <definedName name="ACOMTOT1ACT" localSheetId="61">OFFSET(ACOMTOT1,0,MATCH([4]RDTOS!$DV$4,[4]RDTOS!$Q$2:$AD$2,0)-1,ROWS(ACOMTOT1),COLUMNS(ACOMTOT1))</definedName>
    <definedName name="ACOMTOT1ACT" localSheetId="64">OFFSET(ACOMTOT1,0,MATCH([4]RDTOS!$DV$4,[4]RDTOS!$Q$2:$AD$2,0)-1,ROWS(ACOMTOT1),COLUMNS(ACOMTOT1))</definedName>
    <definedName name="ACOMTOT1ACT" localSheetId="67">OFFSET(ACOMTOT1,0,MATCH([4]RDTOS!$DV$4,[4]RDTOS!$Q$2:$AD$2,0)-1,ROWS(ACOMTOT1),COLUMNS(ACOMTOT1))</definedName>
    <definedName name="ACOMTOT1ACT" localSheetId="68">OFFSET(ACOMTOT1,0,MATCH([4]RDTOS!$DV$4,[4]RDTOS!$Q$2:$AD$2,0)-1,ROWS(ACOMTOT1),COLUMNS(ACOMTOT1))</definedName>
    <definedName name="ACOMTOT1ACT" localSheetId="69">OFFSET(ACOMTOT1,0,MATCH([4]RDTOS!$DV$4,[4]RDTOS!$Q$2:$AD$2,0)-1,ROWS(ACOMTOT1),COLUMNS(ACOMTOT1))</definedName>
    <definedName name="ACOMTOT1ACT" localSheetId="11">OFFSET(ACOMTOT1,0,MATCH([4]RDTOS!$DV$4,[4]RDTOS!$Q$2:$AD$2,0)-1,ROWS(ACOMTOT1),COLUMNS(ACOMTOT1))</definedName>
    <definedName name="ACOMTOT1ACT" localSheetId="10">OFFSET(ACOMTOT1,0,MATCH([4]RDTOS!$DV$4,[4]RDTOS!$Q$2:$AD$2,0)-1,ROWS(ACOMTOT1),COLUMNS(ACOMTOT1))</definedName>
    <definedName name="ACOMTOT1ACT" localSheetId="7">OFFSET(ACOMTOT1,0,MATCH([4]RDTOS!$DV$4,[4]RDTOS!$Q$2:$AD$2,0)-1,ROWS(ACOMTOT1),COLUMNS(ACOMTOT1))</definedName>
    <definedName name="ACOMTOT1ACT" localSheetId="9">OFFSET(ACOMTOT1,0,MATCH([4]RDTOS!$DV$4,[4]RDTOS!$Q$2:$AD$2,0)-1,ROWS(ACOMTOT1),COLUMNS(ACOMTOT1))</definedName>
    <definedName name="ACOMTOT1ACT" localSheetId="70">OFFSET(ACOMTOT1,0,MATCH([4]RDTOS!$DV$4,[4]RDTOS!$Q$2:$AD$2,0)-1,ROWS(ACOMTOT1),COLUMNS(ACOMTOT1))</definedName>
    <definedName name="ACOMTOT1ACT" localSheetId="72">OFFSET(ACOMTOT1,0,MATCH([4]RDTOS!$DV$4,[4]RDTOS!$Q$2:$AD$2,0)-1,ROWS(ACOMTOT1),COLUMNS(ACOMTOT1))</definedName>
    <definedName name="ACOMTOT1ACT" localSheetId="73">OFFSET(ACOMTOT1,0,MATCH([4]RDTOS!$DV$4,[4]RDTOS!$Q$2:$AD$2,0)-1,ROWS(ACOMTOT1),COLUMNS(ACOMTOT1))</definedName>
    <definedName name="ACOMTOT1ACT" localSheetId="74">OFFSET(ACOMTOT1,0,MATCH([4]RDTOS!$DV$4,[4]RDTOS!$Q$2:$AD$2,0)-1,ROWS(ACOMTOT1),COLUMNS(ACOMTOT1))</definedName>
    <definedName name="ACOMTOT1ACT" localSheetId="75">OFFSET(ACOMTOT1,0,MATCH([4]RDTOS!$DV$4,[4]RDTOS!$Q$2:$AD$2,0)-1,ROWS(ACOMTOT1),COLUMNS(ACOMTOT1))</definedName>
    <definedName name="ACOMTOT1ACT" localSheetId="76">OFFSET(ACOMTOT1,0,MATCH([4]RDTOS!$DV$4,[4]RDTOS!$Q$2:$AD$2,0)-1,ROWS(ACOMTOT1),COLUMNS(ACOMTOT1))</definedName>
    <definedName name="ACOMTOT1ACT" localSheetId="77">OFFSET(ACOMTOT1,0,MATCH([4]RDTOS!$DV$4,[4]RDTOS!$Q$2:$AD$2,0)-1,ROWS(ACOMTOT1),COLUMNS(ACOMTOT1))</definedName>
    <definedName name="ACOMTOT1ACT" localSheetId="78">OFFSET(ACOMTOT1,0,MATCH([4]RDTOS!$DV$4,[4]RDTOS!$Q$2:$AD$2,0)-1,ROWS(ACOMTOT1),COLUMNS(ACOMTOT1))</definedName>
    <definedName name="ACOMTOT1ACT" localSheetId="79">OFFSET(ACOMTOT1,0,MATCH([4]RDTOS!$DV$4,[4]RDTOS!$Q$2:$AD$2,0)-1,ROWS(ACOMTOT1),COLUMNS(ACOMTOT1))</definedName>
    <definedName name="ACOMTOT1ACT" localSheetId="80">OFFSET(ACOMTOT1,0,MATCH([4]RDTOS!$DV$4,[4]RDTOS!$Q$2:$AD$2,0)-1,ROWS(ACOMTOT1),COLUMNS(ACOMTOT1))</definedName>
    <definedName name="ACOMTOT1ACT" localSheetId="92">OFFSET(ACOMTOT1,0,MATCH([4]RDTOS!$DV$4,[4]RDTOS!$Q$2:$AD$2,0)-1,ROWS(ACOMTOT1),COLUMNS(ACOMTOT1))</definedName>
    <definedName name="ACOMTOT1ACT" localSheetId="91">OFFSET(ACOMTOT1,0,MATCH([4]RDTOS!$DV$4,[4]RDTOS!$Q$2:$AD$2,0)-1,ROWS(ACOMTOT1),COLUMNS(ACOMTOT1))</definedName>
    <definedName name="ACOMTOT1ACT" localSheetId="93">OFFSET(ACOMTOT1,0,MATCH([4]RDTOS!$DV$4,[4]RDTOS!$Q$2:$AD$2,0)-1,ROWS(ACOMTOT1),COLUMNS(ACOMTOT1))</definedName>
    <definedName name="ACOMTOT1ACT" localSheetId="94">OFFSET('Nota 31A Provisiones - casos '!ACOMTOT1,0,MATCH(#REF!,#REF!,0)-1,ROWS('Nota 31A Provisiones - casos '!ACOMTOT1),COLUMNS('Nota 31A Provisiones - casos '!ACOMTOT1))</definedName>
    <definedName name="ACOMTOT1ACT" localSheetId="96">OFFSET(ACOMTOT1,0,MATCH([4]RDTOS!$DV$4,[4]RDTOS!$Q$2:$AD$2,0)-1,ROWS(ACOMTOT1),COLUMNS(ACOMTOT1))</definedName>
    <definedName name="ACOMTOT1ACT" localSheetId="98">OFFSET(ACOMTOT1,0,MATCH([4]RDTOS!$DV$4,[4]RDTOS!$Q$2:$AD$2,0)-1,ROWS(ACOMTOT1),COLUMNS(ACOMTOT1))</definedName>
    <definedName name="ACOMTOT1ACT" localSheetId="100">OFFSET(ACOMTOT1,0,MATCH([4]RDTOS!$DV$4,[4]RDTOS!$Q$2:$AD$2,0)-1,ROWS(ACOMTOT1),COLUMNS(ACOMTOT1))</definedName>
    <definedName name="ACOMTOT1ACT" localSheetId="101">OFFSET(ACOMTOT1,0,MATCH([4]RDTOS!$DV$4,[4]RDTOS!$Q$2:$AD$2,0)-1,ROWS(ACOMTOT1),COLUMNS(ACOMTOT1))</definedName>
    <definedName name="ACOMTOT1ACT" localSheetId="102">OFFSET(ACOMTOT1,0,MATCH([4]RDTOS!$DV$4,[4]RDTOS!$Q$2:$AD$2,0)-1,ROWS(ACOMTOT1),COLUMNS(ACOMTOT1))</definedName>
    <definedName name="ACOMTOT1ACT" localSheetId="103">OFFSET(ACOMTOT1,0,MATCH([4]RDTOS!$DV$4,[4]RDTOS!$Q$2:$AD$2,0)-1,ROWS(ACOMTOT1),COLUMNS(ACOMTOT1))</definedName>
    <definedName name="ACOMTOT1ACT" localSheetId="104">OFFSET(ACOMTOT1,0,MATCH([4]RDTOS!$DV$4,[4]RDTOS!$Q$2:$AD$2,0)-1,ROWS(ACOMTOT1),COLUMNS(ACOMTOT1))</definedName>
    <definedName name="ACOMTOT1ACT" localSheetId="105">OFFSET(ACOMTOT1,0,MATCH([4]RDTOS!$DV$4,[4]RDTOS!$Q$2:$AD$2,0)-1,ROWS(ACOMTOT1),COLUMNS(ACOMTOT1))</definedName>
    <definedName name="ACOMTOT1ACT" localSheetId="106">OFFSET(ACOMTOT1,0,MATCH([4]RDTOS!$DV$4,[4]RDTOS!$Q$2:$AD$2,0)-1,ROWS(ACOMTOT1),COLUMNS(ACOMTOT1))</definedName>
    <definedName name="ACOMTOT1ACT" localSheetId="12">OFFSET(ACOMTOT1,0,MATCH([4]RDTOS!$DV$4,[4]RDTOS!$Q$2:$AD$2,0)-1,ROWS(ACOMTOT1),COLUMNS(ACOMTOT1))</definedName>
    <definedName name="ACOMTOT1ACT" localSheetId="17">OFFSET([5]!ACOMTOT1,0,MATCH([4]RDTOS!$DV$4,[4]RDTOS!$Q$2:$AD$2,0)-1,ROWS([5]!ACOMTOT1),COLUMNS([5]!ACOMTOT1))</definedName>
    <definedName name="ACOMTOT1ACT" localSheetId="16">OFFSET([5]!ACOMTOT1,0,MATCH([4]RDTOS!$DV$4,[4]RDTOS!$Q$2:$AD$2,0)-1,ROWS([5]!ACOMTOT1),COLUMNS([5]!ACOMTOT1))</definedName>
    <definedName name="ACOMTOT1ACT" localSheetId="21">OFFSET(ACOMTOT1,0,MATCH([4]RDTOS!$DV$4,[4]RDTOS!$Q$2:$AD$2,0)-1,ROWS(ACOMTOT1),COLUMNS(ACOMTOT1))</definedName>
    <definedName name="ACOMTOT1ACT" localSheetId="0">OFFSET(ACOMTOT1,0,MATCH([4]RDTOS!$DV$4,[4]RDTOS!$Q$2:$AD$2,0)-1,ROWS(ACOMTOT1),COLUMNS(ACOMTOT1))</definedName>
    <definedName name="ACOMTOT1ACT" localSheetId="33">OFFSET(ACOMTOT1,0,MATCH([4]RDTOS!$DV$4,[4]RDTOS!$Q$2:$AD$2,0)-1,ROWS(ACOMTOT1),COLUMNS(ACOMTOT1))</definedName>
    <definedName name="ACOMTOT1ACT" localSheetId="32">OFFSET(ACOMTOT1,0,MATCH([4]RDTOS!$DV$4,[4]RDTOS!$Q$2:$AD$2,0)-1,ROWS(ACOMTOT1),COLUMNS(ACOMTOT1))</definedName>
    <definedName name="ACOMTOT1ACT" localSheetId="34">OFFSET(ACOMTOT1,0,MATCH([4]RDTOS!$DV$4,[4]RDTOS!$Q$2:$AD$2,0)-1,ROWS(ACOMTOT1),COLUMNS(ACOMTOT1))</definedName>
    <definedName name="ACOMTOT1ACT" localSheetId="36">OFFSET(ACOMTOT1,0,MATCH([4]RDTOS!$DV$4,[4]RDTOS!$Q$2:$AD$2,0)-1,ROWS(ACOMTOT1),COLUMNS(ACOMTOT1))</definedName>
    <definedName name="ACOMTOT1ACT" localSheetId="35">OFFSET([0]!ACOMTOT1,0,MATCH([4]RDTOS!$DV$4,[4]RDTOS!$Q$2:$AD$2,0)-1,ROWS([0]!ACOMTOT1),COLUMNS([0]!ACOMTOT1))</definedName>
    <definedName name="ACOMTOT1ACT" localSheetId="97">OFFSET(ACOMTOT1,0,MATCH([4]RDTOS!$DV$4,[4]RDTOS!$Q$2:$AD$2,0)-1,ROWS(ACOMTOT1),COLUMNS(ACOMTOT1))</definedName>
    <definedName name="ACOMTOT1ACT" localSheetId="3">OFFSET([0]!ACOMTOT1,0,MATCH([4]RDTOS!$DV$4,[4]RDTOS!$Q$2:$AD$2,0)-1,ROWS([0]!ACOMTOT1),COLUMNS([0]!ACOMTOT1))</definedName>
    <definedName name="ACOMTOT1ACT">OFFSET(ACOMTOT1,0,MATCH([4]RDTOS!$DV$4,[4]RDTOS!$Q$2:$AD$2,0)-1,ROWS(ACOMTOT1),COLUMNS(ACOMTOT1))</definedName>
    <definedName name="ACOMTOT1ACT2" localSheetId="2">OFFSET([0]!ACOMTOT1,0,MATCH([4]RDTOS!$DV$4,[4]RDTOS!$Q$2:$AD$2,0)-1,ROWS([0]!ACOMTOT1),COLUMNS([0]!ACOMTOT1))</definedName>
    <definedName name="ACOMTOT1ACT2" localSheetId="1">OFFSET(ACOMTOT1,0,MATCH([4]RDTOS!$DV$4,[4]RDTOS!$Q$2:$AD$2,0)-1,ROWS(ACOMTOT1),COLUMNS(ACOMTOT1))</definedName>
    <definedName name="ACOMTOT1ACT2" localSheetId="6">OFFSET([0]!ACOMTOT1,0,MATCH([4]RDTOS!$DV$4,[4]RDTOS!$Q$2:$AD$2,0)-1,ROWS([0]!ACOMTOT1),COLUMNS([0]!ACOMTOT1))</definedName>
    <definedName name="ACOMTOT1ACT2" localSheetId="4">OFFSET(ACOMTOT1,0,MATCH([4]RDTOS!$DV$4,[4]RDTOS!$Q$2:$AD$2,0)-1,ROWS(ACOMTOT1),COLUMNS(ACOMTOT1))</definedName>
    <definedName name="ACOMTOT1ACT2" localSheetId="5">OFFSET('Flujos de efectivo'!ACOMTOT1,0,MATCH([4]RDTOS!$DV$4,[4]RDTOS!$Q$2:$AD$2,0)-1,ROWS('Flujos de efectivo'!ACOMTOT1),COLUMNS('Flujos de efectivo'!ACOMTOT1))</definedName>
    <definedName name="ACOMTOT1ACT2" localSheetId="58">OFFSET(ACOMTOT1,0,MATCH([4]RDTOS!$DV$4,[4]RDTOS!$Q$2:$AD$2,0)-1,ROWS(ACOMTOT1),COLUMNS(ACOMTOT1))</definedName>
    <definedName name="ACOMTOT1ACT2" localSheetId="59">OFFSET(ACOMTOT1,0,MATCH([4]RDTOS!$DV$4,[4]RDTOS!$Q$2:$AD$2,0)-1,ROWS(ACOMTOT1),COLUMNS(ACOMTOT1))</definedName>
    <definedName name="ACOMTOT1ACT2" localSheetId="61">OFFSET(ACOMTOT1,0,MATCH([4]RDTOS!$DV$4,[4]RDTOS!$Q$2:$AD$2,0)-1,ROWS(ACOMTOT1),COLUMNS(ACOMTOT1))</definedName>
    <definedName name="ACOMTOT1ACT2" localSheetId="64">OFFSET(ACOMTOT1,0,MATCH([4]RDTOS!$DV$4,[4]RDTOS!$Q$2:$AD$2,0)-1,ROWS(ACOMTOT1),COLUMNS(ACOMTOT1))</definedName>
    <definedName name="ACOMTOT1ACT2" localSheetId="67">OFFSET(ACOMTOT1,0,MATCH([4]RDTOS!$DV$4,[4]RDTOS!$Q$2:$AD$2,0)-1,ROWS(ACOMTOT1),COLUMNS(ACOMTOT1))</definedName>
    <definedName name="ACOMTOT1ACT2" localSheetId="68">OFFSET(ACOMTOT1,0,MATCH([4]RDTOS!$DV$4,[4]RDTOS!$Q$2:$AD$2,0)-1,ROWS(ACOMTOT1),COLUMNS(ACOMTOT1))</definedName>
    <definedName name="ACOMTOT1ACT2" localSheetId="69">OFFSET(ACOMTOT1,0,MATCH([4]RDTOS!$DV$4,[4]RDTOS!$Q$2:$AD$2,0)-1,ROWS(ACOMTOT1),COLUMNS(ACOMTOT1))</definedName>
    <definedName name="ACOMTOT1ACT2" localSheetId="11">OFFSET(ACOMTOT1,0,MATCH([4]RDTOS!$DV$4,[4]RDTOS!$Q$2:$AD$2,0)-1,ROWS(ACOMTOT1),COLUMNS(ACOMTOT1))</definedName>
    <definedName name="ACOMTOT1ACT2" localSheetId="10">OFFSET(ACOMTOT1,0,MATCH([4]RDTOS!$DV$4,[4]RDTOS!$Q$2:$AD$2,0)-1,ROWS(ACOMTOT1),COLUMNS(ACOMTOT1))</definedName>
    <definedName name="ACOMTOT1ACT2" localSheetId="7">OFFSET(ACOMTOT1,0,MATCH([4]RDTOS!$DV$4,[4]RDTOS!$Q$2:$AD$2,0)-1,ROWS(ACOMTOT1),COLUMNS(ACOMTOT1))</definedName>
    <definedName name="ACOMTOT1ACT2" localSheetId="9">OFFSET(ACOMTOT1,0,MATCH([4]RDTOS!$DV$4,[4]RDTOS!$Q$2:$AD$2,0)-1,ROWS(ACOMTOT1),COLUMNS(ACOMTOT1))</definedName>
    <definedName name="ACOMTOT1ACT2" localSheetId="70">OFFSET(ACOMTOT1,0,MATCH([4]RDTOS!$DV$4,[4]RDTOS!$Q$2:$AD$2,0)-1,ROWS(ACOMTOT1),COLUMNS(ACOMTOT1))</definedName>
    <definedName name="ACOMTOT1ACT2" localSheetId="72">OFFSET(ACOMTOT1,0,MATCH([4]RDTOS!$DV$4,[4]RDTOS!$Q$2:$AD$2,0)-1,ROWS(ACOMTOT1),COLUMNS(ACOMTOT1))</definedName>
    <definedName name="ACOMTOT1ACT2" localSheetId="73">OFFSET(ACOMTOT1,0,MATCH([4]RDTOS!$DV$4,[4]RDTOS!$Q$2:$AD$2,0)-1,ROWS(ACOMTOT1),COLUMNS(ACOMTOT1))</definedName>
    <definedName name="ACOMTOT1ACT2" localSheetId="74">OFFSET(ACOMTOT1,0,MATCH([4]RDTOS!$DV$4,[4]RDTOS!$Q$2:$AD$2,0)-1,ROWS(ACOMTOT1),COLUMNS(ACOMTOT1))</definedName>
    <definedName name="ACOMTOT1ACT2" localSheetId="75">OFFSET(ACOMTOT1,0,MATCH([4]RDTOS!$DV$4,[4]RDTOS!$Q$2:$AD$2,0)-1,ROWS(ACOMTOT1),COLUMNS(ACOMTOT1))</definedName>
    <definedName name="ACOMTOT1ACT2" localSheetId="76">OFFSET(ACOMTOT1,0,MATCH([4]RDTOS!$DV$4,[4]RDTOS!$Q$2:$AD$2,0)-1,ROWS(ACOMTOT1),COLUMNS(ACOMTOT1))</definedName>
    <definedName name="ACOMTOT1ACT2" localSheetId="77">OFFSET(ACOMTOT1,0,MATCH([4]RDTOS!$DV$4,[4]RDTOS!$Q$2:$AD$2,0)-1,ROWS(ACOMTOT1),COLUMNS(ACOMTOT1))</definedName>
    <definedName name="ACOMTOT1ACT2" localSheetId="78">OFFSET(ACOMTOT1,0,MATCH([4]RDTOS!$DV$4,[4]RDTOS!$Q$2:$AD$2,0)-1,ROWS(ACOMTOT1),COLUMNS(ACOMTOT1))</definedName>
    <definedName name="ACOMTOT1ACT2" localSheetId="79">OFFSET(ACOMTOT1,0,MATCH([4]RDTOS!$DV$4,[4]RDTOS!$Q$2:$AD$2,0)-1,ROWS(ACOMTOT1),COLUMNS(ACOMTOT1))</definedName>
    <definedName name="ACOMTOT1ACT2" localSheetId="80">OFFSET(ACOMTOT1,0,MATCH([4]RDTOS!$DV$4,[4]RDTOS!$Q$2:$AD$2,0)-1,ROWS(ACOMTOT1),COLUMNS(ACOMTOT1))</definedName>
    <definedName name="ACOMTOT1ACT2" localSheetId="92">OFFSET(ACOMTOT1,0,MATCH([4]RDTOS!$DV$4,[4]RDTOS!$Q$2:$AD$2,0)-1,ROWS(ACOMTOT1),COLUMNS(ACOMTOT1))</definedName>
    <definedName name="ACOMTOT1ACT2" localSheetId="91">OFFSET(ACOMTOT1,0,MATCH([4]RDTOS!$DV$4,[4]RDTOS!$Q$2:$AD$2,0)-1,ROWS(ACOMTOT1),COLUMNS(ACOMTOT1))</definedName>
    <definedName name="ACOMTOT1ACT2" localSheetId="93">OFFSET(ACOMTOT1,0,MATCH([4]RDTOS!$DV$4,[4]RDTOS!$Q$2:$AD$2,0)-1,ROWS(ACOMTOT1),COLUMNS(ACOMTOT1))</definedName>
    <definedName name="ACOMTOT1ACT2" localSheetId="94">OFFSET('Nota 31A Provisiones - casos '!ACOMTOT1,0,MATCH(#REF!,#REF!,0)-1,ROWS('Nota 31A Provisiones - casos '!ACOMTOT1),COLUMNS('Nota 31A Provisiones - casos '!ACOMTOT1))</definedName>
    <definedName name="ACOMTOT1ACT2" localSheetId="96">OFFSET(ACOMTOT1,0,MATCH([4]RDTOS!$DV$4,[4]RDTOS!$Q$2:$AD$2,0)-1,ROWS(ACOMTOT1),COLUMNS(ACOMTOT1))</definedName>
    <definedName name="ACOMTOT1ACT2" localSheetId="98">OFFSET(ACOMTOT1,0,MATCH([4]RDTOS!$DV$4,[4]RDTOS!$Q$2:$AD$2,0)-1,ROWS(ACOMTOT1),COLUMNS(ACOMTOT1))</definedName>
    <definedName name="ACOMTOT1ACT2" localSheetId="100">OFFSET(ACOMTOT1,0,MATCH([4]RDTOS!$DV$4,[4]RDTOS!$Q$2:$AD$2,0)-1,ROWS(ACOMTOT1),COLUMNS(ACOMTOT1))</definedName>
    <definedName name="ACOMTOT1ACT2" localSheetId="101">OFFSET(ACOMTOT1,0,MATCH([4]RDTOS!$DV$4,[4]RDTOS!$Q$2:$AD$2,0)-1,ROWS(ACOMTOT1),COLUMNS(ACOMTOT1))</definedName>
    <definedName name="ACOMTOT1ACT2" localSheetId="102">OFFSET(ACOMTOT1,0,MATCH([4]RDTOS!$DV$4,[4]RDTOS!$Q$2:$AD$2,0)-1,ROWS(ACOMTOT1),COLUMNS(ACOMTOT1))</definedName>
    <definedName name="ACOMTOT1ACT2" localSheetId="103">OFFSET(ACOMTOT1,0,MATCH([4]RDTOS!$DV$4,[4]RDTOS!$Q$2:$AD$2,0)-1,ROWS(ACOMTOT1),COLUMNS(ACOMTOT1))</definedName>
    <definedName name="ACOMTOT1ACT2" localSheetId="104">OFFSET(ACOMTOT1,0,MATCH([4]RDTOS!$DV$4,[4]RDTOS!$Q$2:$AD$2,0)-1,ROWS(ACOMTOT1),COLUMNS(ACOMTOT1))</definedName>
    <definedName name="ACOMTOT1ACT2" localSheetId="105">OFFSET(ACOMTOT1,0,MATCH([4]RDTOS!$DV$4,[4]RDTOS!$Q$2:$AD$2,0)-1,ROWS(ACOMTOT1),COLUMNS(ACOMTOT1))</definedName>
    <definedName name="ACOMTOT1ACT2" localSheetId="106">OFFSET(ACOMTOT1,0,MATCH([4]RDTOS!$DV$4,[4]RDTOS!$Q$2:$AD$2,0)-1,ROWS(ACOMTOT1),COLUMNS(ACOMTOT1))</definedName>
    <definedName name="ACOMTOT1ACT2" localSheetId="12">OFFSET(ACOMTOT1,0,MATCH([4]RDTOS!$DV$4,[4]RDTOS!$Q$2:$AD$2,0)-1,ROWS(ACOMTOT1),COLUMNS(ACOMTOT1))</definedName>
    <definedName name="ACOMTOT1ACT2" localSheetId="17">OFFSET([5]!ACOMTOT1,0,MATCH([4]RDTOS!$DV$4,[4]RDTOS!$Q$2:$AD$2,0)-1,ROWS([5]!ACOMTOT1),COLUMNS([5]!ACOMTOT1))</definedName>
    <definedName name="ACOMTOT1ACT2" localSheetId="16">OFFSET([5]!ACOMTOT1,0,MATCH([4]RDTOS!$DV$4,[4]RDTOS!$Q$2:$AD$2,0)-1,ROWS([5]!ACOMTOT1),COLUMNS([5]!ACOMTOT1))</definedName>
    <definedName name="ACOMTOT1ACT2" localSheetId="21">OFFSET(ACOMTOT1,0,MATCH([4]RDTOS!$DV$4,[4]RDTOS!$Q$2:$AD$2,0)-1,ROWS(ACOMTOT1),COLUMNS(ACOMTOT1))</definedName>
    <definedName name="ACOMTOT1ACT2" localSheetId="0">OFFSET(ACOMTOT1,0,MATCH([4]RDTOS!$DV$4,[4]RDTOS!$Q$2:$AD$2,0)-1,ROWS(ACOMTOT1),COLUMNS(ACOMTOT1))</definedName>
    <definedName name="ACOMTOT1ACT2" localSheetId="33">OFFSET(ACOMTOT1,0,MATCH([4]RDTOS!$DV$4,[4]RDTOS!$Q$2:$AD$2,0)-1,ROWS(ACOMTOT1),COLUMNS(ACOMTOT1))</definedName>
    <definedName name="ACOMTOT1ACT2" localSheetId="32">OFFSET(ACOMTOT1,0,MATCH([4]RDTOS!$DV$4,[4]RDTOS!$Q$2:$AD$2,0)-1,ROWS(ACOMTOT1),COLUMNS(ACOMTOT1))</definedName>
    <definedName name="ACOMTOT1ACT2" localSheetId="34">OFFSET(ACOMTOT1,0,MATCH([4]RDTOS!$DV$4,[4]RDTOS!$Q$2:$AD$2,0)-1,ROWS(ACOMTOT1),COLUMNS(ACOMTOT1))</definedName>
    <definedName name="ACOMTOT1ACT2" localSheetId="36">OFFSET(ACOMTOT1,0,MATCH([4]RDTOS!$DV$4,[4]RDTOS!$Q$2:$AD$2,0)-1,ROWS(ACOMTOT1),COLUMNS(ACOMTOT1))</definedName>
    <definedName name="ACOMTOT1ACT2" localSheetId="35">OFFSET([0]!ACOMTOT1,0,MATCH([4]RDTOS!$DV$4,[4]RDTOS!$Q$2:$AD$2,0)-1,ROWS([0]!ACOMTOT1),COLUMNS([0]!ACOMTOT1))</definedName>
    <definedName name="ACOMTOT1ACT2" localSheetId="97">OFFSET(ACOMTOT1,0,MATCH([4]RDTOS!$DV$4,[4]RDTOS!$Q$2:$AD$2,0)-1,ROWS(ACOMTOT1),COLUMNS(ACOMTOT1))</definedName>
    <definedName name="ACOMTOT1ACT2" localSheetId="3">OFFSET([0]!ACOMTOT1,0,MATCH([4]RDTOS!$DV$4,[4]RDTOS!$Q$2:$AD$2,0)-1,ROWS([0]!ACOMTOT1),COLUMNS([0]!ACOMTOT1))</definedName>
    <definedName name="ACOMTOT1ACT2">OFFSET(ACOMTOT1,0,MATCH([4]RDTOS!$DV$4,[4]RDTOS!$Q$2:$AD$2,0)-1,ROWS(ACOMTOT1),COLUMNS(ACOMTOT1))</definedName>
    <definedName name="ACOMTOT1BAR" localSheetId="2">OFFSET([0]!ACOMTOT1,0,MATCH([4]RDTOS!$DY$4,[4]RDTOS!$Q$2:$AD$2,0)-1,ROWS([0]!ACOMTOT1),COLUMNS([0]!ACOMTOT1))</definedName>
    <definedName name="ACOMTOT1BAR" localSheetId="1">OFFSET(ACOMTOT1,0,MATCH([4]RDTOS!$DY$4,[4]RDTOS!$Q$2:$AD$2,0)-1,ROWS(ACOMTOT1),COLUMNS(ACOMTOT1))</definedName>
    <definedName name="ACOMTOT1BAR" localSheetId="6">OFFSET([0]!ACOMTOT1,0,MATCH([4]RDTOS!$DY$4,[4]RDTOS!$Q$2:$AD$2,0)-1,ROWS([0]!ACOMTOT1),COLUMNS([0]!ACOMTOT1))</definedName>
    <definedName name="ACOMTOT1BAR" localSheetId="4">OFFSET(ACOMTOT1,0,MATCH([4]RDTOS!$DY$4,[4]RDTOS!$Q$2:$AD$2,0)-1,ROWS(ACOMTOT1),COLUMNS(ACOMTOT1))</definedName>
    <definedName name="ACOMTOT1BAR" localSheetId="5">OFFSET('Flujos de efectivo'!ACOMTOT1,0,MATCH([4]RDTOS!$DY$4,[4]RDTOS!$Q$2:$AD$2,0)-1,ROWS('Flujos de efectivo'!ACOMTOT1),COLUMNS('Flujos de efectivo'!ACOMTOT1))</definedName>
    <definedName name="ACOMTOT1BAR" localSheetId="58">OFFSET(ACOMTOT1,0,MATCH([4]RDTOS!$DY$4,[4]RDTOS!$Q$2:$AD$2,0)-1,ROWS(ACOMTOT1),COLUMNS(ACOMTOT1))</definedName>
    <definedName name="ACOMTOT1BAR" localSheetId="59">OFFSET(ACOMTOT1,0,MATCH([4]RDTOS!$DY$4,[4]RDTOS!$Q$2:$AD$2,0)-1,ROWS(ACOMTOT1),COLUMNS(ACOMTOT1))</definedName>
    <definedName name="ACOMTOT1BAR" localSheetId="61">OFFSET(ACOMTOT1,0,MATCH([4]RDTOS!$DY$4,[4]RDTOS!$Q$2:$AD$2,0)-1,ROWS(ACOMTOT1),COLUMNS(ACOMTOT1))</definedName>
    <definedName name="ACOMTOT1BAR" localSheetId="64">OFFSET(ACOMTOT1,0,MATCH([4]RDTOS!$DY$4,[4]RDTOS!$Q$2:$AD$2,0)-1,ROWS(ACOMTOT1),COLUMNS(ACOMTOT1))</definedName>
    <definedName name="ACOMTOT1BAR" localSheetId="67">OFFSET(ACOMTOT1,0,MATCH([4]RDTOS!$DY$4,[4]RDTOS!$Q$2:$AD$2,0)-1,ROWS(ACOMTOT1),COLUMNS(ACOMTOT1))</definedName>
    <definedName name="ACOMTOT1BAR" localSheetId="68">OFFSET(ACOMTOT1,0,MATCH([4]RDTOS!$DY$4,[4]RDTOS!$Q$2:$AD$2,0)-1,ROWS(ACOMTOT1),COLUMNS(ACOMTOT1))</definedName>
    <definedName name="ACOMTOT1BAR" localSheetId="69">OFFSET(ACOMTOT1,0,MATCH([4]RDTOS!$DY$4,[4]RDTOS!$Q$2:$AD$2,0)-1,ROWS(ACOMTOT1),COLUMNS(ACOMTOT1))</definedName>
    <definedName name="ACOMTOT1BAR" localSheetId="11">OFFSET(ACOMTOT1,0,MATCH([4]RDTOS!$DY$4,[4]RDTOS!$Q$2:$AD$2,0)-1,ROWS(ACOMTOT1),COLUMNS(ACOMTOT1))</definedName>
    <definedName name="ACOMTOT1BAR" localSheetId="10">OFFSET(ACOMTOT1,0,MATCH([4]RDTOS!$DY$4,[4]RDTOS!$Q$2:$AD$2,0)-1,ROWS(ACOMTOT1),COLUMNS(ACOMTOT1))</definedName>
    <definedName name="ACOMTOT1BAR" localSheetId="7">OFFSET(ACOMTOT1,0,MATCH([4]RDTOS!$DY$4,[4]RDTOS!$Q$2:$AD$2,0)-1,ROWS(ACOMTOT1),COLUMNS(ACOMTOT1))</definedName>
    <definedName name="ACOMTOT1BAR" localSheetId="9">OFFSET(ACOMTOT1,0,MATCH([4]RDTOS!$DY$4,[4]RDTOS!$Q$2:$AD$2,0)-1,ROWS(ACOMTOT1),COLUMNS(ACOMTOT1))</definedName>
    <definedName name="ACOMTOT1BAR" localSheetId="70">OFFSET(ACOMTOT1,0,MATCH([4]RDTOS!$DY$4,[4]RDTOS!$Q$2:$AD$2,0)-1,ROWS(ACOMTOT1),COLUMNS(ACOMTOT1))</definedName>
    <definedName name="ACOMTOT1BAR" localSheetId="72">OFFSET(ACOMTOT1,0,MATCH([4]RDTOS!$DY$4,[4]RDTOS!$Q$2:$AD$2,0)-1,ROWS(ACOMTOT1),COLUMNS(ACOMTOT1))</definedName>
    <definedName name="ACOMTOT1BAR" localSheetId="73">OFFSET(ACOMTOT1,0,MATCH([4]RDTOS!$DY$4,[4]RDTOS!$Q$2:$AD$2,0)-1,ROWS(ACOMTOT1),COLUMNS(ACOMTOT1))</definedName>
    <definedName name="ACOMTOT1BAR" localSheetId="74">OFFSET(ACOMTOT1,0,MATCH([4]RDTOS!$DY$4,[4]RDTOS!$Q$2:$AD$2,0)-1,ROWS(ACOMTOT1),COLUMNS(ACOMTOT1))</definedName>
    <definedName name="ACOMTOT1BAR" localSheetId="75">OFFSET(ACOMTOT1,0,MATCH([4]RDTOS!$DY$4,[4]RDTOS!$Q$2:$AD$2,0)-1,ROWS(ACOMTOT1),COLUMNS(ACOMTOT1))</definedName>
    <definedName name="ACOMTOT1BAR" localSheetId="76">OFFSET(ACOMTOT1,0,MATCH([4]RDTOS!$DY$4,[4]RDTOS!$Q$2:$AD$2,0)-1,ROWS(ACOMTOT1),COLUMNS(ACOMTOT1))</definedName>
    <definedName name="ACOMTOT1BAR" localSheetId="77">OFFSET(ACOMTOT1,0,MATCH([4]RDTOS!$DY$4,[4]RDTOS!$Q$2:$AD$2,0)-1,ROWS(ACOMTOT1),COLUMNS(ACOMTOT1))</definedName>
    <definedName name="ACOMTOT1BAR" localSheetId="78">OFFSET(ACOMTOT1,0,MATCH([4]RDTOS!$DY$4,[4]RDTOS!$Q$2:$AD$2,0)-1,ROWS(ACOMTOT1),COLUMNS(ACOMTOT1))</definedName>
    <definedName name="ACOMTOT1BAR" localSheetId="79">OFFSET(ACOMTOT1,0,MATCH([4]RDTOS!$DY$4,[4]RDTOS!$Q$2:$AD$2,0)-1,ROWS(ACOMTOT1),COLUMNS(ACOMTOT1))</definedName>
    <definedName name="ACOMTOT1BAR" localSheetId="80">OFFSET(ACOMTOT1,0,MATCH([4]RDTOS!$DY$4,[4]RDTOS!$Q$2:$AD$2,0)-1,ROWS(ACOMTOT1),COLUMNS(ACOMTOT1))</definedName>
    <definedName name="ACOMTOT1BAR" localSheetId="92">OFFSET(ACOMTOT1,0,MATCH([4]RDTOS!$DY$4,[4]RDTOS!$Q$2:$AD$2,0)-1,ROWS(ACOMTOT1),COLUMNS(ACOMTOT1))</definedName>
    <definedName name="ACOMTOT1BAR" localSheetId="91">OFFSET(ACOMTOT1,0,MATCH([4]RDTOS!$DY$4,[4]RDTOS!$Q$2:$AD$2,0)-1,ROWS(ACOMTOT1),COLUMNS(ACOMTOT1))</definedName>
    <definedName name="ACOMTOT1BAR" localSheetId="93">OFFSET(ACOMTOT1,0,MATCH([4]RDTOS!$DY$4,[4]RDTOS!$Q$2:$AD$2,0)-1,ROWS(ACOMTOT1),COLUMNS(ACOMTOT1))</definedName>
    <definedName name="ACOMTOT1BAR" localSheetId="94">OFFSET('Nota 31A Provisiones - casos '!ACOMTOT1,0,MATCH(#REF!,#REF!,0)-1,ROWS('Nota 31A Provisiones - casos '!ACOMTOT1),COLUMNS('Nota 31A Provisiones - casos '!ACOMTOT1))</definedName>
    <definedName name="ACOMTOT1BAR" localSheetId="96">OFFSET(ACOMTOT1,0,MATCH([4]RDTOS!$DY$4,[4]RDTOS!$Q$2:$AD$2,0)-1,ROWS(ACOMTOT1),COLUMNS(ACOMTOT1))</definedName>
    <definedName name="ACOMTOT1BAR" localSheetId="98">OFFSET(ACOMTOT1,0,MATCH([4]RDTOS!$DY$4,[4]RDTOS!$Q$2:$AD$2,0)-1,ROWS(ACOMTOT1),COLUMNS(ACOMTOT1))</definedName>
    <definedName name="ACOMTOT1BAR" localSheetId="100">OFFSET(ACOMTOT1,0,MATCH([4]RDTOS!$DY$4,[4]RDTOS!$Q$2:$AD$2,0)-1,ROWS(ACOMTOT1),COLUMNS(ACOMTOT1))</definedName>
    <definedName name="ACOMTOT1BAR" localSheetId="101">OFFSET(ACOMTOT1,0,MATCH([4]RDTOS!$DY$4,[4]RDTOS!$Q$2:$AD$2,0)-1,ROWS(ACOMTOT1),COLUMNS(ACOMTOT1))</definedName>
    <definedName name="ACOMTOT1BAR" localSheetId="102">OFFSET(ACOMTOT1,0,MATCH([4]RDTOS!$DY$4,[4]RDTOS!$Q$2:$AD$2,0)-1,ROWS(ACOMTOT1),COLUMNS(ACOMTOT1))</definedName>
    <definedName name="ACOMTOT1BAR" localSheetId="103">OFFSET(ACOMTOT1,0,MATCH([4]RDTOS!$DY$4,[4]RDTOS!$Q$2:$AD$2,0)-1,ROWS(ACOMTOT1),COLUMNS(ACOMTOT1))</definedName>
    <definedName name="ACOMTOT1BAR" localSheetId="104">OFFSET(ACOMTOT1,0,MATCH([4]RDTOS!$DY$4,[4]RDTOS!$Q$2:$AD$2,0)-1,ROWS(ACOMTOT1),COLUMNS(ACOMTOT1))</definedName>
    <definedName name="ACOMTOT1BAR" localSheetId="105">OFFSET(ACOMTOT1,0,MATCH([4]RDTOS!$DY$4,[4]RDTOS!$Q$2:$AD$2,0)-1,ROWS(ACOMTOT1),COLUMNS(ACOMTOT1))</definedName>
    <definedName name="ACOMTOT1BAR" localSheetId="106">OFFSET(ACOMTOT1,0,MATCH([4]RDTOS!$DY$4,[4]RDTOS!$Q$2:$AD$2,0)-1,ROWS(ACOMTOT1),COLUMNS(ACOMTOT1))</definedName>
    <definedName name="ACOMTOT1BAR" localSheetId="12">OFFSET(ACOMTOT1,0,MATCH([4]RDTOS!$DY$4,[4]RDTOS!$Q$2:$AD$2,0)-1,ROWS(ACOMTOT1),COLUMNS(ACOMTOT1))</definedName>
    <definedName name="ACOMTOT1BAR" localSheetId="17">OFFSET([5]!ACOMTOT1,0,MATCH([4]RDTOS!$DY$4,[4]RDTOS!$Q$2:$AD$2,0)-1,ROWS([5]!ACOMTOT1),COLUMNS([5]!ACOMTOT1))</definedName>
    <definedName name="ACOMTOT1BAR" localSheetId="16">OFFSET([5]!ACOMTOT1,0,MATCH([4]RDTOS!$DY$4,[4]RDTOS!$Q$2:$AD$2,0)-1,ROWS([5]!ACOMTOT1),COLUMNS([5]!ACOMTOT1))</definedName>
    <definedName name="ACOMTOT1BAR" localSheetId="21">OFFSET(ACOMTOT1,0,MATCH([4]RDTOS!$DY$4,[4]RDTOS!$Q$2:$AD$2,0)-1,ROWS(ACOMTOT1),COLUMNS(ACOMTOT1))</definedName>
    <definedName name="ACOMTOT1BAR" localSheetId="0">OFFSET(ACOMTOT1,0,MATCH([4]RDTOS!$DY$4,[4]RDTOS!$Q$2:$AD$2,0)-1,ROWS(ACOMTOT1),COLUMNS(ACOMTOT1))</definedName>
    <definedName name="ACOMTOT1BAR" localSheetId="33">OFFSET(ACOMTOT1,0,MATCH([4]RDTOS!$DY$4,[4]RDTOS!$Q$2:$AD$2,0)-1,ROWS(ACOMTOT1),COLUMNS(ACOMTOT1))</definedName>
    <definedName name="ACOMTOT1BAR" localSheetId="32">OFFSET(ACOMTOT1,0,MATCH([4]RDTOS!$DY$4,[4]RDTOS!$Q$2:$AD$2,0)-1,ROWS(ACOMTOT1),COLUMNS(ACOMTOT1))</definedName>
    <definedName name="ACOMTOT1BAR" localSheetId="34">OFFSET(ACOMTOT1,0,MATCH([4]RDTOS!$DY$4,[4]RDTOS!$Q$2:$AD$2,0)-1,ROWS(ACOMTOT1),COLUMNS(ACOMTOT1))</definedName>
    <definedName name="ACOMTOT1BAR" localSheetId="36">OFFSET(ACOMTOT1,0,MATCH([4]RDTOS!$DY$4,[4]RDTOS!$Q$2:$AD$2,0)-1,ROWS(ACOMTOT1),COLUMNS(ACOMTOT1))</definedName>
    <definedName name="ACOMTOT1BAR" localSheetId="35">OFFSET([0]!ACOMTOT1,0,MATCH([4]RDTOS!$DY$4,[4]RDTOS!$Q$2:$AD$2,0)-1,ROWS([0]!ACOMTOT1),COLUMNS([0]!ACOMTOT1))</definedName>
    <definedName name="ACOMTOT1BAR" localSheetId="97">OFFSET(ACOMTOT1,0,MATCH([4]RDTOS!$DY$4,[4]RDTOS!$Q$2:$AD$2,0)-1,ROWS(ACOMTOT1),COLUMNS(ACOMTOT1))</definedName>
    <definedName name="ACOMTOT1BAR" localSheetId="3">OFFSET([0]!ACOMTOT1,0,MATCH([4]RDTOS!$DY$4,[4]RDTOS!$Q$2:$AD$2,0)-1,ROWS([0]!ACOMTOT1),COLUMNS([0]!ACOMTOT1))</definedName>
    <definedName name="ACOMTOT1BAR">OFFSET(ACOMTOT1,0,MATCH([4]RDTOS!$DY$4,[4]RDTOS!$Q$2:$AD$2,0)-1,ROWS(ACOMTOT1),COLUMNS(ACOMTOT1))</definedName>
    <definedName name="ACOMTOT1BAR2" localSheetId="2">OFFSET([0]!ACOMTOT1,0,MATCH([4]RDTOS!$DY$4,[4]RDTOS!$Q$2:$AD$2,0)-1,ROWS([0]!ACOMTOT1),COLUMNS([0]!ACOMTOT1))</definedName>
    <definedName name="ACOMTOT1BAR2" localSheetId="1">OFFSET(ACOMTOT1,0,MATCH([4]RDTOS!$DY$4,[4]RDTOS!$Q$2:$AD$2,0)-1,ROWS(ACOMTOT1),COLUMNS(ACOMTOT1))</definedName>
    <definedName name="ACOMTOT1BAR2" localSheetId="6">OFFSET([0]!ACOMTOT1,0,MATCH([4]RDTOS!$DY$4,[4]RDTOS!$Q$2:$AD$2,0)-1,ROWS([0]!ACOMTOT1),COLUMNS([0]!ACOMTOT1))</definedName>
    <definedName name="ACOMTOT1BAR2" localSheetId="4">OFFSET(ACOMTOT1,0,MATCH([4]RDTOS!$DY$4,[4]RDTOS!$Q$2:$AD$2,0)-1,ROWS(ACOMTOT1),COLUMNS(ACOMTOT1))</definedName>
    <definedName name="ACOMTOT1BAR2" localSheetId="5">OFFSET('Flujos de efectivo'!ACOMTOT1,0,MATCH([4]RDTOS!$DY$4,[4]RDTOS!$Q$2:$AD$2,0)-1,ROWS('Flujos de efectivo'!ACOMTOT1),COLUMNS('Flujos de efectivo'!ACOMTOT1))</definedName>
    <definedName name="ACOMTOT1BAR2" localSheetId="58">OFFSET(ACOMTOT1,0,MATCH([4]RDTOS!$DY$4,[4]RDTOS!$Q$2:$AD$2,0)-1,ROWS(ACOMTOT1),COLUMNS(ACOMTOT1))</definedName>
    <definedName name="ACOMTOT1BAR2" localSheetId="59">OFFSET(ACOMTOT1,0,MATCH([4]RDTOS!$DY$4,[4]RDTOS!$Q$2:$AD$2,0)-1,ROWS(ACOMTOT1),COLUMNS(ACOMTOT1))</definedName>
    <definedName name="ACOMTOT1BAR2" localSheetId="61">OFFSET(ACOMTOT1,0,MATCH([4]RDTOS!$DY$4,[4]RDTOS!$Q$2:$AD$2,0)-1,ROWS(ACOMTOT1),COLUMNS(ACOMTOT1))</definedName>
    <definedName name="ACOMTOT1BAR2" localSheetId="64">OFFSET(ACOMTOT1,0,MATCH([4]RDTOS!$DY$4,[4]RDTOS!$Q$2:$AD$2,0)-1,ROWS(ACOMTOT1),COLUMNS(ACOMTOT1))</definedName>
    <definedName name="ACOMTOT1BAR2" localSheetId="67">OFFSET(ACOMTOT1,0,MATCH([4]RDTOS!$DY$4,[4]RDTOS!$Q$2:$AD$2,0)-1,ROWS(ACOMTOT1),COLUMNS(ACOMTOT1))</definedName>
    <definedName name="ACOMTOT1BAR2" localSheetId="68">OFFSET(ACOMTOT1,0,MATCH([4]RDTOS!$DY$4,[4]RDTOS!$Q$2:$AD$2,0)-1,ROWS(ACOMTOT1),COLUMNS(ACOMTOT1))</definedName>
    <definedName name="ACOMTOT1BAR2" localSheetId="69">OFFSET(ACOMTOT1,0,MATCH([4]RDTOS!$DY$4,[4]RDTOS!$Q$2:$AD$2,0)-1,ROWS(ACOMTOT1),COLUMNS(ACOMTOT1))</definedName>
    <definedName name="ACOMTOT1BAR2" localSheetId="11">OFFSET(ACOMTOT1,0,MATCH([4]RDTOS!$DY$4,[4]RDTOS!$Q$2:$AD$2,0)-1,ROWS(ACOMTOT1),COLUMNS(ACOMTOT1))</definedName>
    <definedName name="ACOMTOT1BAR2" localSheetId="10">OFFSET(ACOMTOT1,0,MATCH([4]RDTOS!$DY$4,[4]RDTOS!$Q$2:$AD$2,0)-1,ROWS(ACOMTOT1),COLUMNS(ACOMTOT1))</definedName>
    <definedName name="ACOMTOT1BAR2" localSheetId="7">OFFSET(ACOMTOT1,0,MATCH([4]RDTOS!$DY$4,[4]RDTOS!$Q$2:$AD$2,0)-1,ROWS(ACOMTOT1),COLUMNS(ACOMTOT1))</definedName>
    <definedName name="ACOMTOT1BAR2" localSheetId="9">OFFSET(ACOMTOT1,0,MATCH([4]RDTOS!$DY$4,[4]RDTOS!$Q$2:$AD$2,0)-1,ROWS(ACOMTOT1),COLUMNS(ACOMTOT1))</definedName>
    <definedName name="ACOMTOT1BAR2" localSheetId="70">OFFSET(ACOMTOT1,0,MATCH([4]RDTOS!$DY$4,[4]RDTOS!$Q$2:$AD$2,0)-1,ROWS(ACOMTOT1),COLUMNS(ACOMTOT1))</definedName>
    <definedName name="ACOMTOT1BAR2" localSheetId="72">OFFSET(ACOMTOT1,0,MATCH([4]RDTOS!$DY$4,[4]RDTOS!$Q$2:$AD$2,0)-1,ROWS(ACOMTOT1),COLUMNS(ACOMTOT1))</definedName>
    <definedName name="ACOMTOT1BAR2" localSheetId="73">OFFSET(ACOMTOT1,0,MATCH([4]RDTOS!$DY$4,[4]RDTOS!$Q$2:$AD$2,0)-1,ROWS(ACOMTOT1),COLUMNS(ACOMTOT1))</definedName>
    <definedName name="ACOMTOT1BAR2" localSheetId="74">OFFSET(ACOMTOT1,0,MATCH([4]RDTOS!$DY$4,[4]RDTOS!$Q$2:$AD$2,0)-1,ROWS(ACOMTOT1),COLUMNS(ACOMTOT1))</definedName>
    <definedName name="ACOMTOT1BAR2" localSheetId="75">OFFSET(ACOMTOT1,0,MATCH([4]RDTOS!$DY$4,[4]RDTOS!$Q$2:$AD$2,0)-1,ROWS(ACOMTOT1),COLUMNS(ACOMTOT1))</definedName>
    <definedName name="ACOMTOT1BAR2" localSheetId="76">OFFSET(ACOMTOT1,0,MATCH([4]RDTOS!$DY$4,[4]RDTOS!$Q$2:$AD$2,0)-1,ROWS(ACOMTOT1),COLUMNS(ACOMTOT1))</definedName>
    <definedName name="ACOMTOT1BAR2" localSheetId="77">OFFSET(ACOMTOT1,0,MATCH([4]RDTOS!$DY$4,[4]RDTOS!$Q$2:$AD$2,0)-1,ROWS(ACOMTOT1),COLUMNS(ACOMTOT1))</definedName>
    <definedName name="ACOMTOT1BAR2" localSheetId="78">OFFSET(ACOMTOT1,0,MATCH([4]RDTOS!$DY$4,[4]RDTOS!$Q$2:$AD$2,0)-1,ROWS(ACOMTOT1),COLUMNS(ACOMTOT1))</definedName>
    <definedName name="ACOMTOT1BAR2" localSheetId="79">OFFSET(ACOMTOT1,0,MATCH([4]RDTOS!$DY$4,[4]RDTOS!$Q$2:$AD$2,0)-1,ROWS(ACOMTOT1),COLUMNS(ACOMTOT1))</definedName>
    <definedName name="ACOMTOT1BAR2" localSheetId="80">OFFSET(ACOMTOT1,0,MATCH([4]RDTOS!$DY$4,[4]RDTOS!$Q$2:$AD$2,0)-1,ROWS(ACOMTOT1),COLUMNS(ACOMTOT1))</definedName>
    <definedName name="ACOMTOT1BAR2" localSheetId="92">OFFSET(ACOMTOT1,0,MATCH([4]RDTOS!$DY$4,[4]RDTOS!$Q$2:$AD$2,0)-1,ROWS(ACOMTOT1),COLUMNS(ACOMTOT1))</definedName>
    <definedName name="ACOMTOT1BAR2" localSheetId="91">OFFSET(ACOMTOT1,0,MATCH([4]RDTOS!$DY$4,[4]RDTOS!$Q$2:$AD$2,0)-1,ROWS(ACOMTOT1),COLUMNS(ACOMTOT1))</definedName>
    <definedName name="ACOMTOT1BAR2" localSheetId="93">OFFSET(ACOMTOT1,0,MATCH([4]RDTOS!$DY$4,[4]RDTOS!$Q$2:$AD$2,0)-1,ROWS(ACOMTOT1),COLUMNS(ACOMTOT1))</definedName>
    <definedName name="ACOMTOT1BAR2" localSheetId="94">OFFSET('Nota 31A Provisiones - casos '!ACOMTOT1,0,MATCH(#REF!,#REF!,0)-1,ROWS('Nota 31A Provisiones - casos '!ACOMTOT1),COLUMNS('Nota 31A Provisiones - casos '!ACOMTOT1))</definedName>
    <definedName name="ACOMTOT1BAR2" localSheetId="96">OFFSET(ACOMTOT1,0,MATCH([4]RDTOS!$DY$4,[4]RDTOS!$Q$2:$AD$2,0)-1,ROWS(ACOMTOT1),COLUMNS(ACOMTOT1))</definedName>
    <definedName name="ACOMTOT1BAR2" localSheetId="98">OFFSET(ACOMTOT1,0,MATCH([4]RDTOS!$DY$4,[4]RDTOS!$Q$2:$AD$2,0)-1,ROWS(ACOMTOT1),COLUMNS(ACOMTOT1))</definedName>
    <definedName name="ACOMTOT1BAR2" localSheetId="100">OFFSET(ACOMTOT1,0,MATCH([4]RDTOS!$DY$4,[4]RDTOS!$Q$2:$AD$2,0)-1,ROWS(ACOMTOT1),COLUMNS(ACOMTOT1))</definedName>
    <definedName name="ACOMTOT1BAR2" localSheetId="101">OFFSET(ACOMTOT1,0,MATCH([4]RDTOS!$DY$4,[4]RDTOS!$Q$2:$AD$2,0)-1,ROWS(ACOMTOT1),COLUMNS(ACOMTOT1))</definedName>
    <definedName name="ACOMTOT1BAR2" localSheetId="102">OFFSET(ACOMTOT1,0,MATCH([4]RDTOS!$DY$4,[4]RDTOS!$Q$2:$AD$2,0)-1,ROWS(ACOMTOT1),COLUMNS(ACOMTOT1))</definedName>
    <definedName name="ACOMTOT1BAR2" localSheetId="103">OFFSET(ACOMTOT1,0,MATCH([4]RDTOS!$DY$4,[4]RDTOS!$Q$2:$AD$2,0)-1,ROWS(ACOMTOT1),COLUMNS(ACOMTOT1))</definedName>
    <definedName name="ACOMTOT1BAR2" localSheetId="104">OFFSET(ACOMTOT1,0,MATCH([4]RDTOS!$DY$4,[4]RDTOS!$Q$2:$AD$2,0)-1,ROWS(ACOMTOT1),COLUMNS(ACOMTOT1))</definedName>
    <definedName name="ACOMTOT1BAR2" localSheetId="105">OFFSET(ACOMTOT1,0,MATCH([4]RDTOS!$DY$4,[4]RDTOS!$Q$2:$AD$2,0)-1,ROWS(ACOMTOT1),COLUMNS(ACOMTOT1))</definedName>
    <definedName name="ACOMTOT1BAR2" localSheetId="106">OFFSET(ACOMTOT1,0,MATCH([4]RDTOS!$DY$4,[4]RDTOS!$Q$2:$AD$2,0)-1,ROWS(ACOMTOT1),COLUMNS(ACOMTOT1))</definedName>
    <definedName name="ACOMTOT1BAR2" localSheetId="12">OFFSET(ACOMTOT1,0,MATCH([4]RDTOS!$DY$4,[4]RDTOS!$Q$2:$AD$2,0)-1,ROWS(ACOMTOT1),COLUMNS(ACOMTOT1))</definedName>
    <definedName name="ACOMTOT1BAR2" localSheetId="17">OFFSET([5]!ACOMTOT1,0,MATCH([4]RDTOS!$DY$4,[4]RDTOS!$Q$2:$AD$2,0)-1,ROWS([5]!ACOMTOT1),COLUMNS([5]!ACOMTOT1))</definedName>
    <definedName name="ACOMTOT1BAR2" localSheetId="16">OFFSET([5]!ACOMTOT1,0,MATCH([4]RDTOS!$DY$4,[4]RDTOS!$Q$2:$AD$2,0)-1,ROWS([5]!ACOMTOT1),COLUMNS([5]!ACOMTOT1))</definedName>
    <definedName name="ACOMTOT1BAR2" localSheetId="21">OFFSET(ACOMTOT1,0,MATCH([4]RDTOS!$DY$4,[4]RDTOS!$Q$2:$AD$2,0)-1,ROWS(ACOMTOT1),COLUMNS(ACOMTOT1))</definedName>
    <definedName name="ACOMTOT1BAR2" localSheetId="0">OFFSET(ACOMTOT1,0,MATCH([4]RDTOS!$DY$4,[4]RDTOS!$Q$2:$AD$2,0)-1,ROWS(ACOMTOT1),COLUMNS(ACOMTOT1))</definedName>
    <definedName name="ACOMTOT1BAR2" localSheetId="33">OFFSET(ACOMTOT1,0,MATCH([4]RDTOS!$DY$4,[4]RDTOS!$Q$2:$AD$2,0)-1,ROWS(ACOMTOT1),COLUMNS(ACOMTOT1))</definedName>
    <definedName name="ACOMTOT1BAR2" localSheetId="32">OFFSET(ACOMTOT1,0,MATCH([4]RDTOS!$DY$4,[4]RDTOS!$Q$2:$AD$2,0)-1,ROWS(ACOMTOT1),COLUMNS(ACOMTOT1))</definedName>
    <definedName name="ACOMTOT1BAR2" localSheetId="34">OFFSET(ACOMTOT1,0,MATCH([4]RDTOS!$DY$4,[4]RDTOS!$Q$2:$AD$2,0)-1,ROWS(ACOMTOT1),COLUMNS(ACOMTOT1))</definedName>
    <definedName name="ACOMTOT1BAR2" localSheetId="36">OFFSET(ACOMTOT1,0,MATCH([4]RDTOS!$DY$4,[4]RDTOS!$Q$2:$AD$2,0)-1,ROWS(ACOMTOT1),COLUMNS(ACOMTOT1))</definedName>
    <definedName name="ACOMTOT1BAR2" localSheetId="35">OFFSET([0]!ACOMTOT1,0,MATCH([4]RDTOS!$DY$4,[4]RDTOS!$Q$2:$AD$2,0)-1,ROWS([0]!ACOMTOT1),COLUMNS([0]!ACOMTOT1))</definedName>
    <definedName name="ACOMTOT1BAR2" localSheetId="97">OFFSET(ACOMTOT1,0,MATCH([4]RDTOS!$DY$4,[4]RDTOS!$Q$2:$AD$2,0)-1,ROWS(ACOMTOT1),COLUMNS(ACOMTOT1))</definedName>
    <definedName name="ACOMTOT1BAR2" localSheetId="3">OFFSET([0]!ACOMTOT1,0,MATCH([4]RDTOS!$DY$4,[4]RDTOS!$Q$2:$AD$2,0)-1,ROWS([0]!ACOMTOT1),COLUMNS([0]!ACOMTOT1))</definedName>
    <definedName name="ACOMTOT1BAR2">OFFSET(ACOMTOT1,0,MATCH([4]RDTOS!$DY$4,[4]RDTOS!$Q$2:$AD$2,0)-1,ROWS(ACOMTOT1),COLUMNS(ACOMTOT1))</definedName>
    <definedName name="ACOMTOT1CON" localSheetId="2">OFFSET([0]!ACOMTOT1,0,MATCH([4]RDTOS!$DW$4,[4]RDTOS!$Q$2:$AD$2,0)-1,ROWS([0]!ACOMTOT1),COLUMNS([0]!ACOMTOT1))</definedName>
    <definedName name="ACOMTOT1CON" localSheetId="1">OFFSET(ACOMTOT1,0,MATCH([4]RDTOS!$DW$4,[4]RDTOS!$Q$2:$AD$2,0)-1,ROWS(ACOMTOT1),COLUMNS(ACOMTOT1))</definedName>
    <definedName name="ACOMTOT1CON" localSheetId="6">OFFSET([0]!ACOMTOT1,0,MATCH([4]RDTOS!$DW$4,[4]RDTOS!$Q$2:$AD$2,0)-1,ROWS([0]!ACOMTOT1),COLUMNS([0]!ACOMTOT1))</definedName>
    <definedName name="ACOMTOT1CON" localSheetId="4">OFFSET(ACOMTOT1,0,MATCH([4]RDTOS!$DW$4,[4]RDTOS!$Q$2:$AD$2,0)-1,ROWS(ACOMTOT1),COLUMNS(ACOMTOT1))</definedName>
    <definedName name="ACOMTOT1CON" localSheetId="5">OFFSET('Flujos de efectivo'!ACOMTOT1,0,MATCH([4]RDTOS!$DW$4,[4]RDTOS!$Q$2:$AD$2,0)-1,ROWS('Flujos de efectivo'!ACOMTOT1),COLUMNS('Flujos de efectivo'!ACOMTOT1))</definedName>
    <definedName name="ACOMTOT1CON" localSheetId="58">OFFSET(ACOMTOT1,0,MATCH([4]RDTOS!$DW$4,[4]RDTOS!$Q$2:$AD$2,0)-1,ROWS(ACOMTOT1),COLUMNS(ACOMTOT1))</definedName>
    <definedName name="ACOMTOT1CON" localSheetId="59">OFFSET(ACOMTOT1,0,MATCH([4]RDTOS!$DW$4,[4]RDTOS!$Q$2:$AD$2,0)-1,ROWS(ACOMTOT1),COLUMNS(ACOMTOT1))</definedName>
    <definedName name="ACOMTOT1CON" localSheetId="61">OFFSET(ACOMTOT1,0,MATCH([4]RDTOS!$DW$4,[4]RDTOS!$Q$2:$AD$2,0)-1,ROWS(ACOMTOT1),COLUMNS(ACOMTOT1))</definedName>
    <definedName name="ACOMTOT1CON" localSheetId="64">OFFSET(ACOMTOT1,0,MATCH([4]RDTOS!$DW$4,[4]RDTOS!$Q$2:$AD$2,0)-1,ROWS(ACOMTOT1),COLUMNS(ACOMTOT1))</definedName>
    <definedName name="ACOMTOT1CON" localSheetId="67">OFFSET(ACOMTOT1,0,MATCH([4]RDTOS!$DW$4,[4]RDTOS!$Q$2:$AD$2,0)-1,ROWS(ACOMTOT1),COLUMNS(ACOMTOT1))</definedName>
    <definedName name="ACOMTOT1CON" localSheetId="68">OFFSET(ACOMTOT1,0,MATCH([4]RDTOS!$DW$4,[4]RDTOS!$Q$2:$AD$2,0)-1,ROWS(ACOMTOT1),COLUMNS(ACOMTOT1))</definedName>
    <definedName name="ACOMTOT1CON" localSheetId="69">OFFSET(ACOMTOT1,0,MATCH([4]RDTOS!$DW$4,[4]RDTOS!$Q$2:$AD$2,0)-1,ROWS(ACOMTOT1),COLUMNS(ACOMTOT1))</definedName>
    <definedName name="ACOMTOT1CON" localSheetId="11">OFFSET(ACOMTOT1,0,MATCH([4]RDTOS!$DW$4,[4]RDTOS!$Q$2:$AD$2,0)-1,ROWS(ACOMTOT1),COLUMNS(ACOMTOT1))</definedName>
    <definedName name="ACOMTOT1CON" localSheetId="10">OFFSET(ACOMTOT1,0,MATCH([4]RDTOS!$DW$4,[4]RDTOS!$Q$2:$AD$2,0)-1,ROWS(ACOMTOT1),COLUMNS(ACOMTOT1))</definedName>
    <definedName name="ACOMTOT1CON" localSheetId="7">OFFSET(ACOMTOT1,0,MATCH([4]RDTOS!$DW$4,[4]RDTOS!$Q$2:$AD$2,0)-1,ROWS(ACOMTOT1),COLUMNS(ACOMTOT1))</definedName>
    <definedName name="ACOMTOT1CON" localSheetId="9">OFFSET(ACOMTOT1,0,MATCH([4]RDTOS!$DW$4,[4]RDTOS!$Q$2:$AD$2,0)-1,ROWS(ACOMTOT1),COLUMNS(ACOMTOT1))</definedName>
    <definedName name="ACOMTOT1CON" localSheetId="70">OFFSET(ACOMTOT1,0,MATCH([4]RDTOS!$DW$4,[4]RDTOS!$Q$2:$AD$2,0)-1,ROWS(ACOMTOT1),COLUMNS(ACOMTOT1))</definedName>
    <definedName name="ACOMTOT1CON" localSheetId="72">OFFSET(ACOMTOT1,0,MATCH([4]RDTOS!$DW$4,[4]RDTOS!$Q$2:$AD$2,0)-1,ROWS(ACOMTOT1),COLUMNS(ACOMTOT1))</definedName>
    <definedName name="ACOMTOT1CON" localSheetId="73">OFFSET(ACOMTOT1,0,MATCH([4]RDTOS!$DW$4,[4]RDTOS!$Q$2:$AD$2,0)-1,ROWS(ACOMTOT1),COLUMNS(ACOMTOT1))</definedName>
    <definedName name="ACOMTOT1CON" localSheetId="74">OFFSET(ACOMTOT1,0,MATCH([4]RDTOS!$DW$4,[4]RDTOS!$Q$2:$AD$2,0)-1,ROWS(ACOMTOT1),COLUMNS(ACOMTOT1))</definedName>
    <definedName name="ACOMTOT1CON" localSheetId="75">OFFSET(ACOMTOT1,0,MATCH([4]RDTOS!$DW$4,[4]RDTOS!$Q$2:$AD$2,0)-1,ROWS(ACOMTOT1),COLUMNS(ACOMTOT1))</definedName>
    <definedName name="ACOMTOT1CON" localSheetId="76">OFFSET(ACOMTOT1,0,MATCH([4]RDTOS!$DW$4,[4]RDTOS!$Q$2:$AD$2,0)-1,ROWS(ACOMTOT1),COLUMNS(ACOMTOT1))</definedName>
    <definedName name="ACOMTOT1CON" localSheetId="77">OFFSET(ACOMTOT1,0,MATCH([4]RDTOS!$DW$4,[4]RDTOS!$Q$2:$AD$2,0)-1,ROWS(ACOMTOT1),COLUMNS(ACOMTOT1))</definedName>
    <definedName name="ACOMTOT1CON" localSheetId="78">OFFSET(ACOMTOT1,0,MATCH([4]RDTOS!$DW$4,[4]RDTOS!$Q$2:$AD$2,0)-1,ROWS(ACOMTOT1),COLUMNS(ACOMTOT1))</definedName>
    <definedName name="ACOMTOT1CON" localSheetId="79">OFFSET(ACOMTOT1,0,MATCH([4]RDTOS!$DW$4,[4]RDTOS!$Q$2:$AD$2,0)-1,ROWS(ACOMTOT1),COLUMNS(ACOMTOT1))</definedName>
    <definedName name="ACOMTOT1CON" localSheetId="80">OFFSET(ACOMTOT1,0,MATCH([4]RDTOS!$DW$4,[4]RDTOS!$Q$2:$AD$2,0)-1,ROWS(ACOMTOT1),COLUMNS(ACOMTOT1))</definedName>
    <definedName name="ACOMTOT1CON" localSheetId="92">OFFSET(ACOMTOT1,0,MATCH([4]RDTOS!$DW$4,[4]RDTOS!$Q$2:$AD$2,0)-1,ROWS(ACOMTOT1),COLUMNS(ACOMTOT1))</definedName>
    <definedName name="ACOMTOT1CON" localSheetId="91">OFFSET(ACOMTOT1,0,MATCH([4]RDTOS!$DW$4,[4]RDTOS!$Q$2:$AD$2,0)-1,ROWS(ACOMTOT1),COLUMNS(ACOMTOT1))</definedName>
    <definedName name="ACOMTOT1CON" localSheetId="93">OFFSET(ACOMTOT1,0,MATCH([4]RDTOS!$DW$4,[4]RDTOS!$Q$2:$AD$2,0)-1,ROWS(ACOMTOT1),COLUMNS(ACOMTOT1))</definedName>
    <definedName name="ACOMTOT1CON" localSheetId="94">OFFSET('Nota 31A Provisiones - casos '!ACOMTOT1,0,MATCH(#REF!,#REF!,0)-1,ROWS('Nota 31A Provisiones - casos '!ACOMTOT1),COLUMNS('Nota 31A Provisiones - casos '!ACOMTOT1))</definedName>
    <definedName name="ACOMTOT1CON" localSheetId="96">OFFSET(ACOMTOT1,0,MATCH([4]RDTOS!$DW$4,[4]RDTOS!$Q$2:$AD$2,0)-1,ROWS(ACOMTOT1),COLUMNS(ACOMTOT1))</definedName>
    <definedName name="ACOMTOT1CON" localSheetId="98">OFFSET(ACOMTOT1,0,MATCH([4]RDTOS!$DW$4,[4]RDTOS!$Q$2:$AD$2,0)-1,ROWS(ACOMTOT1),COLUMNS(ACOMTOT1))</definedName>
    <definedName name="ACOMTOT1CON" localSheetId="100">OFFSET(ACOMTOT1,0,MATCH([4]RDTOS!$DW$4,[4]RDTOS!$Q$2:$AD$2,0)-1,ROWS(ACOMTOT1),COLUMNS(ACOMTOT1))</definedName>
    <definedName name="ACOMTOT1CON" localSheetId="101">OFFSET(ACOMTOT1,0,MATCH([4]RDTOS!$DW$4,[4]RDTOS!$Q$2:$AD$2,0)-1,ROWS(ACOMTOT1),COLUMNS(ACOMTOT1))</definedName>
    <definedName name="ACOMTOT1CON" localSheetId="102">OFFSET(ACOMTOT1,0,MATCH([4]RDTOS!$DW$4,[4]RDTOS!$Q$2:$AD$2,0)-1,ROWS(ACOMTOT1),COLUMNS(ACOMTOT1))</definedName>
    <definedName name="ACOMTOT1CON" localSheetId="103">OFFSET(ACOMTOT1,0,MATCH([4]RDTOS!$DW$4,[4]RDTOS!$Q$2:$AD$2,0)-1,ROWS(ACOMTOT1),COLUMNS(ACOMTOT1))</definedName>
    <definedName name="ACOMTOT1CON" localSheetId="104">OFFSET(ACOMTOT1,0,MATCH([4]RDTOS!$DW$4,[4]RDTOS!$Q$2:$AD$2,0)-1,ROWS(ACOMTOT1),COLUMNS(ACOMTOT1))</definedName>
    <definedName name="ACOMTOT1CON" localSheetId="105">OFFSET(ACOMTOT1,0,MATCH([4]RDTOS!$DW$4,[4]RDTOS!$Q$2:$AD$2,0)-1,ROWS(ACOMTOT1),COLUMNS(ACOMTOT1))</definedName>
    <definedName name="ACOMTOT1CON" localSheetId="106">OFFSET(ACOMTOT1,0,MATCH([4]RDTOS!$DW$4,[4]RDTOS!$Q$2:$AD$2,0)-1,ROWS(ACOMTOT1),COLUMNS(ACOMTOT1))</definedName>
    <definedName name="ACOMTOT1CON" localSheetId="12">OFFSET(ACOMTOT1,0,MATCH([4]RDTOS!$DW$4,[4]RDTOS!$Q$2:$AD$2,0)-1,ROWS(ACOMTOT1),COLUMNS(ACOMTOT1))</definedName>
    <definedName name="ACOMTOT1CON" localSheetId="17">OFFSET([5]!ACOMTOT1,0,MATCH([4]RDTOS!$DW$4,[4]RDTOS!$Q$2:$AD$2,0)-1,ROWS([5]!ACOMTOT1),COLUMNS([5]!ACOMTOT1))</definedName>
    <definedName name="ACOMTOT1CON" localSheetId="16">OFFSET([5]!ACOMTOT1,0,MATCH([4]RDTOS!$DW$4,[4]RDTOS!$Q$2:$AD$2,0)-1,ROWS([5]!ACOMTOT1),COLUMNS([5]!ACOMTOT1))</definedName>
    <definedName name="ACOMTOT1CON" localSheetId="21">OFFSET(ACOMTOT1,0,MATCH([4]RDTOS!$DW$4,[4]RDTOS!$Q$2:$AD$2,0)-1,ROWS(ACOMTOT1),COLUMNS(ACOMTOT1))</definedName>
    <definedName name="ACOMTOT1CON" localSheetId="0">OFFSET(ACOMTOT1,0,MATCH([4]RDTOS!$DW$4,[4]RDTOS!$Q$2:$AD$2,0)-1,ROWS(ACOMTOT1),COLUMNS(ACOMTOT1))</definedName>
    <definedName name="ACOMTOT1CON" localSheetId="33">OFFSET(ACOMTOT1,0,MATCH([4]RDTOS!$DW$4,[4]RDTOS!$Q$2:$AD$2,0)-1,ROWS(ACOMTOT1),COLUMNS(ACOMTOT1))</definedName>
    <definedName name="ACOMTOT1CON" localSheetId="32">OFFSET(ACOMTOT1,0,MATCH([4]RDTOS!$DW$4,[4]RDTOS!$Q$2:$AD$2,0)-1,ROWS(ACOMTOT1),COLUMNS(ACOMTOT1))</definedName>
    <definedName name="ACOMTOT1CON" localSheetId="34">OFFSET(ACOMTOT1,0,MATCH([4]RDTOS!$DW$4,[4]RDTOS!$Q$2:$AD$2,0)-1,ROWS(ACOMTOT1),COLUMNS(ACOMTOT1))</definedName>
    <definedName name="ACOMTOT1CON" localSheetId="36">OFFSET(ACOMTOT1,0,MATCH([4]RDTOS!$DW$4,[4]RDTOS!$Q$2:$AD$2,0)-1,ROWS(ACOMTOT1),COLUMNS(ACOMTOT1))</definedName>
    <definedName name="ACOMTOT1CON" localSheetId="35">OFFSET([0]!ACOMTOT1,0,MATCH([4]RDTOS!$DW$4,[4]RDTOS!$Q$2:$AD$2,0)-1,ROWS([0]!ACOMTOT1),COLUMNS([0]!ACOMTOT1))</definedName>
    <definedName name="ACOMTOT1CON" localSheetId="97">OFFSET(ACOMTOT1,0,MATCH([4]RDTOS!$DW$4,[4]RDTOS!$Q$2:$AD$2,0)-1,ROWS(ACOMTOT1),COLUMNS(ACOMTOT1))</definedName>
    <definedName name="ACOMTOT1CON" localSheetId="3">OFFSET([0]!ACOMTOT1,0,MATCH([4]RDTOS!$DW$4,[4]RDTOS!$Q$2:$AD$2,0)-1,ROWS([0]!ACOMTOT1),COLUMNS([0]!ACOMTOT1))</definedName>
    <definedName name="ACOMTOT1CON">OFFSET(ACOMTOT1,0,MATCH([4]RDTOS!$DW$4,[4]RDTOS!$Q$2:$AD$2,0)-1,ROWS(ACOMTOT1),COLUMNS(ACOMTOT1))</definedName>
    <definedName name="ACOMTOT1CON2" localSheetId="2">OFFSET([0]!ACOMTOT1,0,MATCH([4]RDTOS!$DW$4,[4]RDTOS!$Q$2:$AD$2,0)-1,ROWS([0]!ACOMTOT1),COLUMNS([0]!ACOMTOT1))</definedName>
    <definedName name="ACOMTOT1CON2" localSheetId="1">OFFSET(ACOMTOT1,0,MATCH([4]RDTOS!$DW$4,[4]RDTOS!$Q$2:$AD$2,0)-1,ROWS(ACOMTOT1),COLUMNS(ACOMTOT1))</definedName>
    <definedName name="ACOMTOT1CON2" localSheetId="6">OFFSET([0]!ACOMTOT1,0,MATCH([4]RDTOS!$DW$4,[4]RDTOS!$Q$2:$AD$2,0)-1,ROWS([0]!ACOMTOT1),COLUMNS([0]!ACOMTOT1))</definedName>
    <definedName name="ACOMTOT1CON2" localSheetId="4">OFFSET(ACOMTOT1,0,MATCH([4]RDTOS!$DW$4,[4]RDTOS!$Q$2:$AD$2,0)-1,ROWS(ACOMTOT1),COLUMNS(ACOMTOT1))</definedName>
    <definedName name="ACOMTOT1CON2" localSheetId="5">OFFSET('Flujos de efectivo'!ACOMTOT1,0,MATCH([4]RDTOS!$DW$4,[4]RDTOS!$Q$2:$AD$2,0)-1,ROWS('Flujos de efectivo'!ACOMTOT1),COLUMNS('Flujos de efectivo'!ACOMTOT1))</definedName>
    <definedName name="ACOMTOT1CON2" localSheetId="58">OFFSET(ACOMTOT1,0,MATCH([4]RDTOS!$DW$4,[4]RDTOS!$Q$2:$AD$2,0)-1,ROWS(ACOMTOT1),COLUMNS(ACOMTOT1))</definedName>
    <definedName name="ACOMTOT1CON2" localSheetId="59">OFFSET(ACOMTOT1,0,MATCH([4]RDTOS!$DW$4,[4]RDTOS!$Q$2:$AD$2,0)-1,ROWS(ACOMTOT1),COLUMNS(ACOMTOT1))</definedName>
    <definedName name="ACOMTOT1CON2" localSheetId="61">OFFSET(ACOMTOT1,0,MATCH([4]RDTOS!$DW$4,[4]RDTOS!$Q$2:$AD$2,0)-1,ROWS(ACOMTOT1),COLUMNS(ACOMTOT1))</definedName>
    <definedName name="ACOMTOT1CON2" localSheetId="64">OFFSET(ACOMTOT1,0,MATCH([4]RDTOS!$DW$4,[4]RDTOS!$Q$2:$AD$2,0)-1,ROWS(ACOMTOT1),COLUMNS(ACOMTOT1))</definedName>
    <definedName name="ACOMTOT1CON2" localSheetId="67">OFFSET(ACOMTOT1,0,MATCH([4]RDTOS!$DW$4,[4]RDTOS!$Q$2:$AD$2,0)-1,ROWS(ACOMTOT1),COLUMNS(ACOMTOT1))</definedName>
    <definedName name="ACOMTOT1CON2" localSheetId="68">OFFSET(ACOMTOT1,0,MATCH([4]RDTOS!$DW$4,[4]RDTOS!$Q$2:$AD$2,0)-1,ROWS(ACOMTOT1),COLUMNS(ACOMTOT1))</definedName>
    <definedName name="ACOMTOT1CON2" localSheetId="69">OFFSET(ACOMTOT1,0,MATCH([4]RDTOS!$DW$4,[4]RDTOS!$Q$2:$AD$2,0)-1,ROWS(ACOMTOT1),COLUMNS(ACOMTOT1))</definedName>
    <definedName name="ACOMTOT1CON2" localSheetId="11">OFFSET(ACOMTOT1,0,MATCH([4]RDTOS!$DW$4,[4]RDTOS!$Q$2:$AD$2,0)-1,ROWS(ACOMTOT1),COLUMNS(ACOMTOT1))</definedName>
    <definedName name="ACOMTOT1CON2" localSheetId="10">OFFSET(ACOMTOT1,0,MATCH([4]RDTOS!$DW$4,[4]RDTOS!$Q$2:$AD$2,0)-1,ROWS(ACOMTOT1),COLUMNS(ACOMTOT1))</definedName>
    <definedName name="ACOMTOT1CON2" localSheetId="7">OFFSET(ACOMTOT1,0,MATCH([4]RDTOS!$DW$4,[4]RDTOS!$Q$2:$AD$2,0)-1,ROWS(ACOMTOT1),COLUMNS(ACOMTOT1))</definedName>
    <definedName name="ACOMTOT1CON2" localSheetId="9">OFFSET(ACOMTOT1,0,MATCH([4]RDTOS!$DW$4,[4]RDTOS!$Q$2:$AD$2,0)-1,ROWS(ACOMTOT1),COLUMNS(ACOMTOT1))</definedName>
    <definedName name="ACOMTOT1CON2" localSheetId="70">OFFSET(ACOMTOT1,0,MATCH([4]RDTOS!$DW$4,[4]RDTOS!$Q$2:$AD$2,0)-1,ROWS(ACOMTOT1),COLUMNS(ACOMTOT1))</definedName>
    <definedName name="ACOMTOT1CON2" localSheetId="72">OFFSET(ACOMTOT1,0,MATCH([4]RDTOS!$DW$4,[4]RDTOS!$Q$2:$AD$2,0)-1,ROWS(ACOMTOT1),COLUMNS(ACOMTOT1))</definedName>
    <definedName name="ACOMTOT1CON2" localSheetId="73">OFFSET(ACOMTOT1,0,MATCH([4]RDTOS!$DW$4,[4]RDTOS!$Q$2:$AD$2,0)-1,ROWS(ACOMTOT1),COLUMNS(ACOMTOT1))</definedName>
    <definedName name="ACOMTOT1CON2" localSheetId="74">OFFSET(ACOMTOT1,0,MATCH([4]RDTOS!$DW$4,[4]RDTOS!$Q$2:$AD$2,0)-1,ROWS(ACOMTOT1),COLUMNS(ACOMTOT1))</definedName>
    <definedName name="ACOMTOT1CON2" localSheetId="75">OFFSET(ACOMTOT1,0,MATCH([4]RDTOS!$DW$4,[4]RDTOS!$Q$2:$AD$2,0)-1,ROWS(ACOMTOT1),COLUMNS(ACOMTOT1))</definedName>
    <definedName name="ACOMTOT1CON2" localSheetId="76">OFFSET(ACOMTOT1,0,MATCH([4]RDTOS!$DW$4,[4]RDTOS!$Q$2:$AD$2,0)-1,ROWS(ACOMTOT1),COLUMNS(ACOMTOT1))</definedName>
    <definedName name="ACOMTOT1CON2" localSheetId="77">OFFSET(ACOMTOT1,0,MATCH([4]RDTOS!$DW$4,[4]RDTOS!$Q$2:$AD$2,0)-1,ROWS(ACOMTOT1),COLUMNS(ACOMTOT1))</definedName>
    <definedName name="ACOMTOT1CON2" localSheetId="78">OFFSET(ACOMTOT1,0,MATCH([4]RDTOS!$DW$4,[4]RDTOS!$Q$2:$AD$2,0)-1,ROWS(ACOMTOT1),COLUMNS(ACOMTOT1))</definedName>
    <definedName name="ACOMTOT1CON2" localSheetId="79">OFFSET(ACOMTOT1,0,MATCH([4]RDTOS!$DW$4,[4]RDTOS!$Q$2:$AD$2,0)-1,ROWS(ACOMTOT1),COLUMNS(ACOMTOT1))</definedName>
    <definedName name="ACOMTOT1CON2" localSheetId="80">OFFSET(ACOMTOT1,0,MATCH([4]RDTOS!$DW$4,[4]RDTOS!$Q$2:$AD$2,0)-1,ROWS(ACOMTOT1),COLUMNS(ACOMTOT1))</definedName>
    <definedName name="ACOMTOT1CON2" localSheetId="92">OFFSET(ACOMTOT1,0,MATCH([4]RDTOS!$DW$4,[4]RDTOS!$Q$2:$AD$2,0)-1,ROWS(ACOMTOT1),COLUMNS(ACOMTOT1))</definedName>
    <definedName name="ACOMTOT1CON2" localSheetId="91">OFFSET(ACOMTOT1,0,MATCH([4]RDTOS!$DW$4,[4]RDTOS!$Q$2:$AD$2,0)-1,ROWS(ACOMTOT1),COLUMNS(ACOMTOT1))</definedName>
    <definedName name="ACOMTOT1CON2" localSheetId="93">OFFSET(ACOMTOT1,0,MATCH([4]RDTOS!$DW$4,[4]RDTOS!$Q$2:$AD$2,0)-1,ROWS(ACOMTOT1),COLUMNS(ACOMTOT1))</definedName>
    <definedName name="ACOMTOT1CON2" localSheetId="94">OFFSET('Nota 31A Provisiones - casos '!ACOMTOT1,0,MATCH(#REF!,#REF!,0)-1,ROWS('Nota 31A Provisiones - casos '!ACOMTOT1),COLUMNS('Nota 31A Provisiones - casos '!ACOMTOT1))</definedName>
    <definedName name="ACOMTOT1CON2" localSheetId="96">OFFSET(ACOMTOT1,0,MATCH([4]RDTOS!$DW$4,[4]RDTOS!$Q$2:$AD$2,0)-1,ROWS(ACOMTOT1),COLUMNS(ACOMTOT1))</definedName>
    <definedName name="ACOMTOT1CON2" localSheetId="98">OFFSET(ACOMTOT1,0,MATCH([4]RDTOS!$DW$4,[4]RDTOS!$Q$2:$AD$2,0)-1,ROWS(ACOMTOT1),COLUMNS(ACOMTOT1))</definedName>
    <definedName name="ACOMTOT1CON2" localSheetId="100">OFFSET(ACOMTOT1,0,MATCH([4]RDTOS!$DW$4,[4]RDTOS!$Q$2:$AD$2,0)-1,ROWS(ACOMTOT1),COLUMNS(ACOMTOT1))</definedName>
    <definedName name="ACOMTOT1CON2" localSheetId="101">OFFSET(ACOMTOT1,0,MATCH([4]RDTOS!$DW$4,[4]RDTOS!$Q$2:$AD$2,0)-1,ROWS(ACOMTOT1),COLUMNS(ACOMTOT1))</definedName>
    <definedName name="ACOMTOT1CON2" localSheetId="102">OFFSET(ACOMTOT1,0,MATCH([4]RDTOS!$DW$4,[4]RDTOS!$Q$2:$AD$2,0)-1,ROWS(ACOMTOT1),COLUMNS(ACOMTOT1))</definedName>
    <definedName name="ACOMTOT1CON2" localSheetId="103">OFFSET(ACOMTOT1,0,MATCH([4]RDTOS!$DW$4,[4]RDTOS!$Q$2:$AD$2,0)-1,ROWS(ACOMTOT1),COLUMNS(ACOMTOT1))</definedName>
    <definedName name="ACOMTOT1CON2" localSheetId="104">OFFSET(ACOMTOT1,0,MATCH([4]RDTOS!$DW$4,[4]RDTOS!$Q$2:$AD$2,0)-1,ROWS(ACOMTOT1),COLUMNS(ACOMTOT1))</definedName>
    <definedName name="ACOMTOT1CON2" localSheetId="105">OFFSET(ACOMTOT1,0,MATCH([4]RDTOS!$DW$4,[4]RDTOS!$Q$2:$AD$2,0)-1,ROWS(ACOMTOT1),COLUMNS(ACOMTOT1))</definedName>
    <definedName name="ACOMTOT1CON2" localSheetId="106">OFFSET(ACOMTOT1,0,MATCH([4]RDTOS!$DW$4,[4]RDTOS!$Q$2:$AD$2,0)-1,ROWS(ACOMTOT1),COLUMNS(ACOMTOT1))</definedName>
    <definedName name="ACOMTOT1CON2" localSheetId="12">OFFSET(ACOMTOT1,0,MATCH([4]RDTOS!$DW$4,[4]RDTOS!$Q$2:$AD$2,0)-1,ROWS(ACOMTOT1),COLUMNS(ACOMTOT1))</definedName>
    <definedName name="ACOMTOT1CON2" localSheetId="17">OFFSET([5]!ACOMTOT1,0,MATCH([4]RDTOS!$DW$4,[4]RDTOS!$Q$2:$AD$2,0)-1,ROWS([5]!ACOMTOT1),COLUMNS([5]!ACOMTOT1))</definedName>
    <definedName name="ACOMTOT1CON2" localSheetId="16">OFFSET([5]!ACOMTOT1,0,MATCH([4]RDTOS!$DW$4,[4]RDTOS!$Q$2:$AD$2,0)-1,ROWS([5]!ACOMTOT1),COLUMNS([5]!ACOMTOT1))</definedName>
    <definedName name="ACOMTOT1CON2" localSheetId="21">OFFSET(ACOMTOT1,0,MATCH([4]RDTOS!$DW$4,[4]RDTOS!$Q$2:$AD$2,0)-1,ROWS(ACOMTOT1),COLUMNS(ACOMTOT1))</definedName>
    <definedName name="ACOMTOT1CON2" localSheetId="0">OFFSET(ACOMTOT1,0,MATCH([4]RDTOS!$DW$4,[4]RDTOS!$Q$2:$AD$2,0)-1,ROWS(ACOMTOT1),COLUMNS(ACOMTOT1))</definedName>
    <definedName name="ACOMTOT1CON2" localSheetId="33">OFFSET(ACOMTOT1,0,MATCH([4]RDTOS!$DW$4,[4]RDTOS!$Q$2:$AD$2,0)-1,ROWS(ACOMTOT1),COLUMNS(ACOMTOT1))</definedName>
    <definedName name="ACOMTOT1CON2" localSheetId="32">OFFSET(ACOMTOT1,0,MATCH([4]RDTOS!$DW$4,[4]RDTOS!$Q$2:$AD$2,0)-1,ROWS(ACOMTOT1),COLUMNS(ACOMTOT1))</definedName>
    <definedName name="ACOMTOT1CON2" localSheetId="34">OFFSET(ACOMTOT1,0,MATCH([4]RDTOS!$DW$4,[4]RDTOS!$Q$2:$AD$2,0)-1,ROWS(ACOMTOT1),COLUMNS(ACOMTOT1))</definedName>
    <definedName name="ACOMTOT1CON2" localSheetId="36">OFFSET(ACOMTOT1,0,MATCH([4]RDTOS!$DW$4,[4]RDTOS!$Q$2:$AD$2,0)-1,ROWS(ACOMTOT1),COLUMNS(ACOMTOT1))</definedName>
    <definedName name="ACOMTOT1CON2" localSheetId="35">OFFSET([0]!ACOMTOT1,0,MATCH([4]RDTOS!$DW$4,[4]RDTOS!$Q$2:$AD$2,0)-1,ROWS([0]!ACOMTOT1),COLUMNS([0]!ACOMTOT1))</definedName>
    <definedName name="ACOMTOT1CON2" localSheetId="97">OFFSET(ACOMTOT1,0,MATCH([4]RDTOS!$DW$4,[4]RDTOS!$Q$2:$AD$2,0)-1,ROWS(ACOMTOT1),COLUMNS(ACOMTOT1))</definedName>
    <definedName name="ACOMTOT1CON2" localSheetId="3">OFFSET([0]!ACOMTOT1,0,MATCH([4]RDTOS!$DW$4,[4]RDTOS!$Q$2:$AD$2,0)-1,ROWS([0]!ACOMTOT1),COLUMNS([0]!ACOMTOT1))</definedName>
    <definedName name="ACOMTOT1CON2">OFFSET(ACOMTOT1,0,MATCH([4]RDTOS!$DW$4,[4]RDTOS!$Q$2:$AD$2,0)-1,ROWS(ACOMTOT1),COLUMNS(ACOMTOT1))</definedName>
    <definedName name="ACOMTOT1GO" localSheetId="2">OFFSET([0]!ACOMTOT1,0,MATCH([4]RDTOS!$DZ$4,[4]RDTOS!$Q$2:$AD$2,0)-1,ROWS([0]!ACOMTOT1),COLUMNS([0]!ACOMTOT1))</definedName>
    <definedName name="ACOMTOT1GO" localSheetId="1">OFFSET(ACOMTOT1,0,MATCH([4]RDTOS!$DZ$4,[4]RDTOS!$Q$2:$AD$2,0)-1,ROWS(ACOMTOT1),COLUMNS(ACOMTOT1))</definedName>
    <definedName name="ACOMTOT1GO" localSheetId="6">OFFSET([0]!ACOMTOT1,0,MATCH([4]RDTOS!$DZ$4,[4]RDTOS!$Q$2:$AD$2,0)-1,ROWS([0]!ACOMTOT1),COLUMNS([0]!ACOMTOT1))</definedName>
    <definedName name="ACOMTOT1GO" localSheetId="4">OFFSET(ACOMTOT1,0,MATCH([4]RDTOS!$DZ$4,[4]RDTOS!$Q$2:$AD$2,0)-1,ROWS(ACOMTOT1),COLUMNS(ACOMTOT1))</definedName>
    <definedName name="ACOMTOT1GO" localSheetId="5">OFFSET('Flujos de efectivo'!ACOMTOT1,0,MATCH([4]RDTOS!$DZ$4,[4]RDTOS!$Q$2:$AD$2,0)-1,ROWS('Flujos de efectivo'!ACOMTOT1),COLUMNS('Flujos de efectivo'!ACOMTOT1))</definedName>
    <definedName name="ACOMTOT1GO" localSheetId="58">OFFSET(ACOMTOT1,0,MATCH([4]RDTOS!$DZ$4,[4]RDTOS!$Q$2:$AD$2,0)-1,ROWS(ACOMTOT1),COLUMNS(ACOMTOT1))</definedName>
    <definedName name="ACOMTOT1GO" localSheetId="59">OFFSET(ACOMTOT1,0,MATCH([4]RDTOS!$DZ$4,[4]RDTOS!$Q$2:$AD$2,0)-1,ROWS(ACOMTOT1),COLUMNS(ACOMTOT1))</definedName>
    <definedName name="ACOMTOT1GO" localSheetId="61">OFFSET(ACOMTOT1,0,MATCH([4]RDTOS!$DZ$4,[4]RDTOS!$Q$2:$AD$2,0)-1,ROWS(ACOMTOT1),COLUMNS(ACOMTOT1))</definedName>
    <definedName name="ACOMTOT1GO" localSheetId="64">OFFSET(ACOMTOT1,0,MATCH([4]RDTOS!$DZ$4,[4]RDTOS!$Q$2:$AD$2,0)-1,ROWS(ACOMTOT1),COLUMNS(ACOMTOT1))</definedName>
    <definedName name="ACOMTOT1GO" localSheetId="67">OFFSET(ACOMTOT1,0,MATCH([4]RDTOS!$DZ$4,[4]RDTOS!$Q$2:$AD$2,0)-1,ROWS(ACOMTOT1),COLUMNS(ACOMTOT1))</definedName>
    <definedName name="ACOMTOT1GO" localSheetId="68">OFFSET(ACOMTOT1,0,MATCH([4]RDTOS!$DZ$4,[4]RDTOS!$Q$2:$AD$2,0)-1,ROWS(ACOMTOT1),COLUMNS(ACOMTOT1))</definedName>
    <definedName name="ACOMTOT1GO" localSheetId="69">OFFSET(ACOMTOT1,0,MATCH([4]RDTOS!$DZ$4,[4]RDTOS!$Q$2:$AD$2,0)-1,ROWS(ACOMTOT1),COLUMNS(ACOMTOT1))</definedName>
    <definedName name="ACOMTOT1GO" localSheetId="11">OFFSET(ACOMTOT1,0,MATCH([4]RDTOS!$DZ$4,[4]RDTOS!$Q$2:$AD$2,0)-1,ROWS(ACOMTOT1),COLUMNS(ACOMTOT1))</definedName>
    <definedName name="ACOMTOT1GO" localSheetId="10">OFFSET(ACOMTOT1,0,MATCH([4]RDTOS!$DZ$4,[4]RDTOS!$Q$2:$AD$2,0)-1,ROWS(ACOMTOT1),COLUMNS(ACOMTOT1))</definedName>
    <definedName name="ACOMTOT1GO" localSheetId="7">OFFSET(ACOMTOT1,0,MATCH([4]RDTOS!$DZ$4,[4]RDTOS!$Q$2:$AD$2,0)-1,ROWS(ACOMTOT1),COLUMNS(ACOMTOT1))</definedName>
    <definedName name="ACOMTOT1GO" localSheetId="9">OFFSET(ACOMTOT1,0,MATCH([4]RDTOS!$DZ$4,[4]RDTOS!$Q$2:$AD$2,0)-1,ROWS(ACOMTOT1),COLUMNS(ACOMTOT1))</definedName>
    <definedName name="ACOMTOT1GO" localSheetId="70">OFFSET(ACOMTOT1,0,MATCH([4]RDTOS!$DZ$4,[4]RDTOS!$Q$2:$AD$2,0)-1,ROWS(ACOMTOT1),COLUMNS(ACOMTOT1))</definedName>
    <definedName name="ACOMTOT1GO" localSheetId="72">OFFSET(ACOMTOT1,0,MATCH([4]RDTOS!$DZ$4,[4]RDTOS!$Q$2:$AD$2,0)-1,ROWS(ACOMTOT1),COLUMNS(ACOMTOT1))</definedName>
    <definedName name="ACOMTOT1GO" localSheetId="73">OFFSET(ACOMTOT1,0,MATCH([4]RDTOS!$DZ$4,[4]RDTOS!$Q$2:$AD$2,0)-1,ROWS(ACOMTOT1),COLUMNS(ACOMTOT1))</definedName>
    <definedName name="ACOMTOT1GO" localSheetId="74">OFFSET(ACOMTOT1,0,MATCH([4]RDTOS!$DZ$4,[4]RDTOS!$Q$2:$AD$2,0)-1,ROWS(ACOMTOT1),COLUMNS(ACOMTOT1))</definedName>
    <definedName name="ACOMTOT1GO" localSheetId="75">OFFSET(ACOMTOT1,0,MATCH([4]RDTOS!$DZ$4,[4]RDTOS!$Q$2:$AD$2,0)-1,ROWS(ACOMTOT1),COLUMNS(ACOMTOT1))</definedName>
    <definedName name="ACOMTOT1GO" localSheetId="76">OFFSET(ACOMTOT1,0,MATCH([4]RDTOS!$DZ$4,[4]RDTOS!$Q$2:$AD$2,0)-1,ROWS(ACOMTOT1),COLUMNS(ACOMTOT1))</definedName>
    <definedName name="ACOMTOT1GO" localSheetId="77">OFFSET(ACOMTOT1,0,MATCH([4]RDTOS!$DZ$4,[4]RDTOS!$Q$2:$AD$2,0)-1,ROWS(ACOMTOT1),COLUMNS(ACOMTOT1))</definedName>
    <definedName name="ACOMTOT1GO" localSheetId="78">OFFSET(ACOMTOT1,0,MATCH([4]RDTOS!$DZ$4,[4]RDTOS!$Q$2:$AD$2,0)-1,ROWS(ACOMTOT1),COLUMNS(ACOMTOT1))</definedName>
    <definedName name="ACOMTOT1GO" localSheetId="79">OFFSET(ACOMTOT1,0,MATCH([4]RDTOS!$DZ$4,[4]RDTOS!$Q$2:$AD$2,0)-1,ROWS(ACOMTOT1),COLUMNS(ACOMTOT1))</definedName>
    <definedName name="ACOMTOT1GO" localSheetId="80">OFFSET(ACOMTOT1,0,MATCH([4]RDTOS!$DZ$4,[4]RDTOS!$Q$2:$AD$2,0)-1,ROWS(ACOMTOT1),COLUMNS(ACOMTOT1))</definedName>
    <definedName name="ACOMTOT1GO" localSheetId="92">OFFSET(ACOMTOT1,0,MATCH([4]RDTOS!$DZ$4,[4]RDTOS!$Q$2:$AD$2,0)-1,ROWS(ACOMTOT1),COLUMNS(ACOMTOT1))</definedName>
    <definedName name="ACOMTOT1GO" localSheetId="91">OFFSET(ACOMTOT1,0,MATCH([4]RDTOS!$DZ$4,[4]RDTOS!$Q$2:$AD$2,0)-1,ROWS(ACOMTOT1),COLUMNS(ACOMTOT1))</definedName>
    <definedName name="ACOMTOT1GO" localSheetId="93">OFFSET(ACOMTOT1,0,MATCH([4]RDTOS!$DZ$4,[4]RDTOS!$Q$2:$AD$2,0)-1,ROWS(ACOMTOT1),COLUMNS(ACOMTOT1))</definedName>
    <definedName name="ACOMTOT1GO" localSheetId="94">OFFSET('Nota 31A Provisiones - casos '!ACOMTOT1,0,MATCH(#REF!,#REF!,0)-1,ROWS('Nota 31A Provisiones - casos '!ACOMTOT1),COLUMNS('Nota 31A Provisiones - casos '!ACOMTOT1))</definedName>
    <definedName name="ACOMTOT1GO" localSheetId="96">OFFSET(ACOMTOT1,0,MATCH([4]RDTOS!$DZ$4,[4]RDTOS!$Q$2:$AD$2,0)-1,ROWS(ACOMTOT1),COLUMNS(ACOMTOT1))</definedName>
    <definedName name="ACOMTOT1GO" localSheetId="98">OFFSET(ACOMTOT1,0,MATCH([4]RDTOS!$DZ$4,[4]RDTOS!$Q$2:$AD$2,0)-1,ROWS(ACOMTOT1),COLUMNS(ACOMTOT1))</definedName>
    <definedName name="ACOMTOT1GO" localSheetId="100">OFFSET(ACOMTOT1,0,MATCH([4]RDTOS!$DZ$4,[4]RDTOS!$Q$2:$AD$2,0)-1,ROWS(ACOMTOT1),COLUMNS(ACOMTOT1))</definedName>
    <definedName name="ACOMTOT1GO" localSheetId="101">OFFSET(ACOMTOT1,0,MATCH([4]RDTOS!$DZ$4,[4]RDTOS!$Q$2:$AD$2,0)-1,ROWS(ACOMTOT1),COLUMNS(ACOMTOT1))</definedName>
    <definedName name="ACOMTOT1GO" localSheetId="102">OFFSET(ACOMTOT1,0,MATCH([4]RDTOS!$DZ$4,[4]RDTOS!$Q$2:$AD$2,0)-1,ROWS(ACOMTOT1),COLUMNS(ACOMTOT1))</definedName>
    <definedName name="ACOMTOT1GO" localSheetId="103">OFFSET(ACOMTOT1,0,MATCH([4]RDTOS!$DZ$4,[4]RDTOS!$Q$2:$AD$2,0)-1,ROWS(ACOMTOT1),COLUMNS(ACOMTOT1))</definedName>
    <definedName name="ACOMTOT1GO" localSheetId="104">OFFSET(ACOMTOT1,0,MATCH([4]RDTOS!$DZ$4,[4]RDTOS!$Q$2:$AD$2,0)-1,ROWS(ACOMTOT1),COLUMNS(ACOMTOT1))</definedName>
    <definedName name="ACOMTOT1GO" localSheetId="105">OFFSET(ACOMTOT1,0,MATCH([4]RDTOS!$DZ$4,[4]RDTOS!$Q$2:$AD$2,0)-1,ROWS(ACOMTOT1),COLUMNS(ACOMTOT1))</definedName>
    <definedName name="ACOMTOT1GO" localSheetId="106">OFFSET(ACOMTOT1,0,MATCH([4]RDTOS!$DZ$4,[4]RDTOS!$Q$2:$AD$2,0)-1,ROWS(ACOMTOT1),COLUMNS(ACOMTOT1))</definedName>
    <definedName name="ACOMTOT1GO" localSheetId="12">OFFSET(ACOMTOT1,0,MATCH([4]RDTOS!$DZ$4,[4]RDTOS!$Q$2:$AD$2,0)-1,ROWS(ACOMTOT1),COLUMNS(ACOMTOT1))</definedName>
    <definedName name="ACOMTOT1GO" localSheetId="17">OFFSET([5]!ACOMTOT1,0,MATCH([4]RDTOS!$DZ$4,[4]RDTOS!$Q$2:$AD$2,0)-1,ROWS([5]!ACOMTOT1),COLUMNS([5]!ACOMTOT1))</definedName>
    <definedName name="ACOMTOT1GO" localSheetId="16">OFFSET([5]!ACOMTOT1,0,MATCH([4]RDTOS!$DZ$4,[4]RDTOS!$Q$2:$AD$2,0)-1,ROWS([5]!ACOMTOT1),COLUMNS([5]!ACOMTOT1))</definedName>
    <definedName name="ACOMTOT1GO" localSheetId="21">OFFSET(ACOMTOT1,0,MATCH([4]RDTOS!$DZ$4,[4]RDTOS!$Q$2:$AD$2,0)-1,ROWS(ACOMTOT1),COLUMNS(ACOMTOT1))</definedName>
    <definedName name="ACOMTOT1GO" localSheetId="0">OFFSET(ACOMTOT1,0,MATCH([4]RDTOS!$DZ$4,[4]RDTOS!$Q$2:$AD$2,0)-1,ROWS(ACOMTOT1),COLUMNS(ACOMTOT1))</definedName>
    <definedName name="ACOMTOT1GO" localSheetId="33">OFFSET(ACOMTOT1,0,MATCH([4]RDTOS!$DZ$4,[4]RDTOS!$Q$2:$AD$2,0)-1,ROWS(ACOMTOT1),COLUMNS(ACOMTOT1))</definedName>
    <definedName name="ACOMTOT1GO" localSheetId="32">OFFSET(ACOMTOT1,0,MATCH([4]RDTOS!$DZ$4,[4]RDTOS!$Q$2:$AD$2,0)-1,ROWS(ACOMTOT1),COLUMNS(ACOMTOT1))</definedName>
    <definedName name="ACOMTOT1GO" localSheetId="34">OFFSET(ACOMTOT1,0,MATCH([4]RDTOS!$DZ$4,[4]RDTOS!$Q$2:$AD$2,0)-1,ROWS(ACOMTOT1),COLUMNS(ACOMTOT1))</definedName>
    <definedName name="ACOMTOT1GO" localSheetId="36">OFFSET(ACOMTOT1,0,MATCH([4]RDTOS!$DZ$4,[4]RDTOS!$Q$2:$AD$2,0)-1,ROWS(ACOMTOT1),COLUMNS(ACOMTOT1))</definedName>
    <definedName name="ACOMTOT1GO" localSheetId="35">OFFSET([0]!ACOMTOT1,0,MATCH([4]RDTOS!$DZ$4,[4]RDTOS!$Q$2:$AD$2,0)-1,ROWS([0]!ACOMTOT1),COLUMNS([0]!ACOMTOT1))</definedName>
    <definedName name="ACOMTOT1GO" localSheetId="97">OFFSET(ACOMTOT1,0,MATCH([4]RDTOS!$DZ$4,[4]RDTOS!$Q$2:$AD$2,0)-1,ROWS(ACOMTOT1),COLUMNS(ACOMTOT1))</definedName>
    <definedName name="ACOMTOT1GO" localSheetId="3">OFFSET([0]!ACOMTOT1,0,MATCH([4]RDTOS!$DZ$4,[4]RDTOS!$Q$2:$AD$2,0)-1,ROWS([0]!ACOMTOT1),COLUMNS([0]!ACOMTOT1))</definedName>
    <definedName name="ACOMTOT1GO">OFFSET(ACOMTOT1,0,MATCH([4]RDTOS!$DZ$4,[4]RDTOS!$Q$2:$AD$2,0)-1,ROWS(ACOMTOT1),COLUMNS(ACOMTOT1))</definedName>
    <definedName name="ACOMTOT1GOL" localSheetId="2">OFFSET([0]!ACOMTOT1,0,MATCH([4]RDTOS!$DZ$4,[4]RDTOS!$Q$2:$AD$2,0)-1,ROWS([0]!ACOMTOT1),COLUMNS([0]!ACOMTOT1))</definedName>
    <definedName name="ACOMTOT1GOL" localSheetId="1">OFFSET(ACOMTOT1,0,MATCH([4]RDTOS!$DZ$4,[4]RDTOS!$Q$2:$AD$2,0)-1,ROWS(ACOMTOT1),COLUMNS(ACOMTOT1))</definedName>
    <definedName name="ACOMTOT1GOL" localSheetId="6">OFFSET([0]!ACOMTOT1,0,MATCH([4]RDTOS!$DZ$4,[4]RDTOS!$Q$2:$AD$2,0)-1,ROWS([0]!ACOMTOT1),COLUMNS([0]!ACOMTOT1))</definedName>
    <definedName name="ACOMTOT1GOL" localSheetId="4">OFFSET(ACOMTOT1,0,MATCH([4]RDTOS!$DZ$4,[4]RDTOS!$Q$2:$AD$2,0)-1,ROWS(ACOMTOT1),COLUMNS(ACOMTOT1))</definedName>
    <definedName name="ACOMTOT1GOL" localSheetId="5">OFFSET('Flujos de efectivo'!ACOMTOT1,0,MATCH([4]RDTOS!$DZ$4,[4]RDTOS!$Q$2:$AD$2,0)-1,ROWS('Flujos de efectivo'!ACOMTOT1),COLUMNS('Flujos de efectivo'!ACOMTOT1))</definedName>
    <definedName name="ACOMTOT1GOL" localSheetId="58">OFFSET(ACOMTOT1,0,MATCH([4]RDTOS!$DZ$4,[4]RDTOS!$Q$2:$AD$2,0)-1,ROWS(ACOMTOT1),COLUMNS(ACOMTOT1))</definedName>
    <definedName name="ACOMTOT1GOL" localSheetId="59">OFFSET(ACOMTOT1,0,MATCH([4]RDTOS!$DZ$4,[4]RDTOS!$Q$2:$AD$2,0)-1,ROWS(ACOMTOT1),COLUMNS(ACOMTOT1))</definedName>
    <definedName name="ACOMTOT1GOL" localSheetId="61">OFFSET(ACOMTOT1,0,MATCH([4]RDTOS!$DZ$4,[4]RDTOS!$Q$2:$AD$2,0)-1,ROWS(ACOMTOT1),COLUMNS(ACOMTOT1))</definedName>
    <definedName name="ACOMTOT1GOL" localSheetId="64">OFFSET(ACOMTOT1,0,MATCH([4]RDTOS!$DZ$4,[4]RDTOS!$Q$2:$AD$2,0)-1,ROWS(ACOMTOT1),COLUMNS(ACOMTOT1))</definedName>
    <definedName name="ACOMTOT1GOL" localSheetId="67">OFFSET(ACOMTOT1,0,MATCH([4]RDTOS!$DZ$4,[4]RDTOS!$Q$2:$AD$2,0)-1,ROWS(ACOMTOT1),COLUMNS(ACOMTOT1))</definedName>
    <definedName name="ACOMTOT1GOL" localSheetId="68">OFFSET(ACOMTOT1,0,MATCH([4]RDTOS!$DZ$4,[4]RDTOS!$Q$2:$AD$2,0)-1,ROWS(ACOMTOT1),COLUMNS(ACOMTOT1))</definedName>
    <definedName name="ACOMTOT1GOL" localSheetId="69">OFFSET(ACOMTOT1,0,MATCH([4]RDTOS!$DZ$4,[4]RDTOS!$Q$2:$AD$2,0)-1,ROWS(ACOMTOT1),COLUMNS(ACOMTOT1))</definedName>
    <definedName name="ACOMTOT1GOL" localSheetId="11">OFFSET(ACOMTOT1,0,MATCH([4]RDTOS!$DZ$4,[4]RDTOS!$Q$2:$AD$2,0)-1,ROWS(ACOMTOT1),COLUMNS(ACOMTOT1))</definedName>
    <definedName name="ACOMTOT1GOL" localSheetId="10">OFFSET(ACOMTOT1,0,MATCH([4]RDTOS!$DZ$4,[4]RDTOS!$Q$2:$AD$2,0)-1,ROWS(ACOMTOT1),COLUMNS(ACOMTOT1))</definedName>
    <definedName name="ACOMTOT1GOL" localSheetId="7">OFFSET(ACOMTOT1,0,MATCH([4]RDTOS!$DZ$4,[4]RDTOS!$Q$2:$AD$2,0)-1,ROWS(ACOMTOT1),COLUMNS(ACOMTOT1))</definedName>
    <definedName name="ACOMTOT1GOL" localSheetId="9">OFFSET(ACOMTOT1,0,MATCH([4]RDTOS!$DZ$4,[4]RDTOS!$Q$2:$AD$2,0)-1,ROWS(ACOMTOT1),COLUMNS(ACOMTOT1))</definedName>
    <definedName name="ACOMTOT1GOL" localSheetId="70">OFFSET(ACOMTOT1,0,MATCH([4]RDTOS!$DZ$4,[4]RDTOS!$Q$2:$AD$2,0)-1,ROWS(ACOMTOT1),COLUMNS(ACOMTOT1))</definedName>
    <definedName name="ACOMTOT1GOL" localSheetId="72">OFFSET(ACOMTOT1,0,MATCH([4]RDTOS!$DZ$4,[4]RDTOS!$Q$2:$AD$2,0)-1,ROWS(ACOMTOT1),COLUMNS(ACOMTOT1))</definedName>
    <definedName name="ACOMTOT1GOL" localSheetId="73">OFFSET(ACOMTOT1,0,MATCH([4]RDTOS!$DZ$4,[4]RDTOS!$Q$2:$AD$2,0)-1,ROWS(ACOMTOT1),COLUMNS(ACOMTOT1))</definedName>
    <definedName name="ACOMTOT1GOL" localSheetId="74">OFFSET(ACOMTOT1,0,MATCH([4]RDTOS!$DZ$4,[4]RDTOS!$Q$2:$AD$2,0)-1,ROWS(ACOMTOT1),COLUMNS(ACOMTOT1))</definedName>
    <definedName name="ACOMTOT1GOL" localSheetId="75">OFFSET(ACOMTOT1,0,MATCH([4]RDTOS!$DZ$4,[4]RDTOS!$Q$2:$AD$2,0)-1,ROWS(ACOMTOT1),COLUMNS(ACOMTOT1))</definedName>
    <definedName name="ACOMTOT1GOL" localSheetId="76">OFFSET(ACOMTOT1,0,MATCH([4]RDTOS!$DZ$4,[4]RDTOS!$Q$2:$AD$2,0)-1,ROWS(ACOMTOT1),COLUMNS(ACOMTOT1))</definedName>
    <definedName name="ACOMTOT1GOL" localSheetId="77">OFFSET(ACOMTOT1,0,MATCH([4]RDTOS!$DZ$4,[4]RDTOS!$Q$2:$AD$2,0)-1,ROWS(ACOMTOT1),COLUMNS(ACOMTOT1))</definedName>
    <definedName name="ACOMTOT1GOL" localSheetId="78">OFFSET(ACOMTOT1,0,MATCH([4]RDTOS!$DZ$4,[4]RDTOS!$Q$2:$AD$2,0)-1,ROWS(ACOMTOT1),COLUMNS(ACOMTOT1))</definedName>
    <definedName name="ACOMTOT1GOL" localSheetId="79">OFFSET(ACOMTOT1,0,MATCH([4]RDTOS!$DZ$4,[4]RDTOS!$Q$2:$AD$2,0)-1,ROWS(ACOMTOT1),COLUMNS(ACOMTOT1))</definedName>
    <definedName name="ACOMTOT1GOL" localSheetId="80">OFFSET(ACOMTOT1,0,MATCH([4]RDTOS!$DZ$4,[4]RDTOS!$Q$2:$AD$2,0)-1,ROWS(ACOMTOT1),COLUMNS(ACOMTOT1))</definedName>
    <definedName name="ACOMTOT1GOL" localSheetId="92">OFFSET(ACOMTOT1,0,MATCH([4]RDTOS!$DZ$4,[4]RDTOS!$Q$2:$AD$2,0)-1,ROWS(ACOMTOT1),COLUMNS(ACOMTOT1))</definedName>
    <definedName name="ACOMTOT1GOL" localSheetId="91">OFFSET(ACOMTOT1,0,MATCH([4]RDTOS!$DZ$4,[4]RDTOS!$Q$2:$AD$2,0)-1,ROWS(ACOMTOT1),COLUMNS(ACOMTOT1))</definedName>
    <definedName name="ACOMTOT1GOL" localSheetId="93">OFFSET(ACOMTOT1,0,MATCH([4]RDTOS!$DZ$4,[4]RDTOS!$Q$2:$AD$2,0)-1,ROWS(ACOMTOT1),COLUMNS(ACOMTOT1))</definedName>
    <definedName name="ACOMTOT1GOL" localSheetId="94">OFFSET('Nota 31A Provisiones - casos '!ACOMTOT1,0,MATCH(#REF!,#REF!,0)-1,ROWS('Nota 31A Provisiones - casos '!ACOMTOT1),COLUMNS('Nota 31A Provisiones - casos '!ACOMTOT1))</definedName>
    <definedName name="ACOMTOT1GOL" localSheetId="96">OFFSET(ACOMTOT1,0,MATCH([4]RDTOS!$DZ$4,[4]RDTOS!$Q$2:$AD$2,0)-1,ROWS(ACOMTOT1),COLUMNS(ACOMTOT1))</definedName>
    <definedName name="ACOMTOT1GOL" localSheetId="98">OFFSET(ACOMTOT1,0,MATCH([4]RDTOS!$DZ$4,[4]RDTOS!$Q$2:$AD$2,0)-1,ROWS(ACOMTOT1),COLUMNS(ACOMTOT1))</definedName>
    <definedName name="ACOMTOT1GOL" localSheetId="100">OFFSET(ACOMTOT1,0,MATCH([4]RDTOS!$DZ$4,[4]RDTOS!$Q$2:$AD$2,0)-1,ROWS(ACOMTOT1),COLUMNS(ACOMTOT1))</definedName>
    <definedName name="ACOMTOT1GOL" localSheetId="101">OFFSET(ACOMTOT1,0,MATCH([4]RDTOS!$DZ$4,[4]RDTOS!$Q$2:$AD$2,0)-1,ROWS(ACOMTOT1),COLUMNS(ACOMTOT1))</definedName>
    <definedName name="ACOMTOT1GOL" localSheetId="102">OFFSET(ACOMTOT1,0,MATCH([4]RDTOS!$DZ$4,[4]RDTOS!$Q$2:$AD$2,0)-1,ROWS(ACOMTOT1),COLUMNS(ACOMTOT1))</definedName>
    <definedName name="ACOMTOT1GOL" localSheetId="103">OFFSET(ACOMTOT1,0,MATCH([4]RDTOS!$DZ$4,[4]RDTOS!$Q$2:$AD$2,0)-1,ROWS(ACOMTOT1),COLUMNS(ACOMTOT1))</definedName>
    <definedName name="ACOMTOT1GOL" localSheetId="104">OFFSET(ACOMTOT1,0,MATCH([4]RDTOS!$DZ$4,[4]RDTOS!$Q$2:$AD$2,0)-1,ROWS(ACOMTOT1),COLUMNS(ACOMTOT1))</definedName>
    <definedName name="ACOMTOT1GOL" localSheetId="105">OFFSET(ACOMTOT1,0,MATCH([4]RDTOS!$DZ$4,[4]RDTOS!$Q$2:$AD$2,0)-1,ROWS(ACOMTOT1),COLUMNS(ACOMTOT1))</definedName>
    <definedName name="ACOMTOT1GOL" localSheetId="106">OFFSET(ACOMTOT1,0,MATCH([4]RDTOS!$DZ$4,[4]RDTOS!$Q$2:$AD$2,0)-1,ROWS(ACOMTOT1),COLUMNS(ACOMTOT1))</definedName>
    <definedName name="ACOMTOT1GOL" localSheetId="12">OFFSET(ACOMTOT1,0,MATCH([4]RDTOS!$DZ$4,[4]RDTOS!$Q$2:$AD$2,0)-1,ROWS(ACOMTOT1),COLUMNS(ACOMTOT1))</definedName>
    <definedName name="ACOMTOT1GOL" localSheetId="17">OFFSET([5]!ACOMTOT1,0,MATCH([4]RDTOS!$DZ$4,[4]RDTOS!$Q$2:$AD$2,0)-1,ROWS([5]!ACOMTOT1),COLUMNS([5]!ACOMTOT1))</definedName>
    <definedName name="ACOMTOT1GOL" localSheetId="16">OFFSET([5]!ACOMTOT1,0,MATCH([4]RDTOS!$DZ$4,[4]RDTOS!$Q$2:$AD$2,0)-1,ROWS([5]!ACOMTOT1),COLUMNS([5]!ACOMTOT1))</definedName>
    <definedName name="ACOMTOT1GOL" localSheetId="21">OFFSET(ACOMTOT1,0,MATCH([4]RDTOS!$DZ$4,[4]RDTOS!$Q$2:$AD$2,0)-1,ROWS(ACOMTOT1),COLUMNS(ACOMTOT1))</definedName>
    <definedName name="ACOMTOT1GOL" localSheetId="0">OFFSET(ACOMTOT1,0,MATCH([4]RDTOS!$DZ$4,[4]RDTOS!$Q$2:$AD$2,0)-1,ROWS(ACOMTOT1),COLUMNS(ACOMTOT1))</definedName>
    <definedName name="ACOMTOT1GOL" localSheetId="33">OFFSET(ACOMTOT1,0,MATCH([4]RDTOS!$DZ$4,[4]RDTOS!$Q$2:$AD$2,0)-1,ROWS(ACOMTOT1),COLUMNS(ACOMTOT1))</definedName>
    <definedName name="ACOMTOT1GOL" localSheetId="32">OFFSET(ACOMTOT1,0,MATCH([4]RDTOS!$DZ$4,[4]RDTOS!$Q$2:$AD$2,0)-1,ROWS(ACOMTOT1),COLUMNS(ACOMTOT1))</definedName>
    <definedName name="ACOMTOT1GOL" localSheetId="34">OFFSET(ACOMTOT1,0,MATCH([4]RDTOS!$DZ$4,[4]RDTOS!$Q$2:$AD$2,0)-1,ROWS(ACOMTOT1),COLUMNS(ACOMTOT1))</definedName>
    <definedName name="ACOMTOT1GOL" localSheetId="36">OFFSET(ACOMTOT1,0,MATCH([4]RDTOS!$DZ$4,[4]RDTOS!$Q$2:$AD$2,0)-1,ROWS(ACOMTOT1),COLUMNS(ACOMTOT1))</definedName>
    <definedName name="ACOMTOT1GOL" localSheetId="35">OFFSET([0]!ACOMTOT1,0,MATCH([4]RDTOS!$DZ$4,[4]RDTOS!$Q$2:$AD$2,0)-1,ROWS([0]!ACOMTOT1),COLUMNS([0]!ACOMTOT1))</definedName>
    <definedName name="ACOMTOT1GOL" localSheetId="97">OFFSET(ACOMTOT1,0,MATCH([4]RDTOS!$DZ$4,[4]RDTOS!$Q$2:$AD$2,0)-1,ROWS(ACOMTOT1),COLUMNS(ACOMTOT1))</definedName>
    <definedName name="ACOMTOT1GOL" localSheetId="3">OFFSET([0]!ACOMTOT1,0,MATCH([4]RDTOS!$DZ$4,[4]RDTOS!$Q$2:$AD$2,0)-1,ROWS([0]!ACOMTOT1),COLUMNS([0]!ACOMTOT1))</definedName>
    <definedName name="ACOMTOT1GOL">OFFSET(ACOMTOT1,0,MATCH([4]RDTOS!$DZ$4,[4]RDTOS!$Q$2:$AD$2,0)-1,ROWS(ACOMTOT1),COLUMNS(ACOMTOT1))</definedName>
    <definedName name="ACOMTOT1GOL2" localSheetId="2">OFFSET([0]!ACOMTOT1,0,MATCH([4]RDTOS!$DZ$4,[4]RDTOS!$Q$2:$AD$2,0)-1,ROWS([0]!ACOMTOT1),COLUMNS([0]!ACOMTOT1))</definedName>
    <definedName name="ACOMTOT1GOL2" localSheetId="1">OFFSET(ACOMTOT1,0,MATCH([4]RDTOS!$DZ$4,[4]RDTOS!$Q$2:$AD$2,0)-1,ROWS(ACOMTOT1),COLUMNS(ACOMTOT1))</definedName>
    <definedName name="ACOMTOT1GOL2" localSheetId="6">OFFSET([0]!ACOMTOT1,0,MATCH([4]RDTOS!$DZ$4,[4]RDTOS!$Q$2:$AD$2,0)-1,ROWS([0]!ACOMTOT1),COLUMNS([0]!ACOMTOT1))</definedName>
    <definedName name="ACOMTOT1GOL2" localSheetId="4">OFFSET(ACOMTOT1,0,MATCH([4]RDTOS!$DZ$4,[4]RDTOS!$Q$2:$AD$2,0)-1,ROWS(ACOMTOT1),COLUMNS(ACOMTOT1))</definedName>
    <definedName name="ACOMTOT1GOL2" localSheetId="5">OFFSET('Flujos de efectivo'!ACOMTOT1,0,MATCH([4]RDTOS!$DZ$4,[4]RDTOS!$Q$2:$AD$2,0)-1,ROWS('Flujos de efectivo'!ACOMTOT1),COLUMNS('Flujos de efectivo'!ACOMTOT1))</definedName>
    <definedName name="ACOMTOT1GOL2" localSheetId="58">OFFSET(ACOMTOT1,0,MATCH([4]RDTOS!$DZ$4,[4]RDTOS!$Q$2:$AD$2,0)-1,ROWS(ACOMTOT1),COLUMNS(ACOMTOT1))</definedName>
    <definedName name="ACOMTOT1GOL2" localSheetId="59">OFFSET(ACOMTOT1,0,MATCH([4]RDTOS!$DZ$4,[4]RDTOS!$Q$2:$AD$2,0)-1,ROWS(ACOMTOT1),COLUMNS(ACOMTOT1))</definedName>
    <definedName name="ACOMTOT1GOL2" localSheetId="61">OFFSET(ACOMTOT1,0,MATCH([4]RDTOS!$DZ$4,[4]RDTOS!$Q$2:$AD$2,0)-1,ROWS(ACOMTOT1),COLUMNS(ACOMTOT1))</definedName>
    <definedName name="ACOMTOT1GOL2" localSheetId="64">OFFSET(ACOMTOT1,0,MATCH([4]RDTOS!$DZ$4,[4]RDTOS!$Q$2:$AD$2,0)-1,ROWS(ACOMTOT1),COLUMNS(ACOMTOT1))</definedName>
    <definedName name="ACOMTOT1GOL2" localSheetId="67">OFFSET(ACOMTOT1,0,MATCH([4]RDTOS!$DZ$4,[4]RDTOS!$Q$2:$AD$2,0)-1,ROWS(ACOMTOT1),COLUMNS(ACOMTOT1))</definedName>
    <definedName name="ACOMTOT1GOL2" localSheetId="68">OFFSET(ACOMTOT1,0,MATCH([4]RDTOS!$DZ$4,[4]RDTOS!$Q$2:$AD$2,0)-1,ROWS(ACOMTOT1),COLUMNS(ACOMTOT1))</definedName>
    <definedName name="ACOMTOT1GOL2" localSheetId="69">OFFSET(ACOMTOT1,0,MATCH([4]RDTOS!$DZ$4,[4]RDTOS!$Q$2:$AD$2,0)-1,ROWS(ACOMTOT1),COLUMNS(ACOMTOT1))</definedName>
    <definedName name="ACOMTOT1GOL2" localSheetId="11">OFFSET(ACOMTOT1,0,MATCH([4]RDTOS!$DZ$4,[4]RDTOS!$Q$2:$AD$2,0)-1,ROWS(ACOMTOT1),COLUMNS(ACOMTOT1))</definedName>
    <definedName name="ACOMTOT1GOL2" localSheetId="10">OFFSET(ACOMTOT1,0,MATCH([4]RDTOS!$DZ$4,[4]RDTOS!$Q$2:$AD$2,0)-1,ROWS(ACOMTOT1),COLUMNS(ACOMTOT1))</definedName>
    <definedName name="ACOMTOT1GOL2" localSheetId="7">OFFSET(ACOMTOT1,0,MATCH([4]RDTOS!$DZ$4,[4]RDTOS!$Q$2:$AD$2,0)-1,ROWS(ACOMTOT1),COLUMNS(ACOMTOT1))</definedName>
    <definedName name="ACOMTOT1GOL2" localSheetId="9">OFFSET(ACOMTOT1,0,MATCH([4]RDTOS!$DZ$4,[4]RDTOS!$Q$2:$AD$2,0)-1,ROWS(ACOMTOT1),COLUMNS(ACOMTOT1))</definedName>
    <definedName name="ACOMTOT1GOL2" localSheetId="70">OFFSET(ACOMTOT1,0,MATCH([4]RDTOS!$DZ$4,[4]RDTOS!$Q$2:$AD$2,0)-1,ROWS(ACOMTOT1),COLUMNS(ACOMTOT1))</definedName>
    <definedName name="ACOMTOT1GOL2" localSheetId="72">OFFSET(ACOMTOT1,0,MATCH([4]RDTOS!$DZ$4,[4]RDTOS!$Q$2:$AD$2,0)-1,ROWS(ACOMTOT1),COLUMNS(ACOMTOT1))</definedName>
    <definedName name="ACOMTOT1GOL2" localSheetId="73">OFFSET(ACOMTOT1,0,MATCH([4]RDTOS!$DZ$4,[4]RDTOS!$Q$2:$AD$2,0)-1,ROWS(ACOMTOT1),COLUMNS(ACOMTOT1))</definedName>
    <definedName name="ACOMTOT1GOL2" localSheetId="74">OFFSET(ACOMTOT1,0,MATCH([4]RDTOS!$DZ$4,[4]RDTOS!$Q$2:$AD$2,0)-1,ROWS(ACOMTOT1),COLUMNS(ACOMTOT1))</definedName>
    <definedName name="ACOMTOT1GOL2" localSheetId="75">OFFSET(ACOMTOT1,0,MATCH([4]RDTOS!$DZ$4,[4]RDTOS!$Q$2:$AD$2,0)-1,ROWS(ACOMTOT1),COLUMNS(ACOMTOT1))</definedName>
    <definedName name="ACOMTOT1GOL2" localSheetId="76">OFFSET(ACOMTOT1,0,MATCH([4]RDTOS!$DZ$4,[4]RDTOS!$Q$2:$AD$2,0)-1,ROWS(ACOMTOT1),COLUMNS(ACOMTOT1))</definedName>
    <definedName name="ACOMTOT1GOL2" localSheetId="77">OFFSET(ACOMTOT1,0,MATCH([4]RDTOS!$DZ$4,[4]RDTOS!$Q$2:$AD$2,0)-1,ROWS(ACOMTOT1),COLUMNS(ACOMTOT1))</definedName>
    <definedName name="ACOMTOT1GOL2" localSheetId="78">OFFSET(ACOMTOT1,0,MATCH([4]RDTOS!$DZ$4,[4]RDTOS!$Q$2:$AD$2,0)-1,ROWS(ACOMTOT1),COLUMNS(ACOMTOT1))</definedName>
    <definedName name="ACOMTOT1GOL2" localSheetId="79">OFFSET(ACOMTOT1,0,MATCH([4]RDTOS!$DZ$4,[4]RDTOS!$Q$2:$AD$2,0)-1,ROWS(ACOMTOT1),COLUMNS(ACOMTOT1))</definedName>
    <definedName name="ACOMTOT1GOL2" localSheetId="80">OFFSET(ACOMTOT1,0,MATCH([4]RDTOS!$DZ$4,[4]RDTOS!$Q$2:$AD$2,0)-1,ROWS(ACOMTOT1),COLUMNS(ACOMTOT1))</definedName>
    <definedName name="ACOMTOT1GOL2" localSheetId="92">OFFSET(ACOMTOT1,0,MATCH([4]RDTOS!$DZ$4,[4]RDTOS!$Q$2:$AD$2,0)-1,ROWS(ACOMTOT1),COLUMNS(ACOMTOT1))</definedName>
    <definedName name="ACOMTOT1GOL2" localSheetId="91">OFFSET(ACOMTOT1,0,MATCH([4]RDTOS!$DZ$4,[4]RDTOS!$Q$2:$AD$2,0)-1,ROWS(ACOMTOT1),COLUMNS(ACOMTOT1))</definedName>
    <definedName name="ACOMTOT1GOL2" localSheetId="93">OFFSET(ACOMTOT1,0,MATCH([4]RDTOS!$DZ$4,[4]RDTOS!$Q$2:$AD$2,0)-1,ROWS(ACOMTOT1),COLUMNS(ACOMTOT1))</definedName>
    <definedName name="ACOMTOT1GOL2" localSheetId="94">OFFSET('Nota 31A Provisiones - casos '!ACOMTOT1,0,MATCH(#REF!,#REF!,0)-1,ROWS('Nota 31A Provisiones - casos '!ACOMTOT1),COLUMNS('Nota 31A Provisiones - casos '!ACOMTOT1))</definedName>
    <definedName name="ACOMTOT1GOL2" localSheetId="96">OFFSET(ACOMTOT1,0,MATCH([4]RDTOS!$DZ$4,[4]RDTOS!$Q$2:$AD$2,0)-1,ROWS(ACOMTOT1),COLUMNS(ACOMTOT1))</definedName>
    <definedName name="ACOMTOT1GOL2" localSheetId="98">OFFSET(ACOMTOT1,0,MATCH([4]RDTOS!$DZ$4,[4]RDTOS!$Q$2:$AD$2,0)-1,ROWS(ACOMTOT1),COLUMNS(ACOMTOT1))</definedName>
    <definedName name="ACOMTOT1GOL2" localSheetId="100">OFFSET(ACOMTOT1,0,MATCH([4]RDTOS!$DZ$4,[4]RDTOS!$Q$2:$AD$2,0)-1,ROWS(ACOMTOT1),COLUMNS(ACOMTOT1))</definedName>
    <definedName name="ACOMTOT1GOL2" localSheetId="101">OFFSET(ACOMTOT1,0,MATCH([4]RDTOS!$DZ$4,[4]RDTOS!$Q$2:$AD$2,0)-1,ROWS(ACOMTOT1),COLUMNS(ACOMTOT1))</definedName>
    <definedName name="ACOMTOT1GOL2" localSheetId="102">OFFSET(ACOMTOT1,0,MATCH([4]RDTOS!$DZ$4,[4]RDTOS!$Q$2:$AD$2,0)-1,ROWS(ACOMTOT1),COLUMNS(ACOMTOT1))</definedName>
    <definedName name="ACOMTOT1GOL2" localSheetId="103">OFFSET(ACOMTOT1,0,MATCH([4]RDTOS!$DZ$4,[4]RDTOS!$Q$2:$AD$2,0)-1,ROWS(ACOMTOT1),COLUMNS(ACOMTOT1))</definedName>
    <definedName name="ACOMTOT1GOL2" localSheetId="104">OFFSET(ACOMTOT1,0,MATCH([4]RDTOS!$DZ$4,[4]RDTOS!$Q$2:$AD$2,0)-1,ROWS(ACOMTOT1),COLUMNS(ACOMTOT1))</definedName>
    <definedName name="ACOMTOT1GOL2" localSheetId="105">OFFSET(ACOMTOT1,0,MATCH([4]RDTOS!$DZ$4,[4]RDTOS!$Q$2:$AD$2,0)-1,ROWS(ACOMTOT1),COLUMNS(ACOMTOT1))</definedName>
    <definedName name="ACOMTOT1GOL2" localSheetId="106">OFFSET(ACOMTOT1,0,MATCH([4]RDTOS!$DZ$4,[4]RDTOS!$Q$2:$AD$2,0)-1,ROWS(ACOMTOT1),COLUMNS(ACOMTOT1))</definedName>
    <definedName name="ACOMTOT1GOL2" localSheetId="12">OFFSET(ACOMTOT1,0,MATCH([4]RDTOS!$DZ$4,[4]RDTOS!$Q$2:$AD$2,0)-1,ROWS(ACOMTOT1),COLUMNS(ACOMTOT1))</definedName>
    <definedName name="ACOMTOT1GOL2" localSheetId="17">OFFSET([5]!ACOMTOT1,0,MATCH([4]RDTOS!$DZ$4,[4]RDTOS!$Q$2:$AD$2,0)-1,ROWS([5]!ACOMTOT1),COLUMNS([5]!ACOMTOT1))</definedName>
    <definedName name="ACOMTOT1GOL2" localSheetId="16">OFFSET([5]!ACOMTOT1,0,MATCH([4]RDTOS!$DZ$4,[4]RDTOS!$Q$2:$AD$2,0)-1,ROWS([5]!ACOMTOT1),COLUMNS([5]!ACOMTOT1))</definedName>
    <definedName name="ACOMTOT1GOL2" localSheetId="21">OFFSET(ACOMTOT1,0,MATCH([4]RDTOS!$DZ$4,[4]RDTOS!$Q$2:$AD$2,0)-1,ROWS(ACOMTOT1),COLUMNS(ACOMTOT1))</definedName>
    <definedName name="ACOMTOT1GOL2" localSheetId="0">OFFSET(ACOMTOT1,0,MATCH([4]RDTOS!$DZ$4,[4]RDTOS!$Q$2:$AD$2,0)-1,ROWS(ACOMTOT1),COLUMNS(ACOMTOT1))</definedName>
    <definedName name="ACOMTOT1GOL2" localSheetId="33">OFFSET(ACOMTOT1,0,MATCH([4]RDTOS!$DZ$4,[4]RDTOS!$Q$2:$AD$2,0)-1,ROWS(ACOMTOT1),COLUMNS(ACOMTOT1))</definedName>
    <definedName name="ACOMTOT1GOL2" localSheetId="32">OFFSET(ACOMTOT1,0,MATCH([4]RDTOS!$DZ$4,[4]RDTOS!$Q$2:$AD$2,0)-1,ROWS(ACOMTOT1),COLUMNS(ACOMTOT1))</definedName>
    <definedName name="ACOMTOT1GOL2" localSheetId="34">OFFSET(ACOMTOT1,0,MATCH([4]RDTOS!$DZ$4,[4]RDTOS!$Q$2:$AD$2,0)-1,ROWS(ACOMTOT1),COLUMNS(ACOMTOT1))</definedName>
    <definedName name="ACOMTOT1GOL2" localSheetId="36">OFFSET(ACOMTOT1,0,MATCH([4]RDTOS!$DZ$4,[4]RDTOS!$Q$2:$AD$2,0)-1,ROWS(ACOMTOT1),COLUMNS(ACOMTOT1))</definedName>
    <definedName name="ACOMTOT1GOL2" localSheetId="35">OFFSET([0]!ACOMTOT1,0,MATCH([4]RDTOS!$DZ$4,[4]RDTOS!$Q$2:$AD$2,0)-1,ROWS([0]!ACOMTOT1),COLUMNS([0]!ACOMTOT1))</definedName>
    <definedName name="ACOMTOT1GOL2" localSheetId="97">OFFSET(ACOMTOT1,0,MATCH([4]RDTOS!$DZ$4,[4]RDTOS!$Q$2:$AD$2,0)-1,ROWS(ACOMTOT1),COLUMNS(ACOMTOT1))</definedName>
    <definedName name="ACOMTOT1GOL2" localSheetId="3">OFFSET([0]!ACOMTOT1,0,MATCH([4]RDTOS!$DZ$4,[4]RDTOS!$Q$2:$AD$2,0)-1,ROWS([0]!ACOMTOT1),COLUMNS([0]!ACOMTOT1))</definedName>
    <definedName name="ACOMTOT1GOL2">OFFSET(ACOMTOT1,0,MATCH([4]RDTOS!$DZ$4,[4]RDTOS!$Q$2:$AD$2,0)-1,ROWS(ACOMTOT1),COLUMNS(ACOMTOT1))</definedName>
    <definedName name="ACOMTOT1IND" localSheetId="2">OFFSET([0]!ACOMTOT1,0,MATCH([4]RDTOS!$DS$4,[4]RDTOS!$Q$2:$AD$2,0)-1,ROWS([0]!ACOMTOT1),COLUMNS([0]!ACOMTOT1))</definedName>
    <definedName name="ACOMTOT1IND" localSheetId="1">OFFSET(ACOMTOT1,0,MATCH([4]RDTOS!$DS$4,[4]RDTOS!$Q$2:$AD$2,0)-1,ROWS(ACOMTOT1),COLUMNS(ACOMTOT1))</definedName>
    <definedName name="ACOMTOT1IND" localSheetId="6">OFFSET([0]!ACOMTOT1,0,MATCH([4]RDTOS!$DS$4,[4]RDTOS!$Q$2:$AD$2,0)-1,ROWS([0]!ACOMTOT1),COLUMNS([0]!ACOMTOT1))</definedName>
    <definedName name="ACOMTOT1IND" localSheetId="4">OFFSET(ACOMTOT1,0,MATCH([4]RDTOS!$DS$4,[4]RDTOS!$Q$2:$AD$2,0)-1,ROWS(ACOMTOT1),COLUMNS(ACOMTOT1))</definedName>
    <definedName name="ACOMTOT1IND" localSheetId="5">OFFSET('Flujos de efectivo'!ACOMTOT1,0,MATCH([4]RDTOS!$DS$4,[4]RDTOS!$Q$2:$AD$2,0)-1,ROWS('Flujos de efectivo'!ACOMTOT1),COLUMNS('Flujos de efectivo'!ACOMTOT1))</definedName>
    <definedName name="ACOMTOT1IND" localSheetId="58">OFFSET(ACOMTOT1,0,MATCH([4]RDTOS!$DS$4,[4]RDTOS!$Q$2:$AD$2,0)-1,ROWS(ACOMTOT1),COLUMNS(ACOMTOT1))</definedName>
    <definedName name="ACOMTOT1IND" localSheetId="59">OFFSET(ACOMTOT1,0,MATCH([4]RDTOS!$DS$4,[4]RDTOS!$Q$2:$AD$2,0)-1,ROWS(ACOMTOT1),COLUMNS(ACOMTOT1))</definedName>
    <definedName name="ACOMTOT1IND" localSheetId="61">OFFSET(ACOMTOT1,0,MATCH([4]RDTOS!$DS$4,[4]RDTOS!$Q$2:$AD$2,0)-1,ROWS(ACOMTOT1),COLUMNS(ACOMTOT1))</definedName>
    <definedName name="ACOMTOT1IND" localSheetId="64">OFFSET(ACOMTOT1,0,MATCH([4]RDTOS!$DS$4,[4]RDTOS!$Q$2:$AD$2,0)-1,ROWS(ACOMTOT1),COLUMNS(ACOMTOT1))</definedName>
    <definedName name="ACOMTOT1IND" localSheetId="67">OFFSET(ACOMTOT1,0,MATCH([4]RDTOS!$DS$4,[4]RDTOS!$Q$2:$AD$2,0)-1,ROWS(ACOMTOT1),COLUMNS(ACOMTOT1))</definedName>
    <definedName name="ACOMTOT1IND" localSheetId="68">OFFSET(ACOMTOT1,0,MATCH([4]RDTOS!$DS$4,[4]RDTOS!$Q$2:$AD$2,0)-1,ROWS(ACOMTOT1),COLUMNS(ACOMTOT1))</definedName>
    <definedName name="ACOMTOT1IND" localSheetId="69">OFFSET(ACOMTOT1,0,MATCH([4]RDTOS!$DS$4,[4]RDTOS!$Q$2:$AD$2,0)-1,ROWS(ACOMTOT1),COLUMNS(ACOMTOT1))</definedName>
    <definedName name="ACOMTOT1IND" localSheetId="11">OFFSET(ACOMTOT1,0,MATCH([4]RDTOS!$DS$4,[4]RDTOS!$Q$2:$AD$2,0)-1,ROWS(ACOMTOT1),COLUMNS(ACOMTOT1))</definedName>
    <definedName name="ACOMTOT1IND" localSheetId="10">OFFSET(ACOMTOT1,0,MATCH([4]RDTOS!$DS$4,[4]RDTOS!$Q$2:$AD$2,0)-1,ROWS(ACOMTOT1),COLUMNS(ACOMTOT1))</definedName>
    <definedName name="ACOMTOT1IND" localSheetId="7">OFFSET(ACOMTOT1,0,MATCH([4]RDTOS!$DS$4,[4]RDTOS!$Q$2:$AD$2,0)-1,ROWS(ACOMTOT1),COLUMNS(ACOMTOT1))</definedName>
    <definedName name="ACOMTOT1IND" localSheetId="9">OFFSET(ACOMTOT1,0,MATCH([4]RDTOS!$DS$4,[4]RDTOS!$Q$2:$AD$2,0)-1,ROWS(ACOMTOT1),COLUMNS(ACOMTOT1))</definedName>
    <definedName name="ACOMTOT1IND" localSheetId="70">OFFSET(ACOMTOT1,0,MATCH([4]RDTOS!$DS$4,[4]RDTOS!$Q$2:$AD$2,0)-1,ROWS(ACOMTOT1),COLUMNS(ACOMTOT1))</definedName>
    <definedName name="ACOMTOT1IND" localSheetId="72">OFFSET(ACOMTOT1,0,MATCH([4]RDTOS!$DS$4,[4]RDTOS!$Q$2:$AD$2,0)-1,ROWS(ACOMTOT1),COLUMNS(ACOMTOT1))</definedName>
    <definedName name="ACOMTOT1IND" localSheetId="73">OFFSET(ACOMTOT1,0,MATCH([4]RDTOS!$DS$4,[4]RDTOS!$Q$2:$AD$2,0)-1,ROWS(ACOMTOT1),COLUMNS(ACOMTOT1))</definedName>
    <definedName name="ACOMTOT1IND" localSheetId="74">OFFSET(ACOMTOT1,0,MATCH([4]RDTOS!$DS$4,[4]RDTOS!$Q$2:$AD$2,0)-1,ROWS(ACOMTOT1),COLUMNS(ACOMTOT1))</definedName>
    <definedName name="ACOMTOT1IND" localSheetId="75">OFFSET(ACOMTOT1,0,MATCH([4]RDTOS!$DS$4,[4]RDTOS!$Q$2:$AD$2,0)-1,ROWS(ACOMTOT1),COLUMNS(ACOMTOT1))</definedName>
    <definedName name="ACOMTOT1IND" localSheetId="76">OFFSET(ACOMTOT1,0,MATCH([4]RDTOS!$DS$4,[4]RDTOS!$Q$2:$AD$2,0)-1,ROWS(ACOMTOT1),COLUMNS(ACOMTOT1))</definedName>
    <definedName name="ACOMTOT1IND" localSheetId="77">OFFSET(ACOMTOT1,0,MATCH([4]RDTOS!$DS$4,[4]RDTOS!$Q$2:$AD$2,0)-1,ROWS(ACOMTOT1),COLUMNS(ACOMTOT1))</definedName>
    <definedName name="ACOMTOT1IND" localSheetId="78">OFFSET(ACOMTOT1,0,MATCH([4]RDTOS!$DS$4,[4]RDTOS!$Q$2:$AD$2,0)-1,ROWS(ACOMTOT1),COLUMNS(ACOMTOT1))</definedName>
    <definedName name="ACOMTOT1IND" localSheetId="79">OFFSET(ACOMTOT1,0,MATCH([4]RDTOS!$DS$4,[4]RDTOS!$Q$2:$AD$2,0)-1,ROWS(ACOMTOT1),COLUMNS(ACOMTOT1))</definedName>
    <definedName name="ACOMTOT1IND" localSheetId="80">OFFSET(ACOMTOT1,0,MATCH([4]RDTOS!$DS$4,[4]RDTOS!$Q$2:$AD$2,0)-1,ROWS(ACOMTOT1),COLUMNS(ACOMTOT1))</definedName>
    <definedName name="ACOMTOT1IND" localSheetId="92">OFFSET(ACOMTOT1,0,MATCH([4]RDTOS!$DS$4,[4]RDTOS!$Q$2:$AD$2,0)-1,ROWS(ACOMTOT1),COLUMNS(ACOMTOT1))</definedName>
    <definedName name="ACOMTOT1IND" localSheetId="91">OFFSET(ACOMTOT1,0,MATCH([4]RDTOS!$DS$4,[4]RDTOS!$Q$2:$AD$2,0)-1,ROWS(ACOMTOT1),COLUMNS(ACOMTOT1))</definedName>
    <definedName name="ACOMTOT1IND" localSheetId="93">OFFSET(ACOMTOT1,0,MATCH([4]RDTOS!$DS$4,[4]RDTOS!$Q$2:$AD$2,0)-1,ROWS(ACOMTOT1),COLUMNS(ACOMTOT1))</definedName>
    <definedName name="ACOMTOT1IND" localSheetId="94">OFFSET('Nota 31A Provisiones - casos '!ACOMTOT1,0,MATCH(#REF!,#REF!,0)-1,ROWS('Nota 31A Provisiones - casos '!ACOMTOT1),COLUMNS('Nota 31A Provisiones - casos '!ACOMTOT1))</definedName>
    <definedName name="ACOMTOT1IND" localSheetId="96">OFFSET(ACOMTOT1,0,MATCH([4]RDTOS!$DS$4,[4]RDTOS!$Q$2:$AD$2,0)-1,ROWS(ACOMTOT1),COLUMNS(ACOMTOT1))</definedName>
    <definedName name="ACOMTOT1IND" localSheetId="98">OFFSET(ACOMTOT1,0,MATCH([4]RDTOS!$DS$4,[4]RDTOS!$Q$2:$AD$2,0)-1,ROWS(ACOMTOT1),COLUMNS(ACOMTOT1))</definedName>
    <definedName name="ACOMTOT1IND" localSheetId="100">OFFSET(ACOMTOT1,0,MATCH([4]RDTOS!$DS$4,[4]RDTOS!$Q$2:$AD$2,0)-1,ROWS(ACOMTOT1),COLUMNS(ACOMTOT1))</definedName>
    <definedName name="ACOMTOT1IND" localSheetId="101">OFFSET(ACOMTOT1,0,MATCH([4]RDTOS!$DS$4,[4]RDTOS!$Q$2:$AD$2,0)-1,ROWS(ACOMTOT1),COLUMNS(ACOMTOT1))</definedName>
    <definedName name="ACOMTOT1IND" localSheetId="102">OFFSET(ACOMTOT1,0,MATCH([4]RDTOS!$DS$4,[4]RDTOS!$Q$2:$AD$2,0)-1,ROWS(ACOMTOT1),COLUMNS(ACOMTOT1))</definedName>
    <definedName name="ACOMTOT1IND" localSheetId="103">OFFSET(ACOMTOT1,0,MATCH([4]RDTOS!$DS$4,[4]RDTOS!$Q$2:$AD$2,0)-1,ROWS(ACOMTOT1),COLUMNS(ACOMTOT1))</definedName>
    <definedName name="ACOMTOT1IND" localSheetId="104">OFFSET(ACOMTOT1,0,MATCH([4]RDTOS!$DS$4,[4]RDTOS!$Q$2:$AD$2,0)-1,ROWS(ACOMTOT1),COLUMNS(ACOMTOT1))</definedName>
    <definedName name="ACOMTOT1IND" localSheetId="105">OFFSET(ACOMTOT1,0,MATCH([4]RDTOS!$DS$4,[4]RDTOS!$Q$2:$AD$2,0)-1,ROWS(ACOMTOT1),COLUMNS(ACOMTOT1))</definedName>
    <definedName name="ACOMTOT1IND" localSheetId="106">OFFSET(ACOMTOT1,0,MATCH([4]RDTOS!$DS$4,[4]RDTOS!$Q$2:$AD$2,0)-1,ROWS(ACOMTOT1),COLUMNS(ACOMTOT1))</definedName>
    <definedName name="ACOMTOT1IND" localSheetId="12">OFFSET(ACOMTOT1,0,MATCH([4]RDTOS!$DS$4,[4]RDTOS!$Q$2:$AD$2,0)-1,ROWS(ACOMTOT1),COLUMNS(ACOMTOT1))</definedName>
    <definedName name="ACOMTOT1IND" localSheetId="17">OFFSET([5]!ACOMTOT1,0,MATCH([4]RDTOS!$DS$4,[4]RDTOS!$Q$2:$AD$2,0)-1,ROWS([5]!ACOMTOT1),COLUMNS([5]!ACOMTOT1))</definedName>
    <definedName name="ACOMTOT1IND" localSheetId="16">OFFSET([5]!ACOMTOT1,0,MATCH([4]RDTOS!$DS$4,[4]RDTOS!$Q$2:$AD$2,0)-1,ROWS([5]!ACOMTOT1),COLUMNS([5]!ACOMTOT1))</definedName>
    <definedName name="ACOMTOT1IND" localSheetId="21">OFFSET(ACOMTOT1,0,MATCH([4]RDTOS!$DS$4,[4]RDTOS!$Q$2:$AD$2,0)-1,ROWS(ACOMTOT1),COLUMNS(ACOMTOT1))</definedName>
    <definedName name="ACOMTOT1IND" localSheetId="0">OFFSET(ACOMTOT1,0,MATCH([4]RDTOS!$DS$4,[4]RDTOS!$Q$2:$AD$2,0)-1,ROWS(ACOMTOT1),COLUMNS(ACOMTOT1))</definedName>
    <definedName name="ACOMTOT1IND" localSheetId="33">OFFSET(ACOMTOT1,0,MATCH([4]RDTOS!$DS$4,[4]RDTOS!$Q$2:$AD$2,0)-1,ROWS(ACOMTOT1),COLUMNS(ACOMTOT1))</definedName>
    <definedName name="ACOMTOT1IND" localSheetId="32">OFFSET(ACOMTOT1,0,MATCH([4]RDTOS!$DS$4,[4]RDTOS!$Q$2:$AD$2,0)-1,ROWS(ACOMTOT1),COLUMNS(ACOMTOT1))</definedName>
    <definedName name="ACOMTOT1IND" localSheetId="34">OFFSET(ACOMTOT1,0,MATCH([4]RDTOS!$DS$4,[4]RDTOS!$Q$2:$AD$2,0)-1,ROWS(ACOMTOT1),COLUMNS(ACOMTOT1))</definedName>
    <definedName name="ACOMTOT1IND" localSheetId="36">OFFSET(ACOMTOT1,0,MATCH([4]RDTOS!$DS$4,[4]RDTOS!$Q$2:$AD$2,0)-1,ROWS(ACOMTOT1),COLUMNS(ACOMTOT1))</definedName>
    <definedName name="ACOMTOT1IND" localSheetId="35">OFFSET([0]!ACOMTOT1,0,MATCH([4]RDTOS!$DS$4,[4]RDTOS!$Q$2:$AD$2,0)-1,ROWS([0]!ACOMTOT1),COLUMNS([0]!ACOMTOT1))</definedName>
    <definedName name="ACOMTOT1IND" localSheetId="97">OFFSET(ACOMTOT1,0,MATCH([4]RDTOS!$DS$4,[4]RDTOS!$Q$2:$AD$2,0)-1,ROWS(ACOMTOT1),COLUMNS(ACOMTOT1))</definedName>
    <definedName name="ACOMTOT1IND" localSheetId="3">OFFSET([0]!ACOMTOT1,0,MATCH([4]RDTOS!$DS$4,[4]RDTOS!$Q$2:$AD$2,0)-1,ROWS([0]!ACOMTOT1),COLUMNS([0]!ACOMTOT1))</definedName>
    <definedName name="ACOMTOT1IND">OFFSET(ACOMTOT1,0,MATCH([4]RDTOS!$DS$4,[4]RDTOS!$Q$2:$AD$2,0)-1,ROWS(ACOMTOT1),COLUMNS(ACOMTOT1))</definedName>
    <definedName name="ACOMTOT1IND2" localSheetId="2">OFFSET([0]!ACOMTOT1,0,MATCH([4]RDTOS!$DS$4,[4]RDTOS!$Q$2:$AD$2,0)-1,ROWS([0]!ACOMTOT1),COLUMNS([0]!ACOMTOT1))</definedName>
    <definedName name="ACOMTOT1IND2" localSheetId="1">OFFSET(ACOMTOT1,0,MATCH([4]RDTOS!$DS$4,[4]RDTOS!$Q$2:$AD$2,0)-1,ROWS(ACOMTOT1),COLUMNS(ACOMTOT1))</definedName>
    <definedName name="ACOMTOT1IND2" localSheetId="6">OFFSET([0]!ACOMTOT1,0,MATCH([4]RDTOS!$DS$4,[4]RDTOS!$Q$2:$AD$2,0)-1,ROWS([0]!ACOMTOT1),COLUMNS([0]!ACOMTOT1))</definedName>
    <definedName name="ACOMTOT1IND2" localSheetId="4">OFFSET(ACOMTOT1,0,MATCH([4]RDTOS!$DS$4,[4]RDTOS!$Q$2:$AD$2,0)-1,ROWS(ACOMTOT1),COLUMNS(ACOMTOT1))</definedName>
    <definedName name="ACOMTOT1IND2" localSheetId="5">OFFSET('Flujos de efectivo'!ACOMTOT1,0,MATCH([4]RDTOS!$DS$4,[4]RDTOS!$Q$2:$AD$2,0)-1,ROWS('Flujos de efectivo'!ACOMTOT1),COLUMNS('Flujos de efectivo'!ACOMTOT1))</definedName>
    <definedName name="ACOMTOT1IND2" localSheetId="58">OFFSET(ACOMTOT1,0,MATCH([4]RDTOS!$DS$4,[4]RDTOS!$Q$2:$AD$2,0)-1,ROWS(ACOMTOT1),COLUMNS(ACOMTOT1))</definedName>
    <definedName name="ACOMTOT1IND2" localSheetId="59">OFFSET(ACOMTOT1,0,MATCH([4]RDTOS!$DS$4,[4]RDTOS!$Q$2:$AD$2,0)-1,ROWS(ACOMTOT1),COLUMNS(ACOMTOT1))</definedName>
    <definedName name="ACOMTOT1IND2" localSheetId="61">OFFSET(ACOMTOT1,0,MATCH([4]RDTOS!$DS$4,[4]RDTOS!$Q$2:$AD$2,0)-1,ROWS(ACOMTOT1),COLUMNS(ACOMTOT1))</definedName>
    <definedName name="ACOMTOT1IND2" localSheetId="64">OFFSET(ACOMTOT1,0,MATCH([4]RDTOS!$DS$4,[4]RDTOS!$Q$2:$AD$2,0)-1,ROWS(ACOMTOT1),COLUMNS(ACOMTOT1))</definedName>
    <definedName name="ACOMTOT1IND2" localSheetId="67">OFFSET(ACOMTOT1,0,MATCH([4]RDTOS!$DS$4,[4]RDTOS!$Q$2:$AD$2,0)-1,ROWS(ACOMTOT1),COLUMNS(ACOMTOT1))</definedName>
    <definedName name="ACOMTOT1IND2" localSheetId="68">OFFSET(ACOMTOT1,0,MATCH([4]RDTOS!$DS$4,[4]RDTOS!$Q$2:$AD$2,0)-1,ROWS(ACOMTOT1),COLUMNS(ACOMTOT1))</definedName>
    <definedName name="ACOMTOT1IND2" localSheetId="69">OFFSET(ACOMTOT1,0,MATCH([4]RDTOS!$DS$4,[4]RDTOS!$Q$2:$AD$2,0)-1,ROWS(ACOMTOT1),COLUMNS(ACOMTOT1))</definedName>
    <definedName name="ACOMTOT1IND2" localSheetId="11">OFFSET(ACOMTOT1,0,MATCH([4]RDTOS!$DS$4,[4]RDTOS!$Q$2:$AD$2,0)-1,ROWS(ACOMTOT1),COLUMNS(ACOMTOT1))</definedName>
    <definedName name="ACOMTOT1IND2" localSheetId="10">OFFSET(ACOMTOT1,0,MATCH([4]RDTOS!$DS$4,[4]RDTOS!$Q$2:$AD$2,0)-1,ROWS(ACOMTOT1),COLUMNS(ACOMTOT1))</definedName>
    <definedName name="ACOMTOT1IND2" localSheetId="7">OFFSET(ACOMTOT1,0,MATCH([4]RDTOS!$DS$4,[4]RDTOS!$Q$2:$AD$2,0)-1,ROWS(ACOMTOT1),COLUMNS(ACOMTOT1))</definedName>
    <definedName name="ACOMTOT1IND2" localSheetId="9">OFFSET(ACOMTOT1,0,MATCH([4]RDTOS!$DS$4,[4]RDTOS!$Q$2:$AD$2,0)-1,ROWS(ACOMTOT1),COLUMNS(ACOMTOT1))</definedName>
    <definedName name="ACOMTOT1IND2" localSheetId="70">OFFSET(ACOMTOT1,0,MATCH([4]RDTOS!$DS$4,[4]RDTOS!$Q$2:$AD$2,0)-1,ROWS(ACOMTOT1),COLUMNS(ACOMTOT1))</definedName>
    <definedName name="ACOMTOT1IND2" localSheetId="72">OFFSET(ACOMTOT1,0,MATCH([4]RDTOS!$DS$4,[4]RDTOS!$Q$2:$AD$2,0)-1,ROWS(ACOMTOT1),COLUMNS(ACOMTOT1))</definedName>
    <definedName name="ACOMTOT1IND2" localSheetId="73">OFFSET(ACOMTOT1,0,MATCH([4]RDTOS!$DS$4,[4]RDTOS!$Q$2:$AD$2,0)-1,ROWS(ACOMTOT1),COLUMNS(ACOMTOT1))</definedName>
    <definedName name="ACOMTOT1IND2" localSheetId="74">OFFSET(ACOMTOT1,0,MATCH([4]RDTOS!$DS$4,[4]RDTOS!$Q$2:$AD$2,0)-1,ROWS(ACOMTOT1),COLUMNS(ACOMTOT1))</definedName>
    <definedName name="ACOMTOT1IND2" localSheetId="75">OFFSET(ACOMTOT1,0,MATCH([4]RDTOS!$DS$4,[4]RDTOS!$Q$2:$AD$2,0)-1,ROWS(ACOMTOT1),COLUMNS(ACOMTOT1))</definedName>
    <definedName name="ACOMTOT1IND2" localSheetId="76">OFFSET(ACOMTOT1,0,MATCH([4]RDTOS!$DS$4,[4]RDTOS!$Q$2:$AD$2,0)-1,ROWS(ACOMTOT1),COLUMNS(ACOMTOT1))</definedName>
    <definedName name="ACOMTOT1IND2" localSheetId="77">OFFSET(ACOMTOT1,0,MATCH([4]RDTOS!$DS$4,[4]RDTOS!$Q$2:$AD$2,0)-1,ROWS(ACOMTOT1),COLUMNS(ACOMTOT1))</definedName>
    <definedName name="ACOMTOT1IND2" localSheetId="78">OFFSET(ACOMTOT1,0,MATCH([4]RDTOS!$DS$4,[4]RDTOS!$Q$2:$AD$2,0)-1,ROWS(ACOMTOT1),COLUMNS(ACOMTOT1))</definedName>
    <definedName name="ACOMTOT1IND2" localSheetId="79">OFFSET(ACOMTOT1,0,MATCH([4]RDTOS!$DS$4,[4]RDTOS!$Q$2:$AD$2,0)-1,ROWS(ACOMTOT1),COLUMNS(ACOMTOT1))</definedName>
    <definedName name="ACOMTOT1IND2" localSheetId="80">OFFSET(ACOMTOT1,0,MATCH([4]RDTOS!$DS$4,[4]RDTOS!$Q$2:$AD$2,0)-1,ROWS(ACOMTOT1),COLUMNS(ACOMTOT1))</definedName>
    <definedName name="ACOMTOT1IND2" localSheetId="92">OFFSET(ACOMTOT1,0,MATCH([4]RDTOS!$DS$4,[4]RDTOS!$Q$2:$AD$2,0)-1,ROWS(ACOMTOT1),COLUMNS(ACOMTOT1))</definedName>
    <definedName name="ACOMTOT1IND2" localSheetId="91">OFFSET(ACOMTOT1,0,MATCH([4]RDTOS!$DS$4,[4]RDTOS!$Q$2:$AD$2,0)-1,ROWS(ACOMTOT1),COLUMNS(ACOMTOT1))</definedName>
    <definedName name="ACOMTOT1IND2" localSheetId="93">OFFSET(ACOMTOT1,0,MATCH([4]RDTOS!$DS$4,[4]RDTOS!$Q$2:$AD$2,0)-1,ROWS(ACOMTOT1),COLUMNS(ACOMTOT1))</definedName>
    <definedName name="ACOMTOT1IND2" localSheetId="94">OFFSET('Nota 31A Provisiones - casos '!ACOMTOT1,0,MATCH(#REF!,#REF!,0)-1,ROWS('Nota 31A Provisiones - casos '!ACOMTOT1),COLUMNS('Nota 31A Provisiones - casos '!ACOMTOT1))</definedName>
    <definedName name="ACOMTOT1IND2" localSheetId="96">OFFSET(ACOMTOT1,0,MATCH([4]RDTOS!$DS$4,[4]RDTOS!$Q$2:$AD$2,0)-1,ROWS(ACOMTOT1),COLUMNS(ACOMTOT1))</definedName>
    <definedName name="ACOMTOT1IND2" localSheetId="98">OFFSET(ACOMTOT1,0,MATCH([4]RDTOS!$DS$4,[4]RDTOS!$Q$2:$AD$2,0)-1,ROWS(ACOMTOT1),COLUMNS(ACOMTOT1))</definedName>
    <definedName name="ACOMTOT1IND2" localSheetId="100">OFFSET(ACOMTOT1,0,MATCH([4]RDTOS!$DS$4,[4]RDTOS!$Q$2:$AD$2,0)-1,ROWS(ACOMTOT1),COLUMNS(ACOMTOT1))</definedName>
    <definedName name="ACOMTOT1IND2" localSheetId="101">OFFSET(ACOMTOT1,0,MATCH([4]RDTOS!$DS$4,[4]RDTOS!$Q$2:$AD$2,0)-1,ROWS(ACOMTOT1),COLUMNS(ACOMTOT1))</definedName>
    <definedName name="ACOMTOT1IND2" localSheetId="102">OFFSET(ACOMTOT1,0,MATCH([4]RDTOS!$DS$4,[4]RDTOS!$Q$2:$AD$2,0)-1,ROWS(ACOMTOT1),COLUMNS(ACOMTOT1))</definedName>
    <definedName name="ACOMTOT1IND2" localSheetId="103">OFFSET(ACOMTOT1,0,MATCH([4]RDTOS!$DS$4,[4]RDTOS!$Q$2:$AD$2,0)-1,ROWS(ACOMTOT1),COLUMNS(ACOMTOT1))</definedName>
    <definedName name="ACOMTOT1IND2" localSheetId="104">OFFSET(ACOMTOT1,0,MATCH([4]RDTOS!$DS$4,[4]RDTOS!$Q$2:$AD$2,0)-1,ROWS(ACOMTOT1),COLUMNS(ACOMTOT1))</definedName>
    <definedName name="ACOMTOT1IND2" localSheetId="105">OFFSET(ACOMTOT1,0,MATCH([4]RDTOS!$DS$4,[4]RDTOS!$Q$2:$AD$2,0)-1,ROWS(ACOMTOT1),COLUMNS(ACOMTOT1))</definedName>
    <definedName name="ACOMTOT1IND2" localSheetId="106">OFFSET(ACOMTOT1,0,MATCH([4]RDTOS!$DS$4,[4]RDTOS!$Q$2:$AD$2,0)-1,ROWS(ACOMTOT1),COLUMNS(ACOMTOT1))</definedName>
    <definedName name="ACOMTOT1IND2" localSheetId="12">OFFSET(ACOMTOT1,0,MATCH([4]RDTOS!$DS$4,[4]RDTOS!$Q$2:$AD$2,0)-1,ROWS(ACOMTOT1),COLUMNS(ACOMTOT1))</definedName>
    <definedName name="ACOMTOT1IND2" localSheetId="17">OFFSET([5]!ACOMTOT1,0,MATCH([4]RDTOS!$DS$4,[4]RDTOS!$Q$2:$AD$2,0)-1,ROWS([5]!ACOMTOT1),COLUMNS([5]!ACOMTOT1))</definedName>
    <definedName name="ACOMTOT1IND2" localSheetId="16">OFFSET([5]!ACOMTOT1,0,MATCH([4]RDTOS!$DS$4,[4]RDTOS!$Q$2:$AD$2,0)-1,ROWS([5]!ACOMTOT1),COLUMNS([5]!ACOMTOT1))</definedName>
    <definedName name="ACOMTOT1IND2" localSheetId="21">OFFSET(ACOMTOT1,0,MATCH([4]RDTOS!$DS$4,[4]RDTOS!$Q$2:$AD$2,0)-1,ROWS(ACOMTOT1),COLUMNS(ACOMTOT1))</definedName>
    <definedName name="ACOMTOT1IND2" localSheetId="0">OFFSET(ACOMTOT1,0,MATCH([4]RDTOS!$DS$4,[4]RDTOS!$Q$2:$AD$2,0)-1,ROWS(ACOMTOT1),COLUMNS(ACOMTOT1))</definedName>
    <definedName name="ACOMTOT1IND2" localSheetId="33">OFFSET(ACOMTOT1,0,MATCH([4]RDTOS!$DS$4,[4]RDTOS!$Q$2:$AD$2,0)-1,ROWS(ACOMTOT1),COLUMNS(ACOMTOT1))</definedName>
    <definedName name="ACOMTOT1IND2" localSheetId="32">OFFSET(ACOMTOT1,0,MATCH([4]RDTOS!$DS$4,[4]RDTOS!$Q$2:$AD$2,0)-1,ROWS(ACOMTOT1),COLUMNS(ACOMTOT1))</definedName>
    <definedName name="ACOMTOT1IND2" localSheetId="34">OFFSET(ACOMTOT1,0,MATCH([4]RDTOS!$DS$4,[4]RDTOS!$Q$2:$AD$2,0)-1,ROWS(ACOMTOT1),COLUMNS(ACOMTOT1))</definedName>
    <definedName name="ACOMTOT1IND2" localSheetId="36">OFFSET(ACOMTOT1,0,MATCH([4]RDTOS!$DS$4,[4]RDTOS!$Q$2:$AD$2,0)-1,ROWS(ACOMTOT1),COLUMNS(ACOMTOT1))</definedName>
    <definedName name="ACOMTOT1IND2" localSheetId="35">OFFSET([0]!ACOMTOT1,0,MATCH([4]RDTOS!$DS$4,[4]RDTOS!$Q$2:$AD$2,0)-1,ROWS([0]!ACOMTOT1),COLUMNS([0]!ACOMTOT1))</definedName>
    <definedName name="ACOMTOT1IND2" localSheetId="97">OFFSET(ACOMTOT1,0,MATCH([4]RDTOS!$DS$4,[4]RDTOS!$Q$2:$AD$2,0)-1,ROWS(ACOMTOT1),COLUMNS(ACOMTOT1))</definedName>
    <definedName name="ACOMTOT1IND2" localSheetId="3">OFFSET([0]!ACOMTOT1,0,MATCH([4]RDTOS!$DS$4,[4]RDTOS!$Q$2:$AD$2,0)-1,ROWS([0]!ACOMTOT1),COLUMNS([0]!ACOMTOT1))</definedName>
    <definedName name="ACOMTOT1IND2">OFFSET(ACOMTOT1,0,MATCH([4]RDTOS!$DS$4,[4]RDTOS!$Q$2:$AD$2,0)-1,ROWS(ACOMTOT1),COLUMNS(ACOMTOT1))</definedName>
    <definedName name="ACOMTOT1INDICEPASIVO" localSheetId="2">OFFSET([0]!ACOMTOT1,0,MATCH([4]RDTOS!$DT$4,[4]RDTOS!$Q$2:$AE$2,0)-1,ROWS([0]!ACOMTOT1),COLUMNS([0]!ACOMTOT1))</definedName>
    <definedName name="ACOMTOT1INDICEPASIVO" localSheetId="1">OFFSET(ACOMTOT1,0,MATCH([4]RDTOS!$DT$4,[4]RDTOS!$Q$2:$AE$2,0)-1,ROWS(ACOMTOT1),COLUMNS(ACOMTOT1))</definedName>
    <definedName name="ACOMTOT1INDICEPASIVO" localSheetId="6">OFFSET([0]!ACOMTOT1,0,MATCH([4]RDTOS!$DT$4,[4]RDTOS!$Q$2:$AE$2,0)-1,ROWS([0]!ACOMTOT1),COLUMNS([0]!ACOMTOT1))</definedName>
    <definedName name="ACOMTOT1INDICEPASIVO" localSheetId="4">OFFSET(ACOMTOT1,0,MATCH([4]RDTOS!$DT$4,[4]RDTOS!$Q$2:$AE$2,0)-1,ROWS(ACOMTOT1),COLUMNS(ACOMTOT1))</definedName>
    <definedName name="ACOMTOT1INDICEPASIVO" localSheetId="5">OFFSET('Flujos de efectivo'!ACOMTOT1,0,MATCH([4]RDTOS!$DT$4,[4]RDTOS!$Q$2:$AE$2,0)-1,ROWS('Flujos de efectivo'!ACOMTOT1),COLUMNS('Flujos de efectivo'!ACOMTOT1))</definedName>
    <definedName name="ACOMTOT1INDICEPASIVO" localSheetId="58">OFFSET(ACOMTOT1,0,MATCH([4]RDTOS!$DT$4,[4]RDTOS!$Q$2:$AE$2,0)-1,ROWS(ACOMTOT1),COLUMNS(ACOMTOT1))</definedName>
    <definedName name="ACOMTOT1INDICEPASIVO" localSheetId="59">OFFSET(ACOMTOT1,0,MATCH([4]RDTOS!$DT$4,[4]RDTOS!$Q$2:$AE$2,0)-1,ROWS(ACOMTOT1),COLUMNS(ACOMTOT1))</definedName>
    <definedName name="ACOMTOT1INDICEPASIVO" localSheetId="61">OFFSET(ACOMTOT1,0,MATCH([4]RDTOS!$DT$4,[4]RDTOS!$Q$2:$AE$2,0)-1,ROWS(ACOMTOT1),COLUMNS(ACOMTOT1))</definedName>
    <definedName name="ACOMTOT1INDICEPASIVO" localSheetId="64">OFFSET(ACOMTOT1,0,MATCH([4]RDTOS!$DT$4,[4]RDTOS!$Q$2:$AE$2,0)-1,ROWS(ACOMTOT1),COLUMNS(ACOMTOT1))</definedName>
    <definedName name="ACOMTOT1INDICEPASIVO" localSheetId="67">OFFSET(ACOMTOT1,0,MATCH([4]RDTOS!$DT$4,[4]RDTOS!$Q$2:$AE$2,0)-1,ROWS(ACOMTOT1),COLUMNS(ACOMTOT1))</definedName>
    <definedName name="ACOMTOT1INDICEPASIVO" localSheetId="68">OFFSET(ACOMTOT1,0,MATCH([4]RDTOS!$DT$4,[4]RDTOS!$Q$2:$AE$2,0)-1,ROWS(ACOMTOT1),COLUMNS(ACOMTOT1))</definedName>
    <definedName name="ACOMTOT1INDICEPASIVO" localSheetId="69">OFFSET(ACOMTOT1,0,MATCH([4]RDTOS!$DT$4,[4]RDTOS!$Q$2:$AE$2,0)-1,ROWS(ACOMTOT1),COLUMNS(ACOMTOT1))</definedName>
    <definedName name="ACOMTOT1INDICEPASIVO" localSheetId="11">OFFSET(ACOMTOT1,0,MATCH([4]RDTOS!$DT$4,[4]RDTOS!$Q$2:$AE$2,0)-1,ROWS(ACOMTOT1),COLUMNS(ACOMTOT1))</definedName>
    <definedName name="ACOMTOT1INDICEPASIVO" localSheetId="10">OFFSET(ACOMTOT1,0,MATCH([4]RDTOS!$DT$4,[4]RDTOS!$Q$2:$AE$2,0)-1,ROWS(ACOMTOT1),COLUMNS(ACOMTOT1))</definedName>
    <definedName name="ACOMTOT1INDICEPASIVO" localSheetId="7">OFFSET(ACOMTOT1,0,MATCH([4]RDTOS!$DT$4,[4]RDTOS!$Q$2:$AE$2,0)-1,ROWS(ACOMTOT1),COLUMNS(ACOMTOT1))</definedName>
    <definedName name="ACOMTOT1INDICEPASIVO" localSheetId="9">OFFSET(ACOMTOT1,0,MATCH([4]RDTOS!$DT$4,[4]RDTOS!$Q$2:$AE$2,0)-1,ROWS(ACOMTOT1),COLUMNS(ACOMTOT1))</definedName>
    <definedName name="ACOMTOT1INDICEPASIVO" localSheetId="70">OFFSET(ACOMTOT1,0,MATCH([4]RDTOS!$DT$4,[4]RDTOS!$Q$2:$AE$2,0)-1,ROWS(ACOMTOT1),COLUMNS(ACOMTOT1))</definedName>
    <definedName name="ACOMTOT1INDICEPASIVO" localSheetId="72">OFFSET(ACOMTOT1,0,MATCH([4]RDTOS!$DT$4,[4]RDTOS!$Q$2:$AE$2,0)-1,ROWS(ACOMTOT1),COLUMNS(ACOMTOT1))</definedName>
    <definedName name="ACOMTOT1INDICEPASIVO" localSheetId="73">OFFSET(ACOMTOT1,0,MATCH([4]RDTOS!$DT$4,[4]RDTOS!$Q$2:$AE$2,0)-1,ROWS(ACOMTOT1),COLUMNS(ACOMTOT1))</definedName>
    <definedName name="ACOMTOT1INDICEPASIVO" localSheetId="74">OFFSET(ACOMTOT1,0,MATCH([4]RDTOS!$DT$4,[4]RDTOS!$Q$2:$AE$2,0)-1,ROWS(ACOMTOT1),COLUMNS(ACOMTOT1))</definedName>
    <definedName name="ACOMTOT1INDICEPASIVO" localSheetId="75">OFFSET(ACOMTOT1,0,MATCH([4]RDTOS!$DT$4,[4]RDTOS!$Q$2:$AE$2,0)-1,ROWS(ACOMTOT1),COLUMNS(ACOMTOT1))</definedName>
    <definedName name="ACOMTOT1INDICEPASIVO" localSheetId="76">OFFSET(ACOMTOT1,0,MATCH([4]RDTOS!$DT$4,[4]RDTOS!$Q$2:$AE$2,0)-1,ROWS(ACOMTOT1),COLUMNS(ACOMTOT1))</definedName>
    <definedName name="ACOMTOT1INDICEPASIVO" localSheetId="77">OFFSET(ACOMTOT1,0,MATCH([4]RDTOS!$DT$4,[4]RDTOS!$Q$2:$AE$2,0)-1,ROWS(ACOMTOT1),COLUMNS(ACOMTOT1))</definedName>
    <definedName name="ACOMTOT1INDICEPASIVO" localSheetId="78">OFFSET(ACOMTOT1,0,MATCH([4]RDTOS!$DT$4,[4]RDTOS!$Q$2:$AE$2,0)-1,ROWS(ACOMTOT1),COLUMNS(ACOMTOT1))</definedName>
    <definedName name="ACOMTOT1INDICEPASIVO" localSheetId="79">OFFSET(ACOMTOT1,0,MATCH([4]RDTOS!$DT$4,[4]RDTOS!$Q$2:$AE$2,0)-1,ROWS(ACOMTOT1),COLUMNS(ACOMTOT1))</definedName>
    <definedName name="ACOMTOT1INDICEPASIVO" localSheetId="80">OFFSET(ACOMTOT1,0,MATCH([4]RDTOS!$DT$4,[4]RDTOS!$Q$2:$AE$2,0)-1,ROWS(ACOMTOT1),COLUMNS(ACOMTOT1))</definedName>
    <definedName name="ACOMTOT1INDICEPASIVO" localSheetId="92">OFFSET(ACOMTOT1,0,MATCH([4]RDTOS!$DT$4,[4]RDTOS!$Q$2:$AE$2,0)-1,ROWS(ACOMTOT1),COLUMNS(ACOMTOT1))</definedName>
    <definedName name="ACOMTOT1INDICEPASIVO" localSheetId="91">OFFSET(ACOMTOT1,0,MATCH([4]RDTOS!$DT$4,[4]RDTOS!$Q$2:$AE$2,0)-1,ROWS(ACOMTOT1),COLUMNS(ACOMTOT1))</definedName>
    <definedName name="ACOMTOT1INDICEPASIVO" localSheetId="93">OFFSET(ACOMTOT1,0,MATCH([4]RDTOS!$DT$4,[4]RDTOS!$Q$2:$AE$2,0)-1,ROWS(ACOMTOT1),COLUMNS(ACOMTOT1))</definedName>
    <definedName name="ACOMTOT1INDICEPASIVO" localSheetId="94">OFFSET('Nota 31A Provisiones - casos '!ACOMTOT1,0,MATCH(#REF!,#REF!,0)-1,ROWS('Nota 31A Provisiones - casos '!ACOMTOT1),COLUMNS('Nota 31A Provisiones - casos '!ACOMTOT1))</definedName>
    <definedName name="ACOMTOT1INDICEPASIVO" localSheetId="96">OFFSET(ACOMTOT1,0,MATCH([4]RDTOS!$DT$4,[4]RDTOS!$Q$2:$AE$2,0)-1,ROWS(ACOMTOT1),COLUMNS(ACOMTOT1))</definedName>
    <definedName name="ACOMTOT1INDICEPASIVO" localSheetId="98">OFFSET(ACOMTOT1,0,MATCH([4]RDTOS!$DT$4,[4]RDTOS!$Q$2:$AE$2,0)-1,ROWS(ACOMTOT1),COLUMNS(ACOMTOT1))</definedName>
    <definedName name="ACOMTOT1INDICEPASIVO" localSheetId="100">OFFSET(ACOMTOT1,0,MATCH([4]RDTOS!$DT$4,[4]RDTOS!$Q$2:$AE$2,0)-1,ROWS(ACOMTOT1),COLUMNS(ACOMTOT1))</definedName>
    <definedName name="ACOMTOT1INDICEPASIVO" localSheetId="101">OFFSET(ACOMTOT1,0,MATCH([4]RDTOS!$DT$4,[4]RDTOS!$Q$2:$AE$2,0)-1,ROWS(ACOMTOT1),COLUMNS(ACOMTOT1))</definedName>
    <definedName name="ACOMTOT1INDICEPASIVO" localSheetId="102">OFFSET(ACOMTOT1,0,MATCH([4]RDTOS!$DT$4,[4]RDTOS!$Q$2:$AE$2,0)-1,ROWS(ACOMTOT1),COLUMNS(ACOMTOT1))</definedName>
    <definedName name="ACOMTOT1INDICEPASIVO" localSheetId="103">OFFSET(ACOMTOT1,0,MATCH([4]RDTOS!$DT$4,[4]RDTOS!$Q$2:$AE$2,0)-1,ROWS(ACOMTOT1),COLUMNS(ACOMTOT1))</definedName>
    <definedName name="ACOMTOT1INDICEPASIVO" localSheetId="104">OFFSET(ACOMTOT1,0,MATCH([4]RDTOS!$DT$4,[4]RDTOS!$Q$2:$AE$2,0)-1,ROWS(ACOMTOT1),COLUMNS(ACOMTOT1))</definedName>
    <definedName name="ACOMTOT1INDICEPASIVO" localSheetId="105">OFFSET(ACOMTOT1,0,MATCH([4]RDTOS!$DT$4,[4]RDTOS!$Q$2:$AE$2,0)-1,ROWS(ACOMTOT1),COLUMNS(ACOMTOT1))</definedName>
    <definedName name="ACOMTOT1INDICEPASIVO" localSheetId="106">OFFSET(ACOMTOT1,0,MATCH([4]RDTOS!$DT$4,[4]RDTOS!$Q$2:$AE$2,0)-1,ROWS(ACOMTOT1),COLUMNS(ACOMTOT1))</definedName>
    <definedName name="ACOMTOT1INDICEPASIVO" localSheetId="12">OFFSET(ACOMTOT1,0,MATCH([4]RDTOS!$DT$4,[4]RDTOS!$Q$2:$AE$2,0)-1,ROWS(ACOMTOT1),COLUMNS(ACOMTOT1))</definedName>
    <definedName name="ACOMTOT1INDICEPASIVO" localSheetId="17">OFFSET([5]!ACOMTOT1,0,MATCH([4]RDTOS!$DT$4,[4]RDTOS!$Q$2:$AE$2,0)-1,ROWS([5]!ACOMTOT1),COLUMNS([5]!ACOMTOT1))</definedName>
    <definedName name="ACOMTOT1INDICEPASIVO" localSheetId="16">OFFSET([5]!ACOMTOT1,0,MATCH([4]RDTOS!$DT$4,[4]RDTOS!$Q$2:$AE$2,0)-1,ROWS([5]!ACOMTOT1),COLUMNS([5]!ACOMTOT1))</definedName>
    <definedName name="ACOMTOT1INDICEPASIVO" localSheetId="21">OFFSET(ACOMTOT1,0,MATCH([4]RDTOS!$DT$4,[4]RDTOS!$Q$2:$AE$2,0)-1,ROWS(ACOMTOT1),COLUMNS(ACOMTOT1))</definedName>
    <definedName name="ACOMTOT1INDICEPASIVO" localSheetId="0">OFFSET(ACOMTOT1,0,MATCH([4]RDTOS!$DT$4,[4]RDTOS!$Q$2:$AE$2,0)-1,ROWS(ACOMTOT1),COLUMNS(ACOMTOT1))</definedName>
    <definedName name="ACOMTOT1INDICEPASIVO" localSheetId="33">OFFSET(ACOMTOT1,0,MATCH([4]RDTOS!$DT$4,[4]RDTOS!$Q$2:$AE$2,0)-1,ROWS(ACOMTOT1),COLUMNS(ACOMTOT1))</definedName>
    <definedName name="ACOMTOT1INDICEPASIVO" localSheetId="32">OFFSET(ACOMTOT1,0,MATCH([4]RDTOS!$DT$4,[4]RDTOS!$Q$2:$AE$2,0)-1,ROWS(ACOMTOT1),COLUMNS(ACOMTOT1))</definedName>
    <definedName name="ACOMTOT1INDICEPASIVO" localSheetId="34">OFFSET(ACOMTOT1,0,MATCH([4]RDTOS!$DT$4,[4]RDTOS!$Q$2:$AE$2,0)-1,ROWS(ACOMTOT1),COLUMNS(ACOMTOT1))</definedName>
    <definedName name="ACOMTOT1INDICEPASIVO" localSheetId="36">OFFSET(ACOMTOT1,0,MATCH([4]RDTOS!$DT$4,[4]RDTOS!$Q$2:$AE$2,0)-1,ROWS(ACOMTOT1),COLUMNS(ACOMTOT1))</definedName>
    <definedName name="ACOMTOT1INDICEPASIVO" localSheetId="35">OFFSET([0]!ACOMTOT1,0,MATCH([4]RDTOS!$DT$4,[4]RDTOS!$Q$2:$AE$2,0)-1,ROWS([0]!ACOMTOT1),COLUMNS([0]!ACOMTOT1))</definedName>
    <definedName name="ACOMTOT1INDICEPASIVO" localSheetId="97">OFFSET(ACOMTOT1,0,MATCH([4]RDTOS!$DT$4,[4]RDTOS!$Q$2:$AE$2,0)-1,ROWS(ACOMTOT1),COLUMNS(ACOMTOT1))</definedName>
    <definedName name="ACOMTOT1INDICEPASIVO" localSheetId="3">OFFSET([0]!ACOMTOT1,0,MATCH([4]RDTOS!$DT$4,[4]RDTOS!$Q$2:$AE$2,0)-1,ROWS([0]!ACOMTOT1),COLUMNS([0]!ACOMTOT1))</definedName>
    <definedName name="ACOMTOT1INDICEPASIVO">OFFSET(ACOMTOT1,0,MATCH([4]RDTOS!$DT$4,[4]RDTOS!$Q$2:$AE$2,0)-1,ROWS(ACOMTOT1),COLUMNS(ACOMTOT1))</definedName>
    <definedName name="ACOMTOT1JPM" localSheetId="2">OFFSET([0]!ACOMTOT1,0,MATCH([4]RDTOS!$DX$4,[4]RDTOS!$Q$2:$AD$2,0)-1,ROWS([0]!ACOMTOT1),COLUMNS([0]!ACOMTOT1))</definedName>
    <definedName name="ACOMTOT1JPM" localSheetId="1">OFFSET(ACOMTOT1,0,MATCH([4]RDTOS!$DX$4,[4]RDTOS!$Q$2:$AD$2,0)-1,ROWS(ACOMTOT1),COLUMNS(ACOMTOT1))</definedName>
    <definedName name="ACOMTOT1JPM" localSheetId="6">OFFSET([0]!ACOMTOT1,0,MATCH([4]RDTOS!$DX$4,[4]RDTOS!$Q$2:$AD$2,0)-1,ROWS([0]!ACOMTOT1),COLUMNS([0]!ACOMTOT1))</definedName>
    <definedName name="ACOMTOT1JPM" localSheetId="4">OFFSET(ACOMTOT1,0,MATCH([4]RDTOS!$DX$4,[4]RDTOS!$Q$2:$AD$2,0)-1,ROWS(ACOMTOT1),COLUMNS(ACOMTOT1))</definedName>
    <definedName name="ACOMTOT1JPM" localSheetId="5">OFFSET('Flujos de efectivo'!ACOMTOT1,0,MATCH([4]RDTOS!$DX$4,[4]RDTOS!$Q$2:$AD$2,0)-1,ROWS('Flujos de efectivo'!ACOMTOT1),COLUMNS('Flujos de efectivo'!ACOMTOT1))</definedName>
    <definedName name="ACOMTOT1JPM" localSheetId="58">OFFSET(ACOMTOT1,0,MATCH([4]RDTOS!$DX$4,[4]RDTOS!$Q$2:$AD$2,0)-1,ROWS(ACOMTOT1),COLUMNS(ACOMTOT1))</definedName>
    <definedName name="ACOMTOT1JPM" localSheetId="59">OFFSET(ACOMTOT1,0,MATCH([4]RDTOS!$DX$4,[4]RDTOS!$Q$2:$AD$2,0)-1,ROWS(ACOMTOT1),COLUMNS(ACOMTOT1))</definedName>
    <definedName name="ACOMTOT1JPM" localSheetId="61">OFFSET(ACOMTOT1,0,MATCH([4]RDTOS!$DX$4,[4]RDTOS!$Q$2:$AD$2,0)-1,ROWS(ACOMTOT1),COLUMNS(ACOMTOT1))</definedName>
    <definedName name="ACOMTOT1JPM" localSheetId="64">OFFSET(ACOMTOT1,0,MATCH([4]RDTOS!$DX$4,[4]RDTOS!$Q$2:$AD$2,0)-1,ROWS(ACOMTOT1),COLUMNS(ACOMTOT1))</definedName>
    <definedName name="ACOMTOT1JPM" localSheetId="67">OFFSET(ACOMTOT1,0,MATCH([4]RDTOS!$DX$4,[4]RDTOS!$Q$2:$AD$2,0)-1,ROWS(ACOMTOT1),COLUMNS(ACOMTOT1))</definedName>
    <definedName name="ACOMTOT1JPM" localSheetId="68">OFFSET(ACOMTOT1,0,MATCH([4]RDTOS!$DX$4,[4]RDTOS!$Q$2:$AD$2,0)-1,ROWS(ACOMTOT1),COLUMNS(ACOMTOT1))</definedName>
    <definedName name="ACOMTOT1JPM" localSheetId="69">OFFSET(ACOMTOT1,0,MATCH([4]RDTOS!$DX$4,[4]RDTOS!$Q$2:$AD$2,0)-1,ROWS(ACOMTOT1),COLUMNS(ACOMTOT1))</definedName>
    <definedName name="ACOMTOT1JPM" localSheetId="11">OFFSET(ACOMTOT1,0,MATCH([4]RDTOS!$DX$4,[4]RDTOS!$Q$2:$AD$2,0)-1,ROWS(ACOMTOT1),COLUMNS(ACOMTOT1))</definedName>
    <definedName name="ACOMTOT1JPM" localSheetId="10">OFFSET(ACOMTOT1,0,MATCH([4]RDTOS!$DX$4,[4]RDTOS!$Q$2:$AD$2,0)-1,ROWS(ACOMTOT1),COLUMNS(ACOMTOT1))</definedName>
    <definedName name="ACOMTOT1JPM" localSheetId="7">OFFSET(ACOMTOT1,0,MATCH([4]RDTOS!$DX$4,[4]RDTOS!$Q$2:$AD$2,0)-1,ROWS(ACOMTOT1),COLUMNS(ACOMTOT1))</definedName>
    <definedName name="ACOMTOT1JPM" localSheetId="9">OFFSET(ACOMTOT1,0,MATCH([4]RDTOS!$DX$4,[4]RDTOS!$Q$2:$AD$2,0)-1,ROWS(ACOMTOT1),COLUMNS(ACOMTOT1))</definedName>
    <definedName name="ACOMTOT1JPM" localSheetId="70">OFFSET(ACOMTOT1,0,MATCH([4]RDTOS!$DX$4,[4]RDTOS!$Q$2:$AD$2,0)-1,ROWS(ACOMTOT1),COLUMNS(ACOMTOT1))</definedName>
    <definedName name="ACOMTOT1JPM" localSheetId="72">OFFSET(ACOMTOT1,0,MATCH([4]RDTOS!$DX$4,[4]RDTOS!$Q$2:$AD$2,0)-1,ROWS(ACOMTOT1),COLUMNS(ACOMTOT1))</definedName>
    <definedName name="ACOMTOT1JPM" localSheetId="73">OFFSET(ACOMTOT1,0,MATCH([4]RDTOS!$DX$4,[4]RDTOS!$Q$2:$AD$2,0)-1,ROWS(ACOMTOT1),COLUMNS(ACOMTOT1))</definedName>
    <definedName name="ACOMTOT1JPM" localSheetId="74">OFFSET(ACOMTOT1,0,MATCH([4]RDTOS!$DX$4,[4]RDTOS!$Q$2:$AD$2,0)-1,ROWS(ACOMTOT1),COLUMNS(ACOMTOT1))</definedName>
    <definedName name="ACOMTOT1JPM" localSheetId="75">OFFSET(ACOMTOT1,0,MATCH([4]RDTOS!$DX$4,[4]RDTOS!$Q$2:$AD$2,0)-1,ROWS(ACOMTOT1),COLUMNS(ACOMTOT1))</definedName>
    <definedName name="ACOMTOT1JPM" localSheetId="76">OFFSET(ACOMTOT1,0,MATCH([4]RDTOS!$DX$4,[4]RDTOS!$Q$2:$AD$2,0)-1,ROWS(ACOMTOT1),COLUMNS(ACOMTOT1))</definedName>
    <definedName name="ACOMTOT1JPM" localSheetId="77">OFFSET(ACOMTOT1,0,MATCH([4]RDTOS!$DX$4,[4]RDTOS!$Q$2:$AD$2,0)-1,ROWS(ACOMTOT1),COLUMNS(ACOMTOT1))</definedName>
    <definedName name="ACOMTOT1JPM" localSheetId="78">OFFSET(ACOMTOT1,0,MATCH([4]RDTOS!$DX$4,[4]RDTOS!$Q$2:$AD$2,0)-1,ROWS(ACOMTOT1),COLUMNS(ACOMTOT1))</definedName>
    <definedName name="ACOMTOT1JPM" localSheetId="79">OFFSET(ACOMTOT1,0,MATCH([4]RDTOS!$DX$4,[4]RDTOS!$Q$2:$AD$2,0)-1,ROWS(ACOMTOT1),COLUMNS(ACOMTOT1))</definedName>
    <definedName name="ACOMTOT1JPM" localSheetId="80">OFFSET(ACOMTOT1,0,MATCH([4]RDTOS!$DX$4,[4]RDTOS!$Q$2:$AD$2,0)-1,ROWS(ACOMTOT1),COLUMNS(ACOMTOT1))</definedName>
    <definedName name="ACOMTOT1JPM" localSheetId="92">OFFSET(ACOMTOT1,0,MATCH([4]RDTOS!$DX$4,[4]RDTOS!$Q$2:$AD$2,0)-1,ROWS(ACOMTOT1),COLUMNS(ACOMTOT1))</definedName>
    <definedName name="ACOMTOT1JPM" localSheetId="91">OFFSET(ACOMTOT1,0,MATCH([4]RDTOS!$DX$4,[4]RDTOS!$Q$2:$AD$2,0)-1,ROWS(ACOMTOT1),COLUMNS(ACOMTOT1))</definedName>
    <definedName name="ACOMTOT1JPM" localSheetId="93">OFFSET(ACOMTOT1,0,MATCH([4]RDTOS!$DX$4,[4]RDTOS!$Q$2:$AD$2,0)-1,ROWS(ACOMTOT1),COLUMNS(ACOMTOT1))</definedName>
    <definedName name="ACOMTOT1JPM" localSheetId="94">OFFSET('Nota 31A Provisiones - casos '!ACOMTOT1,0,MATCH(#REF!,#REF!,0)-1,ROWS('Nota 31A Provisiones - casos '!ACOMTOT1),COLUMNS('Nota 31A Provisiones - casos '!ACOMTOT1))</definedName>
    <definedName name="ACOMTOT1JPM" localSheetId="96">OFFSET(ACOMTOT1,0,MATCH([4]RDTOS!$DX$4,[4]RDTOS!$Q$2:$AD$2,0)-1,ROWS(ACOMTOT1),COLUMNS(ACOMTOT1))</definedName>
    <definedName name="ACOMTOT1JPM" localSheetId="98">OFFSET(ACOMTOT1,0,MATCH([4]RDTOS!$DX$4,[4]RDTOS!$Q$2:$AD$2,0)-1,ROWS(ACOMTOT1),COLUMNS(ACOMTOT1))</definedName>
    <definedName name="ACOMTOT1JPM" localSheetId="100">OFFSET(ACOMTOT1,0,MATCH([4]RDTOS!$DX$4,[4]RDTOS!$Q$2:$AD$2,0)-1,ROWS(ACOMTOT1),COLUMNS(ACOMTOT1))</definedName>
    <definedName name="ACOMTOT1JPM" localSheetId="101">OFFSET(ACOMTOT1,0,MATCH([4]RDTOS!$DX$4,[4]RDTOS!$Q$2:$AD$2,0)-1,ROWS(ACOMTOT1),COLUMNS(ACOMTOT1))</definedName>
    <definedName name="ACOMTOT1JPM" localSheetId="102">OFFSET(ACOMTOT1,0,MATCH([4]RDTOS!$DX$4,[4]RDTOS!$Q$2:$AD$2,0)-1,ROWS(ACOMTOT1),COLUMNS(ACOMTOT1))</definedName>
    <definedName name="ACOMTOT1JPM" localSheetId="103">OFFSET(ACOMTOT1,0,MATCH([4]RDTOS!$DX$4,[4]RDTOS!$Q$2:$AD$2,0)-1,ROWS(ACOMTOT1),COLUMNS(ACOMTOT1))</definedName>
    <definedName name="ACOMTOT1JPM" localSheetId="104">OFFSET(ACOMTOT1,0,MATCH([4]RDTOS!$DX$4,[4]RDTOS!$Q$2:$AD$2,0)-1,ROWS(ACOMTOT1),COLUMNS(ACOMTOT1))</definedName>
    <definedName name="ACOMTOT1JPM" localSheetId="105">OFFSET(ACOMTOT1,0,MATCH([4]RDTOS!$DX$4,[4]RDTOS!$Q$2:$AD$2,0)-1,ROWS(ACOMTOT1),COLUMNS(ACOMTOT1))</definedName>
    <definedName name="ACOMTOT1JPM" localSheetId="106">OFFSET(ACOMTOT1,0,MATCH([4]RDTOS!$DX$4,[4]RDTOS!$Q$2:$AD$2,0)-1,ROWS(ACOMTOT1),COLUMNS(ACOMTOT1))</definedName>
    <definedName name="ACOMTOT1JPM" localSheetId="12">OFFSET(ACOMTOT1,0,MATCH([4]RDTOS!$DX$4,[4]RDTOS!$Q$2:$AD$2,0)-1,ROWS(ACOMTOT1),COLUMNS(ACOMTOT1))</definedName>
    <definedName name="ACOMTOT1JPM" localSheetId="17">OFFSET([5]!ACOMTOT1,0,MATCH([4]RDTOS!$DX$4,[4]RDTOS!$Q$2:$AD$2,0)-1,ROWS([5]!ACOMTOT1),COLUMNS([5]!ACOMTOT1))</definedName>
    <definedName name="ACOMTOT1JPM" localSheetId="16">OFFSET([5]!ACOMTOT1,0,MATCH([4]RDTOS!$DX$4,[4]RDTOS!$Q$2:$AD$2,0)-1,ROWS([5]!ACOMTOT1),COLUMNS([5]!ACOMTOT1))</definedName>
    <definedName name="ACOMTOT1JPM" localSheetId="21">OFFSET(ACOMTOT1,0,MATCH([4]RDTOS!$DX$4,[4]RDTOS!$Q$2:$AD$2,0)-1,ROWS(ACOMTOT1),COLUMNS(ACOMTOT1))</definedName>
    <definedName name="ACOMTOT1JPM" localSheetId="0">OFFSET(ACOMTOT1,0,MATCH([4]RDTOS!$DX$4,[4]RDTOS!$Q$2:$AD$2,0)-1,ROWS(ACOMTOT1),COLUMNS(ACOMTOT1))</definedName>
    <definedName name="ACOMTOT1JPM" localSheetId="33">OFFSET(ACOMTOT1,0,MATCH([4]RDTOS!$DX$4,[4]RDTOS!$Q$2:$AD$2,0)-1,ROWS(ACOMTOT1),COLUMNS(ACOMTOT1))</definedName>
    <definedName name="ACOMTOT1JPM" localSheetId="32">OFFSET(ACOMTOT1,0,MATCH([4]RDTOS!$DX$4,[4]RDTOS!$Q$2:$AD$2,0)-1,ROWS(ACOMTOT1),COLUMNS(ACOMTOT1))</definedName>
    <definedName name="ACOMTOT1JPM" localSheetId="34">OFFSET(ACOMTOT1,0,MATCH([4]RDTOS!$DX$4,[4]RDTOS!$Q$2:$AD$2,0)-1,ROWS(ACOMTOT1),COLUMNS(ACOMTOT1))</definedName>
    <definedName name="ACOMTOT1JPM" localSheetId="36">OFFSET(ACOMTOT1,0,MATCH([4]RDTOS!$DX$4,[4]RDTOS!$Q$2:$AD$2,0)-1,ROWS(ACOMTOT1),COLUMNS(ACOMTOT1))</definedName>
    <definedName name="ACOMTOT1JPM" localSheetId="35">OFFSET([0]!ACOMTOT1,0,MATCH([4]RDTOS!$DX$4,[4]RDTOS!$Q$2:$AD$2,0)-1,ROWS([0]!ACOMTOT1),COLUMNS([0]!ACOMTOT1))</definedName>
    <definedName name="ACOMTOT1JPM" localSheetId="97">OFFSET(ACOMTOT1,0,MATCH([4]RDTOS!$DX$4,[4]RDTOS!$Q$2:$AD$2,0)-1,ROWS(ACOMTOT1),COLUMNS(ACOMTOT1))</definedName>
    <definedName name="ACOMTOT1JPM" localSheetId="3">OFFSET([0]!ACOMTOT1,0,MATCH([4]RDTOS!$DX$4,[4]RDTOS!$Q$2:$AD$2,0)-1,ROWS([0]!ACOMTOT1),COLUMNS([0]!ACOMTOT1))</definedName>
    <definedName name="ACOMTOT1JPM">OFFSET(ACOMTOT1,0,MATCH([4]RDTOS!$DX$4,[4]RDTOS!$Q$2:$AD$2,0)-1,ROWS(ACOMTOT1),COLUMNS(ACOMTOT1))</definedName>
    <definedName name="ACOMTOT1JPM2" localSheetId="2">OFFSET([0]!ACOMTOT1,0,MATCH([4]RDTOS!$DX$4,[4]RDTOS!$Q$2:$AD$2,0)-1,ROWS([0]!ACOMTOT1),COLUMNS([0]!ACOMTOT1))</definedName>
    <definedName name="ACOMTOT1JPM2" localSheetId="1">OFFSET(ACOMTOT1,0,MATCH([4]RDTOS!$DX$4,[4]RDTOS!$Q$2:$AD$2,0)-1,ROWS(ACOMTOT1),COLUMNS(ACOMTOT1))</definedName>
    <definedName name="ACOMTOT1JPM2" localSheetId="6">OFFSET([0]!ACOMTOT1,0,MATCH([4]RDTOS!$DX$4,[4]RDTOS!$Q$2:$AD$2,0)-1,ROWS([0]!ACOMTOT1),COLUMNS([0]!ACOMTOT1))</definedName>
    <definedName name="ACOMTOT1JPM2" localSheetId="4">OFFSET(ACOMTOT1,0,MATCH([4]RDTOS!$DX$4,[4]RDTOS!$Q$2:$AD$2,0)-1,ROWS(ACOMTOT1),COLUMNS(ACOMTOT1))</definedName>
    <definedName name="ACOMTOT1JPM2" localSheetId="5">OFFSET('Flujos de efectivo'!ACOMTOT1,0,MATCH([4]RDTOS!$DX$4,[4]RDTOS!$Q$2:$AD$2,0)-1,ROWS('Flujos de efectivo'!ACOMTOT1),COLUMNS('Flujos de efectivo'!ACOMTOT1))</definedName>
    <definedName name="ACOMTOT1JPM2" localSheetId="58">OFFSET(ACOMTOT1,0,MATCH([4]RDTOS!$DX$4,[4]RDTOS!$Q$2:$AD$2,0)-1,ROWS(ACOMTOT1),COLUMNS(ACOMTOT1))</definedName>
    <definedName name="ACOMTOT1JPM2" localSheetId="59">OFFSET(ACOMTOT1,0,MATCH([4]RDTOS!$DX$4,[4]RDTOS!$Q$2:$AD$2,0)-1,ROWS(ACOMTOT1),COLUMNS(ACOMTOT1))</definedName>
    <definedName name="ACOMTOT1JPM2" localSheetId="61">OFFSET(ACOMTOT1,0,MATCH([4]RDTOS!$DX$4,[4]RDTOS!$Q$2:$AD$2,0)-1,ROWS(ACOMTOT1),COLUMNS(ACOMTOT1))</definedName>
    <definedName name="ACOMTOT1JPM2" localSheetId="64">OFFSET(ACOMTOT1,0,MATCH([4]RDTOS!$DX$4,[4]RDTOS!$Q$2:$AD$2,0)-1,ROWS(ACOMTOT1),COLUMNS(ACOMTOT1))</definedName>
    <definedName name="ACOMTOT1JPM2" localSheetId="67">OFFSET(ACOMTOT1,0,MATCH([4]RDTOS!$DX$4,[4]RDTOS!$Q$2:$AD$2,0)-1,ROWS(ACOMTOT1),COLUMNS(ACOMTOT1))</definedName>
    <definedName name="ACOMTOT1JPM2" localSheetId="68">OFFSET(ACOMTOT1,0,MATCH([4]RDTOS!$DX$4,[4]RDTOS!$Q$2:$AD$2,0)-1,ROWS(ACOMTOT1),COLUMNS(ACOMTOT1))</definedName>
    <definedName name="ACOMTOT1JPM2" localSheetId="69">OFFSET(ACOMTOT1,0,MATCH([4]RDTOS!$DX$4,[4]RDTOS!$Q$2:$AD$2,0)-1,ROWS(ACOMTOT1),COLUMNS(ACOMTOT1))</definedName>
    <definedName name="ACOMTOT1JPM2" localSheetId="11">OFFSET(ACOMTOT1,0,MATCH([4]RDTOS!$DX$4,[4]RDTOS!$Q$2:$AD$2,0)-1,ROWS(ACOMTOT1),COLUMNS(ACOMTOT1))</definedName>
    <definedName name="ACOMTOT1JPM2" localSheetId="10">OFFSET(ACOMTOT1,0,MATCH([4]RDTOS!$DX$4,[4]RDTOS!$Q$2:$AD$2,0)-1,ROWS(ACOMTOT1),COLUMNS(ACOMTOT1))</definedName>
    <definedName name="ACOMTOT1JPM2" localSheetId="7">OFFSET(ACOMTOT1,0,MATCH([4]RDTOS!$DX$4,[4]RDTOS!$Q$2:$AD$2,0)-1,ROWS(ACOMTOT1),COLUMNS(ACOMTOT1))</definedName>
    <definedName name="ACOMTOT1JPM2" localSheetId="9">OFFSET(ACOMTOT1,0,MATCH([4]RDTOS!$DX$4,[4]RDTOS!$Q$2:$AD$2,0)-1,ROWS(ACOMTOT1),COLUMNS(ACOMTOT1))</definedName>
    <definedName name="ACOMTOT1JPM2" localSheetId="70">OFFSET(ACOMTOT1,0,MATCH([4]RDTOS!$DX$4,[4]RDTOS!$Q$2:$AD$2,0)-1,ROWS(ACOMTOT1),COLUMNS(ACOMTOT1))</definedName>
    <definedName name="ACOMTOT1JPM2" localSheetId="72">OFFSET(ACOMTOT1,0,MATCH([4]RDTOS!$DX$4,[4]RDTOS!$Q$2:$AD$2,0)-1,ROWS(ACOMTOT1),COLUMNS(ACOMTOT1))</definedName>
    <definedName name="ACOMTOT1JPM2" localSheetId="73">OFFSET(ACOMTOT1,0,MATCH([4]RDTOS!$DX$4,[4]RDTOS!$Q$2:$AD$2,0)-1,ROWS(ACOMTOT1),COLUMNS(ACOMTOT1))</definedName>
    <definedName name="ACOMTOT1JPM2" localSheetId="74">OFFSET(ACOMTOT1,0,MATCH([4]RDTOS!$DX$4,[4]RDTOS!$Q$2:$AD$2,0)-1,ROWS(ACOMTOT1),COLUMNS(ACOMTOT1))</definedName>
    <definedName name="ACOMTOT1JPM2" localSheetId="75">OFFSET(ACOMTOT1,0,MATCH([4]RDTOS!$DX$4,[4]RDTOS!$Q$2:$AD$2,0)-1,ROWS(ACOMTOT1),COLUMNS(ACOMTOT1))</definedName>
    <definedName name="ACOMTOT1JPM2" localSheetId="76">OFFSET(ACOMTOT1,0,MATCH([4]RDTOS!$DX$4,[4]RDTOS!$Q$2:$AD$2,0)-1,ROWS(ACOMTOT1),COLUMNS(ACOMTOT1))</definedName>
    <definedName name="ACOMTOT1JPM2" localSheetId="77">OFFSET(ACOMTOT1,0,MATCH([4]RDTOS!$DX$4,[4]RDTOS!$Q$2:$AD$2,0)-1,ROWS(ACOMTOT1),COLUMNS(ACOMTOT1))</definedName>
    <definedName name="ACOMTOT1JPM2" localSheetId="78">OFFSET(ACOMTOT1,0,MATCH([4]RDTOS!$DX$4,[4]RDTOS!$Q$2:$AD$2,0)-1,ROWS(ACOMTOT1),COLUMNS(ACOMTOT1))</definedName>
    <definedName name="ACOMTOT1JPM2" localSheetId="79">OFFSET(ACOMTOT1,0,MATCH([4]RDTOS!$DX$4,[4]RDTOS!$Q$2:$AD$2,0)-1,ROWS(ACOMTOT1),COLUMNS(ACOMTOT1))</definedName>
    <definedName name="ACOMTOT1JPM2" localSheetId="80">OFFSET(ACOMTOT1,0,MATCH([4]RDTOS!$DX$4,[4]RDTOS!$Q$2:$AD$2,0)-1,ROWS(ACOMTOT1),COLUMNS(ACOMTOT1))</definedName>
    <definedName name="ACOMTOT1JPM2" localSheetId="92">OFFSET(ACOMTOT1,0,MATCH([4]RDTOS!$DX$4,[4]RDTOS!$Q$2:$AD$2,0)-1,ROWS(ACOMTOT1),COLUMNS(ACOMTOT1))</definedName>
    <definedName name="ACOMTOT1JPM2" localSheetId="91">OFFSET(ACOMTOT1,0,MATCH([4]RDTOS!$DX$4,[4]RDTOS!$Q$2:$AD$2,0)-1,ROWS(ACOMTOT1),COLUMNS(ACOMTOT1))</definedName>
    <definedName name="ACOMTOT1JPM2" localSheetId="93">OFFSET(ACOMTOT1,0,MATCH([4]RDTOS!$DX$4,[4]RDTOS!$Q$2:$AD$2,0)-1,ROWS(ACOMTOT1),COLUMNS(ACOMTOT1))</definedName>
    <definedName name="ACOMTOT1JPM2" localSheetId="94">OFFSET('Nota 31A Provisiones - casos '!ACOMTOT1,0,MATCH(#REF!,#REF!,0)-1,ROWS('Nota 31A Provisiones - casos '!ACOMTOT1),COLUMNS('Nota 31A Provisiones - casos '!ACOMTOT1))</definedName>
    <definedName name="ACOMTOT1JPM2" localSheetId="96">OFFSET(ACOMTOT1,0,MATCH([4]RDTOS!$DX$4,[4]RDTOS!$Q$2:$AD$2,0)-1,ROWS(ACOMTOT1),COLUMNS(ACOMTOT1))</definedName>
    <definedName name="ACOMTOT1JPM2" localSheetId="98">OFFSET(ACOMTOT1,0,MATCH([4]RDTOS!$DX$4,[4]RDTOS!$Q$2:$AD$2,0)-1,ROWS(ACOMTOT1),COLUMNS(ACOMTOT1))</definedName>
    <definedName name="ACOMTOT1JPM2" localSheetId="100">OFFSET(ACOMTOT1,0,MATCH([4]RDTOS!$DX$4,[4]RDTOS!$Q$2:$AD$2,0)-1,ROWS(ACOMTOT1),COLUMNS(ACOMTOT1))</definedName>
    <definedName name="ACOMTOT1JPM2" localSheetId="101">OFFSET(ACOMTOT1,0,MATCH([4]RDTOS!$DX$4,[4]RDTOS!$Q$2:$AD$2,0)-1,ROWS(ACOMTOT1),COLUMNS(ACOMTOT1))</definedName>
    <definedName name="ACOMTOT1JPM2" localSheetId="102">OFFSET(ACOMTOT1,0,MATCH([4]RDTOS!$DX$4,[4]RDTOS!$Q$2:$AD$2,0)-1,ROWS(ACOMTOT1),COLUMNS(ACOMTOT1))</definedName>
    <definedName name="ACOMTOT1JPM2" localSheetId="103">OFFSET(ACOMTOT1,0,MATCH([4]RDTOS!$DX$4,[4]RDTOS!$Q$2:$AD$2,0)-1,ROWS(ACOMTOT1),COLUMNS(ACOMTOT1))</definedName>
    <definedName name="ACOMTOT1JPM2" localSheetId="104">OFFSET(ACOMTOT1,0,MATCH([4]RDTOS!$DX$4,[4]RDTOS!$Q$2:$AD$2,0)-1,ROWS(ACOMTOT1),COLUMNS(ACOMTOT1))</definedName>
    <definedName name="ACOMTOT1JPM2" localSheetId="105">OFFSET(ACOMTOT1,0,MATCH([4]RDTOS!$DX$4,[4]RDTOS!$Q$2:$AD$2,0)-1,ROWS(ACOMTOT1),COLUMNS(ACOMTOT1))</definedName>
    <definedName name="ACOMTOT1JPM2" localSheetId="106">OFFSET(ACOMTOT1,0,MATCH([4]RDTOS!$DX$4,[4]RDTOS!$Q$2:$AD$2,0)-1,ROWS(ACOMTOT1),COLUMNS(ACOMTOT1))</definedName>
    <definedName name="ACOMTOT1JPM2" localSheetId="12">OFFSET(ACOMTOT1,0,MATCH([4]RDTOS!$DX$4,[4]RDTOS!$Q$2:$AD$2,0)-1,ROWS(ACOMTOT1),COLUMNS(ACOMTOT1))</definedName>
    <definedName name="ACOMTOT1JPM2" localSheetId="17">OFFSET([5]!ACOMTOT1,0,MATCH([4]RDTOS!$DX$4,[4]RDTOS!$Q$2:$AD$2,0)-1,ROWS([5]!ACOMTOT1),COLUMNS([5]!ACOMTOT1))</definedName>
    <definedName name="ACOMTOT1JPM2" localSheetId="16">OFFSET([5]!ACOMTOT1,0,MATCH([4]RDTOS!$DX$4,[4]RDTOS!$Q$2:$AD$2,0)-1,ROWS([5]!ACOMTOT1),COLUMNS([5]!ACOMTOT1))</definedName>
    <definedName name="ACOMTOT1JPM2" localSheetId="21">OFFSET(ACOMTOT1,0,MATCH([4]RDTOS!$DX$4,[4]RDTOS!$Q$2:$AD$2,0)-1,ROWS(ACOMTOT1),COLUMNS(ACOMTOT1))</definedName>
    <definedName name="ACOMTOT1JPM2" localSheetId="0">OFFSET(ACOMTOT1,0,MATCH([4]RDTOS!$DX$4,[4]RDTOS!$Q$2:$AD$2,0)-1,ROWS(ACOMTOT1),COLUMNS(ACOMTOT1))</definedName>
    <definedName name="ACOMTOT1JPM2" localSheetId="33">OFFSET(ACOMTOT1,0,MATCH([4]RDTOS!$DX$4,[4]RDTOS!$Q$2:$AD$2,0)-1,ROWS(ACOMTOT1),COLUMNS(ACOMTOT1))</definedName>
    <definedName name="ACOMTOT1JPM2" localSheetId="32">OFFSET(ACOMTOT1,0,MATCH([4]RDTOS!$DX$4,[4]RDTOS!$Q$2:$AD$2,0)-1,ROWS(ACOMTOT1),COLUMNS(ACOMTOT1))</definedName>
    <definedName name="ACOMTOT1JPM2" localSheetId="34">OFFSET(ACOMTOT1,0,MATCH([4]RDTOS!$DX$4,[4]RDTOS!$Q$2:$AD$2,0)-1,ROWS(ACOMTOT1),COLUMNS(ACOMTOT1))</definedName>
    <definedName name="ACOMTOT1JPM2" localSheetId="36">OFFSET(ACOMTOT1,0,MATCH([4]RDTOS!$DX$4,[4]RDTOS!$Q$2:$AD$2,0)-1,ROWS(ACOMTOT1),COLUMNS(ACOMTOT1))</definedName>
    <definedName name="ACOMTOT1JPM2" localSheetId="35">OFFSET([0]!ACOMTOT1,0,MATCH([4]RDTOS!$DX$4,[4]RDTOS!$Q$2:$AD$2,0)-1,ROWS([0]!ACOMTOT1),COLUMNS([0]!ACOMTOT1))</definedName>
    <definedName name="ACOMTOT1JPM2" localSheetId="97">OFFSET(ACOMTOT1,0,MATCH([4]RDTOS!$DX$4,[4]RDTOS!$Q$2:$AD$2,0)-1,ROWS(ACOMTOT1),COLUMNS(ACOMTOT1))</definedName>
    <definedName name="ACOMTOT1JPM2" localSheetId="3">OFFSET([0]!ACOMTOT1,0,MATCH([4]RDTOS!$DX$4,[4]RDTOS!$Q$2:$AD$2,0)-1,ROWS([0]!ACOMTOT1),COLUMNS([0]!ACOMTOT1))</definedName>
    <definedName name="ACOMTOT1JPM2">OFFSET(ACOMTOT1,0,MATCH([4]RDTOS!$DX$4,[4]RDTOS!$Q$2:$AD$2,0)-1,ROWS(ACOMTOT1),COLUMNS(ACOMTOT1))</definedName>
    <definedName name="ACOMTOT1PAS" localSheetId="2">OFFSET([0]!ACOMTOT1,0,MATCH([4]RDTOS!$DU$4,[4]RDTOS!$Q$2:$AD$2,0)-1,ROWS([0]!ACOMTOT1),COLUMNS([0]!ACOMTOT1))</definedName>
    <definedName name="ACOMTOT1PAS" localSheetId="1">OFFSET(ACOMTOT1,0,MATCH([4]RDTOS!$DU$4,[4]RDTOS!$Q$2:$AD$2,0)-1,ROWS(ACOMTOT1),COLUMNS(ACOMTOT1))</definedName>
    <definedName name="ACOMTOT1PAS" localSheetId="6">OFFSET([0]!ACOMTOT1,0,MATCH([4]RDTOS!$DU$4,[4]RDTOS!$Q$2:$AD$2,0)-1,ROWS([0]!ACOMTOT1),COLUMNS([0]!ACOMTOT1))</definedName>
    <definedName name="ACOMTOT1PAS" localSheetId="4">OFFSET(ACOMTOT1,0,MATCH([4]RDTOS!$DU$4,[4]RDTOS!$Q$2:$AD$2,0)-1,ROWS(ACOMTOT1),COLUMNS(ACOMTOT1))</definedName>
    <definedName name="ACOMTOT1PAS" localSheetId="5">OFFSET('Flujos de efectivo'!ACOMTOT1,0,MATCH([4]RDTOS!$DU$4,[4]RDTOS!$Q$2:$AD$2,0)-1,ROWS('Flujos de efectivo'!ACOMTOT1),COLUMNS('Flujos de efectivo'!ACOMTOT1))</definedName>
    <definedName name="ACOMTOT1PAS" localSheetId="58">OFFSET(ACOMTOT1,0,MATCH([4]RDTOS!$DU$4,[4]RDTOS!$Q$2:$AD$2,0)-1,ROWS(ACOMTOT1),COLUMNS(ACOMTOT1))</definedName>
    <definedName name="ACOMTOT1PAS" localSheetId="59">OFFSET(ACOMTOT1,0,MATCH([4]RDTOS!$DU$4,[4]RDTOS!$Q$2:$AD$2,0)-1,ROWS(ACOMTOT1),COLUMNS(ACOMTOT1))</definedName>
    <definedName name="ACOMTOT1PAS" localSheetId="61">OFFSET(ACOMTOT1,0,MATCH([4]RDTOS!$DU$4,[4]RDTOS!$Q$2:$AD$2,0)-1,ROWS(ACOMTOT1),COLUMNS(ACOMTOT1))</definedName>
    <definedName name="ACOMTOT1PAS" localSheetId="64">OFFSET(ACOMTOT1,0,MATCH([4]RDTOS!$DU$4,[4]RDTOS!$Q$2:$AD$2,0)-1,ROWS(ACOMTOT1),COLUMNS(ACOMTOT1))</definedName>
    <definedName name="ACOMTOT1PAS" localSheetId="67">OFFSET(ACOMTOT1,0,MATCH([4]RDTOS!$DU$4,[4]RDTOS!$Q$2:$AD$2,0)-1,ROWS(ACOMTOT1),COLUMNS(ACOMTOT1))</definedName>
    <definedName name="ACOMTOT1PAS" localSheetId="68">OFFSET(ACOMTOT1,0,MATCH([4]RDTOS!$DU$4,[4]RDTOS!$Q$2:$AD$2,0)-1,ROWS(ACOMTOT1),COLUMNS(ACOMTOT1))</definedName>
    <definedName name="ACOMTOT1PAS" localSheetId="69">OFFSET(ACOMTOT1,0,MATCH([4]RDTOS!$DU$4,[4]RDTOS!$Q$2:$AD$2,0)-1,ROWS(ACOMTOT1),COLUMNS(ACOMTOT1))</definedName>
    <definedName name="ACOMTOT1PAS" localSheetId="11">OFFSET(ACOMTOT1,0,MATCH([4]RDTOS!$DU$4,[4]RDTOS!$Q$2:$AD$2,0)-1,ROWS(ACOMTOT1),COLUMNS(ACOMTOT1))</definedName>
    <definedName name="ACOMTOT1PAS" localSheetId="10">OFFSET(ACOMTOT1,0,MATCH([4]RDTOS!$DU$4,[4]RDTOS!$Q$2:$AD$2,0)-1,ROWS(ACOMTOT1),COLUMNS(ACOMTOT1))</definedName>
    <definedName name="ACOMTOT1PAS" localSheetId="7">OFFSET(ACOMTOT1,0,MATCH([4]RDTOS!$DU$4,[4]RDTOS!$Q$2:$AD$2,0)-1,ROWS(ACOMTOT1),COLUMNS(ACOMTOT1))</definedName>
    <definedName name="ACOMTOT1PAS" localSheetId="9">OFFSET(ACOMTOT1,0,MATCH([4]RDTOS!$DU$4,[4]RDTOS!$Q$2:$AD$2,0)-1,ROWS(ACOMTOT1),COLUMNS(ACOMTOT1))</definedName>
    <definedName name="ACOMTOT1PAS" localSheetId="70">OFFSET(ACOMTOT1,0,MATCH([4]RDTOS!$DU$4,[4]RDTOS!$Q$2:$AD$2,0)-1,ROWS(ACOMTOT1),COLUMNS(ACOMTOT1))</definedName>
    <definedName name="ACOMTOT1PAS" localSheetId="72">OFFSET(ACOMTOT1,0,MATCH([4]RDTOS!$DU$4,[4]RDTOS!$Q$2:$AD$2,0)-1,ROWS(ACOMTOT1),COLUMNS(ACOMTOT1))</definedName>
    <definedName name="ACOMTOT1PAS" localSheetId="73">OFFSET(ACOMTOT1,0,MATCH([4]RDTOS!$DU$4,[4]RDTOS!$Q$2:$AD$2,0)-1,ROWS(ACOMTOT1),COLUMNS(ACOMTOT1))</definedName>
    <definedName name="ACOMTOT1PAS" localSheetId="74">OFFSET(ACOMTOT1,0,MATCH([4]RDTOS!$DU$4,[4]RDTOS!$Q$2:$AD$2,0)-1,ROWS(ACOMTOT1),COLUMNS(ACOMTOT1))</definedName>
    <definedName name="ACOMTOT1PAS" localSheetId="75">OFFSET(ACOMTOT1,0,MATCH([4]RDTOS!$DU$4,[4]RDTOS!$Q$2:$AD$2,0)-1,ROWS(ACOMTOT1),COLUMNS(ACOMTOT1))</definedName>
    <definedName name="ACOMTOT1PAS" localSheetId="76">OFFSET(ACOMTOT1,0,MATCH([4]RDTOS!$DU$4,[4]RDTOS!$Q$2:$AD$2,0)-1,ROWS(ACOMTOT1),COLUMNS(ACOMTOT1))</definedName>
    <definedName name="ACOMTOT1PAS" localSheetId="77">OFFSET(ACOMTOT1,0,MATCH([4]RDTOS!$DU$4,[4]RDTOS!$Q$2:$AD$2,0)-1,ROWS(ACOMTOT1),COLUMNS(ACOMTOT1))</definedName>
    <definedName name="ACOMTOT1PAS" localSheetId="78">OFFSET(ACOMTOT1,0,MATCH([4]RDTOS!$DU$4,[4]RDTOS!$Q$2:$AD$2,0)-1,ROWS(ACOMTOT1),COLUMNS(ACOMTOT1))</definedName>
    <definedName name="ACOMTOT1PAS" localSheetId="79">OFFSET(ACOMTOT1,0,MATCH([4]RDTOS!$DU$4,[4]RDTOS!$Q$2:$AD$2,0)-1,ROWS(ACOMTOT1),COLUMNS(ACOMTOT1))</definedName>
    <definedName name="ACOMTOT1PAS" localSheetId="80">OFFSET(ACOMTOT1,0,MATCH([4]RDTOS!$DU$4,[4]RDTOS!$Q$2:$AD$2,0)-1,ROWS(ACOMTOT1),COLUMNS(ACOMTOT1))</definedName>
    <definedName name="ACOMTOT1PAS" localSheetId="92">OFFSET(ACOMTOT1,0,MATCH([4]RDTOS!$DU$4,[4]RDTOS!$Q$2:$AD$2,0)-1,ROWS(ACOMTOT1),COLUMNS(ACOMTOT1))</definedName>
    <definedName name="ACOMTOT1PAS" localSheetId="91">OFFSET(ACOMTOT1,0,MATCH([4]RDTOS!$DU$4,[4]RDTOS!$Q$2:$AD$2,0)-1,ROWS(ACOMTOT1),COLUMNS(ACOMTOT1))</definedName>
    <definedName name="ACOMTOT1PAS" localSheetId="93">OFFSET(ACOMTOT1,0,MATCH([4]RDTOS!$DU$4,[4]RDTOS!$Q$2:$AD$2,0)-1,ROWS(ACOMTOT1),COLUMNS(ACOMTOT1))</definedName>
    <definedName name="ACOMTOT1PAS" localSheetId="94">OFFSET('Nota 31A Provisiones - casos '!ACOMTOT1,0,MATCH(#REF!,#REF!,0)-1,ROWS('Nota 31A Provisiones - casos '!ACOMTOT1),COLUMNS('Nota 31A Provisiones - casos '!ACOMTOT1))</definedName>
    <definedName name="ACOMTOT1PAS" localSheetId="96">OFFSET(ACOMTOT1,0,MATCH([4]RDTOS!$DU$4,[4]RDTOS!$Q$2:$AD$2,0)-1,ROWS(ACOMTOT1),COLUMNS(ACOMTOT1))</definedName>
    <definedName name="ACOMTOT1PAS" localSheetId="98">OFFSET(ACOMTOT1,0,MATCH([4]RDTOS!$DU$4,[4]RDTOS!$Q$2:$AD$2,0)-1,ROWS(ACOMTOT1),COLUMNS(ACOMTOT1))</definedName>
    <definedName name="ACOMTOT1PAS" localSheetId="100">OFFSET(ACOMTOT1,0,MATCH([4]RDTOS!$DU$4,[4]RDTOS!$Q$2:$AD$2,0)-1,ROWS(ACOMTOT1),COLUMNS(ACOMTOT1))</definedName>
    <definedName name="ACOMTOT1PAS" localSheetId="101">OFFSET(ACOMTOT1,0,MATCH([4]RDTOS!$DU$4,[4]RDTOS!$Q$2:$AD$2,0)-1,ROWS(ACOMTOT1),COLUMNS(ACOMTOT1))</definedName>
    <definedName name="ACOMTOT1PAS" localSheetId="102">OFFSET(ACOMTOT1,0,MATCH([4]RDTOS!$DU$4,[4]RDTOS!$Q$2:$AD$2,0)-1,ROWS(ACOMTOT1),COLUMNS(ACOMTOT1))</definedName>
    <definedName name="ACOMTOT1PAS" localSheetId="103">OFFSET(ACOMTOT1,0,MATCH([4]RDTOS!$DU$4,[4]RDTOS!$Q$2:$AD$2,0)-1,ROWS(ACOMTOT1),COLUMNS(ACOMTOT1))</definedName>
    <definedName name="ACOMTOT1PAS" localSheetId="104">OFFSET(ACOMTOT1,0,MATCH([4]RDTOS!$DU$4,[4]RDTOS!$Q$2:$AD$2,0)-1,ROWS(ACOMTOT1),COLUMNS(ACOMTOT1))</definedName>
    <definedName name="ACOMTOT1PAS" localSheetId="105">OFFSET(ACOMTOT1,0,MATCH([4]RDTOS!$DU$4,[4]RDTOS!$Q$2:$AD$2,0)-1,ROWS(ACOMTOT1),COLUMNS(ACOMTOT1))</definedName>
    <definedName name="ACOMTOT1PAS" localSheetId="106">OFFSET(ACOMTOT1,0,MATCH([4]RDTOS!$DU$4,[4]RDTOS!$Q$2:$AD$2,0)-1,ROWS(ACOMTOT1),COLUMNS(ACOMTOT1))</definedName>
    <definedName name="ACOMTOT1PAS" localSheetId="12">OFFSET(ACOMTOT1,0,MATCH([4]RDTOS!$DU$4,[4]RDTOS!$Q$2:$AD$2,0)-1,ROWS(ACOMTOT1),COLUMNS(ACOMTOT1))</definedName>
    <definedName name="ACOMTOT1PAS" localSheetId="17">OFFSET([5]!ACOMTOT1,0,MATCH([4]RDTOS!$DU$4,[4]RDTOS!$Q$2:$AD$2,0)-1,ROWS([5]!ACOMTOT1),COLUMNS([5]!ACOMTOT1))</definedName>
    <definedName name="ACOMTOT1PAS" localSheetId="16">OFFSET([5]!ACOMTOT1,0,MATCH([4]RDTOS!$DU$4,[4]RDTOS!$Q$2:$AD$2,0)-1,ROWS([5]!ACOMTOT1),COLUMNS([5]!ACOMTOT1))</definedName>
    <definedName name="ACOMTOT1PAS" localSheetId="21">OFFSET(ACOMTOT1,0,MATCH([4]RDTOS!$DU$4,[4]RDTOS!$Q$2:$AD$2,0)-1,ROWS(ACOMTOT1),COLUMNS(ACOMTOT1))</definedName>
    <definedName name="ACOMTOT1PAS" localSheetId="0">OFFSET(ACOMTOT1,0,MATCH([4]RDTOS!$DU$4,[4]RDTOS!$Q$2:$AD$2,0)-1,ROWS(ACOMTOT1),COLUMNS(ACOMTOT1))</definedName>
    <definedName name="ACOMTOT1PAS" localSheetId="33">OFFSET(ACOMTOT1,0,MATCH([4]RDTOS!$DU$4,[4]RDTOS!$Q$2:$AD$2,0)-1,ROWS(ACOMTOT1),COLUMNS(ACOMTOT1))</definedName>
    <definedName name="ACOMTOT1PAS" localSheetId="32">OFFSET(ACOMTOT1,0,MATCH([4]RDTOS!$DU$4,[4]RDTOS!$Q$2:$AD$2,0)-1,ROWS(ACOMTOT1),COLUMNS(ACOMTOT1))</definedName>
    <definedName name="ACOMTOT1PAS" localSheetId="34">OFFSET(ACOMTOT1,0,MATCH([4]RDTOS!$DU$4,[4]RDTOS!$Q$2:$AD$2,0)-1,ROWS(ACOMTOT1),COLUMNS(ACOMTOT1))</definedName>
    <definedName name="ACOMTOT1PAS" localSheetId="36">OFFSET(ACOMTOT1,0,MATCH([4]RDTOS!$DU$4,[4]RDTOS!$Q$2:$AD$2,0)-1,ROWS(ACOMTOT1),COLUMNS(ACOMTOT1))</definedName>
    <definedName name="ACOMTOT1PAS" localSheetId="35">OFFSET([0]!ACOMTOT1,0,MATCH([4]RDTOS!$DU$4,[4]RDTOS!$Q$2:$AD$2,0)-1,ROWS([0]!ACOMTOT1),COLUMNS([0]!ACOMTOT1))</definedName>
    <definedName name="ACOMTOT1PAS" localSheetId="97">OFFSET(ACOMTOT1,0,MATCH([4]RDTOS!$DU$4,[4]RDTOS!$Q$2:$AD$2,0)-1,ROWS(ACOMTOT1),COLUMNS(ACOMTOT1))</definedName>
    <definedName name="ACOMTOT1PAS" localSheetId="3">OFFSET([0]!ACOMTOT1,0,MATCH([4]RDTOS!$DU$4,[4]RDTOS!$Q$2:$AD$2,0)-1,ROWS([0]!ACOMTOT1),COLUMNS([0]!ACOMTOT1))</definedName>
    <definedName name="ACOMTOT1PAS">OFFSET(ACOMTOT1,0,MATCH([4]RDTOS!$DU$4,[4]RDTOS!$Q$2:$AD$2,0)-1,ROWS(ACOMTOT1),COLUMNS(ACOMTOT1))</definedName>
    <definedName name="ACOMTOT1PAS2" localSheetId="2">OFFSET([0]!ACOMTOT1,0,MATCH([4]RDTOS!$DU$4,[4]RDTOS!$Q$2:$AD$2,0)-1,ROWS([0]!ACOMTOT1),COLUMNS([0]!ACOMTOT1))</definedName>
    <definedName name="ACOMTOT1PAS2" localSheetId="1">OFFSET(ACOMTOT1,0,MATCH([4]RDTOS!$DU$4,[4]RDTOS!$Q$2:$AD$2,0)-1,ROWS(ACOMTOT1),COLUMNS(ACOMTOT1))</definedName>
    <definedName name="ACOMTOT1PAS2" localSheetId="6">OFFSET([0]!ACOMTOT1,0,MATCH([4]RDTOS!$DU$4,[4]RDTOS!$Q$2:$AD$2,0)-1,ROWS([0]!ACOMTOT1),COLUMNS([0]!ACOMTOT1))</definedName>
    <definedName name="ACOMTOT1PAS2" localSheetId="4">OFFSET(ACOMTOT1,0,MATCH([4]RDTOS!$DU$4,[4]RDTOS!$Q$2:$AD$2,0)-1,ROWS(ACOMTOT1),COLUMNS(ACOMTOT1))</definedName>
    <definedName name="ACOMTOT1PAS2" localSheetId="5">OFFSET('Flujos de efectivo'!ACOMTOT1,0,MATCH([4]RDTOS!$DU$4,[4]RDTOS!$Q$2:$AD$2,0)-1,ROWS('Flujos de efectivo'!ACOMTOT1),COLUMNS('Flujos de efectivo'!ACOMTOT1))</definedName>
    <definedName name="ACOMTOT1PAS2" localSheetId="58">OFFSET(ACOMTOT1,0,MATCH([4]RDTOS!$DU$4,[4]RDTOS!$Q$2:$AD$2,0)-1,ROWS(ACOMTOT1),COLUMNS(ACOMTOT1))</definedName>
    <definedName name="ACOMTOT1PAS2" localSheetId="59">OFFSET(ACOMTOT1,0,MATCH([4]RDTOS!$DU$4,[4]RDTOS!$Q$2:$AD$2,0)-1,ROWS(ACOMTOT1),COLUMNS(ACOMTOT1))</definedName>
    <definedName name="ACOMTOT1PAS2" localSheetId="61">OFFSET(ACOMTOT1,0,MATCH([4]RDTOS!$DU$4,[4]RDTOS!$Q$2:$AD$2,0)-1,ROWS(ACOMTOT1),COLUMNS(ACOMTOT1))</definedName>
    <definedName name="ACOMTOT1PAS2" localSheetId="64">OFFSET(ACOMTOT1,0,MATCH([4]RDTOS!$DU$4,[4]RDTOS!$Q$2:$AD$2,0)-1,ROWS(ACOMTOT1),COLUMNS(ACOMTOT1))</definedName>
    <definedName name="ACOMTOT1PAS2" localSheetId="67">OFFSET(ACOMTOT1,0,MATCH([4]RDTOS!$DU$4,[4]RDTOS!$Q$2:$AD$2,0)-1,ROWS(ACOMTOT1),COLUMNS(ACOMTOT1))</definedName>
    <definedName name="ACOMTOT1PAS2" localSheetId="68">OFFSET(ACOMTOT1,0,MATCH([4]RDTOS!$DU$4,[4]RDTOS!$Q$2:$AD$2,0)-1,ROWS(ACOMTOT1),COLUMNS(ACOMTOT1))</definedName>
    <definedName name="ACOMTOT1PAS2" localSheetId="69">OFFSET(ACOMTOT1,0,MATCH([4]RDTOS!$DU$4,[4]RDTOS!$Q$2:$AD$2,0)-1,ROWS(ACOMTOT1),COLUMNS(ACOMTOT1))</definedName>
    <definedName name="ACOMTOT1PAS2" localSheetId="11">OFFSET(ACOMTOT1,0,MATCH([4]RDTOS!$DU$4,[4]RDTOS!$Q$2:$AD$2,0)-1,ROWS(ACOMTOT1),COLUMNS(ACOMTOT1))</definedName>
    <definedName name="ACOMTOT1PAS2" localSheetId="10">OFFSET(ACOMTOT1,0,MATCH([4]RDTOS!$DU$4,[4]RDTOS!$Q$2:$AD$2,0)-1,ROWS(ACOMTOT1),COLUMNS(ACOMTOT1))</definedName>
    <definedName name="ACOMTOT1PAS2" localSheetId="7">OFFSET(ACOMTOT1,0,MATCH([4]RDTOS!$DU$4,[4]RDTOS!$Q$2:$AD$2,0)-1,ROWS(ACOMTOT1),COLUMNS(ACOMTOT1))</definedName>
    <definedName name="ACOMTOT1PAS2" localSheetId="9">OFFSET(ACOMTOT1,0,MATCH([4]RDTOS!$DU$4,[4]RDTOS!$Q$2:$AD$2,0)-1,ROWS(ACOMTOT1),COLUMNS(ACOMTOT1))</definedName>
    <definedName name="ACOMTOT1PAS2" localSheetId="70">OFFSET(ACOMTOT1,0,MATCH([4]RDTOS!$DU$4,[4]RDTOS!$Q$2:$AD$2,0)-1,ROWS(ACOMTOT1),COLUMNS(ACOMTOT1))</definedName>
    <definedName name="ACOMTOT1PAS2" localSheetId="72">OFFSET(ACOMTOT1,0,MATCH([4]RDTOS!$DU$4,[4]RDTOS!$Q$2:$AD$2,0)-1,ROWS(ACOMTOT1),COLUMNS(ACOMTOT1))</definedName>
    <definedName name="ACOMTOT1PAS2" localSheetId="73">OFFSET(ACOMTOT1,0,MATCH([4]RDTOS!$DU$4,[4]RDTOS!$Q$2:$AD$2,0)-1,ROWS(ACOMTOT1),COLUMNS(ACOMTOT1))</definedName>
    <definedName name="ACOMTOT1PAS2" localSheetId="74">OFFSET(ACOMTOT1,0,MATCH([4]RDTOS!$DU$4,[4]RDTOS!$Q$2:$AD$2,0)-1,ROWS(ACOMTOT1),COLUMNS(ACOMTOT1))</definedName>
    <definedName name="ACOMTOT1PAS2" localSheetId="75">OFFSET(ACOMTOT1,0,MATCH([4]RDTOS!$DU$4,[4]RDTOS!$Q$2:$AD$2,0)-1,ROWS(ACOMTOT1),COLUMNS(ACOMTOT1))</definedName>
    <definedName name="ACOMTOT1PAS2" localSheetId="76">OFFSET(ACOMTOT1,0,MATCH([4]RDTOS!$DU$4,[4]RDTOS!$Q$2:$AD$2,0)-1,ROWS(ACOMTOT1),COLUMNS(ACOMTOT1))</definedName>
    <definedName name="ACOMTOT1PAS2" localSheetId="77">OFFSET(ACOMTOT1,0,MATCH([4]RDTOS!$DU$4,[4]RDTOS!$Q$2:$AD$2,0)-1,ROWS(ACOMTOT1),COLUMNS(ACOMTOT1))</definedName>
    <definedName name="ACOMTOT1PAS2" localSheetId="78">OFFSET(ACOMTOT1,0,MATCH([4]RDTOS!$DU$4,[4]RDTOS!$Q$2:$AD$2,0)-1,ROWS(ACOMTOT1),COLUMNS(ACOMTOT1))</definedName>
    <definedName name="ACOMTOT1PAS2" localSheetId="79">OFFSET(ACOMTOT1,0,MATCH([4]RDTOS!$DU$4,[4]RDTOS!$Q$2:$AD$2,0)-1,ROWS(ACOMTOT1),COLUMNS(ACOMTOT1))</definedName>
    <definedName name="ACOMTOT1PAS2" localSheetId="80">OFFSET(ACOMTOT1,0,MATCH([4]RDTOS!$DU$4,[4]RDTOS!$Q$2:$AD$2,0)-1,ROWS(ACOMTOT1),COLUMNS(ACOMTOT1))</definedName>
    <definedName name="ACOMTOT1PAS2" localSheetId="92">OFFSET(ACOMTOT1,0,MATCH([4]RDTOS!$DU$4,[4]RDTOS!$Q$2:$AD$2,0)-1,ROWS(ACOMTOT1),COLUMNS(ACOMTOT1))</definedName>
    <definedName name="ACOMTOT1PAS2" localSheetId="91">OFFSET(ACOMTOT1,0,MATCH([4]RDTOS!$DU$4,[4]RDTOS!$Q$2:$AD$2,0)-1,ROWS(ACOMTOT1),COLUMNS(ACOMTOT1))</definedName>
    <definedName name="ACOMTOT1PAS2" localSheetId="93">OFFSET(ACOMTOT1,0,MATCH([4]RDTOS!$DU$4,[4]RDTOS!$Q$2:$AD$2,0)-1,ROWS(ACOMTOT1),COLUMNS(ACOMTOT1))</definedName>
    <definedName name="ACOMTOT1PAS2" localSheetId="94">OFFSET('Nota 31A Provisiones - casos '!ACOMTOT1,0,MATCH(#REF!,#REF!,0)-1,ROWS('Nota 31A Provisiones - casos '!ACOMTOT1),COLUMNS('Nota 31A Provisiones - casos '!ACOMTOT1))</definedName>
    <definedName name="ACOMTOT1PAS2" localSheetId="96">OFFSET(ACOMTOT1,0,MATCH([4]RDTOS!$DU$4,[4]RDTOS!$Q$2:$AD$2,0)-1,ROWS(ACOMTOT1),COLUMNS(ACOMTOT1))</definedName>
    <definedName name="ACOMTOT1PAS2" localSheetId="98">OFFSET(ACOMTOT1,0,MATCH([4]RDTOS!$DU$4,[4]RDTOS!$Q$2:$AD$2,0)-1,ROWS(ACOMTOT1),COLUMNS(ACOMTOT1))</definedName>
    <definedName name="ACOMTOT1PAS2" localSheetId="100">OFFSET(ACOMTOT1,0,MATCH([4]RDTOS!$DU$4,[4]RDTOS!$Q$2:$AD$2,0)-1,ROWS(ACOMTOT1),COLUMNS(ACOMTOT1))</definedName>
    <definedName name="ACOMTOT1PAS2" localSheetId="101">OFFSET(ACOMTOT1,0,MATCH([4]RDTOS!$DU$4,[4]RDTOS!$Q$2:$AD$2,0)-1,ROWS(ACOMTOT1),COLUMNS(ACOMTOT1))</definedName>
    <definedName name="ACOMTOT1PAS2" localSheetId="102">OFFSET(ACOMTOT1,0,MATCH([4]RDTOS!$DU$4,[4]RDTOS!$Q$2:$AD$2,0)-1,ROWS(ACOMTOT1),COLUMNS(ACOMTOT1))</definedName>
    <definedName name="ACOMTOT1PAS2" localSheetId="103">OFFSET(ACOMTOT1,0,MATCH([4]RDTOS!$DU$4,[4]RDTOS!$Q$2:$AD$2,0)-1,ROWS(ACOMTOT1),COLUMNS(ACOMTOT1))</definedName>
    <definedName name="ACOMTOT1PAS2" localSheetId="104">OFFSET(ACOMTOT1,0,MATCH([4]RDTOS!$DU$4,[4]RDTOS!$Q$2:$AD$2,0)-1,ROWS(ACOMTOT1),COLUMNS(ACOMTOT1))</definedName>
    <definedName name="ACOMTOT1PAS2" localSheetId="105">OFFSET(ACOMTOT1,0,MATCH([4]RDTOS!$DU$4,[4]RDTOS!$Q$2:$AD$2,0)-1,ROWS(ACOMTOT1),COLUMNS(ACOMTOT1))</definedName>
    <definedName name="ACOMTOT1PAS2" localSheetId="106">OFFSET(ACOMTOT1,0,MATCH([4]RDTOS!$DU$4,[4]RDTOS!$Q$2:$AD$2,0)-1,ROWS(ACOMTOT1),COLUMNS(ACOMTOT1))</definedName>
    <definedName name="ACOMTOT1PAS2" localSheetId="12">OFFSET(ACOMTOT1,0,MATCH([4]RDTOS!$DU$4,[4]RDTOS!$Q$2:$AD$2,0)-1,ROWS(ACOMTOT1),COLUMNS(ACOMTOT1))</definedName>
    <definedName name="ACOMTOT1PAS2" localSheetId="17">OFFSET([5]!ACOMTOT1,0,MATCH([4]RDTOS!$DU$4,[4]RDTOS!$Q$2:$AD$2,0)-1,ROWS([5]!ACOMTOT1),COLUMNS([5]!ACOMTOT1))</definedName>
    <definedName name="ACOMTOT1PAS2" localSheetId="16">OFFSET([5]!ACOMTOT1,0,MATCH([4]RDTOS!$DU$4,[4]RDTOS!$Q$2:$AD$2,0)-1,ROWS([5]!ACOMTOT1),COLUMNS([5]!ACOMTOT1))</definedName>
    <definedName name="ACOMTOT1PAS2" localSheetId="21">OFFSET(ACOMTOT1,0,MATCH([4]RDTOS!$DU$4,[4]RDTOS!$Q$2:$AD$2,0)-1,ROWS(ACOMTOT1),COLUMNS(ACOMTOT1))</definedName>
    <definedName name="ACOMTOT1PAS2" localSheetId="0">OFFSET(ACOMTOT1,0,MATCH([4]RDTOS!$DU$4,[4]RDTOS!$Q$2:$AD$2,0)-1,ROWS(ACOMTOT1),COLUMNS(ACOMTOT1))</definedName>
    <definedName name="ACOMTOT1PAS2" localSheetId="33">OFFSET(ACOMTOT1,0,MATCH([4]RDTOS!$DU$4,[4]RDTOS!$Q$2:$AD$2,0)-1,ROWS(ACOMTOT1),COLUMNS(ACOMTOT1))</definedName>
    <definedName name="ACOMTOT1PAS2" localSheetId="32">OFFSET(ACOMTOT1,0,MATCH([4]RDTOS!$DU$4,[4]RDTOS!$Q$2:$AD$2,0)-1,ROWS(ACOMTOT1),COLUMNS(ACOMTOT1))</definedName>
    <definedName name="ACOMTOT1PAS2" localSheetId="34">OFFSET(ACOMTOT1,0,MATCH([4]RDTOS!$DU$4,[4]RDTOS!$Q$2:$AD$2,0)-1,ROWS(ACOMTOT1),COLUMNS(ACOMTOT1))</definedName>
    <definedName name="ACOMTOT1PAS2" localSheetId="36">OFFSET(ACOMTOT1,0,MATCH([4]RDTOS!$DU$4,[4]RDTOS!$Q$2:$AD$2,0)-1,ROWS(ACOMTOT1),COLUMNS(ACOMTOT1))</definedName>
    <definedName name="ACOMTOT1PAS2" localSheetId="35">OFFSET([0]!ACOMTOT1,0,MATCH([4]RDTOS!$DU$4,[4]RDTOS!$Q$2:$AD$2,0)-1,ROWS([0]!ACOMTOT1),COLUMNS([0]!ACOMTOT1))</definedName>
    <definedName name="ACOMTOT1PAS2" localSheetId="97">OFFSET(ACOMTOT1,0,MATCH([4]RDTOS!$DU$4,[4]RDTOS!$Q$2:$AD$2,0)-1,ROWS(ACOMTOT1),COLUMNS(ACOMTOT1))</definedName>
    <definedName name="ACOMTOT1PAS2" localSheetId="3">OFFSET([0]!ACOMTOT1,0,MATCH([4]RDTOS!$DU$4,[4]RDTOS!$Q$2:$AD$2,0)-1,ROWS([0]!ACOMTOT1),COLUMNS([0]!ACOMTOT1))</definedName>
    <definedName name="ACOMTOT1PAS2">OFFSET(ACOMTOT1,0,MATCH([4]RDTOS!$DU$4,[4]RDTOS!$Q$2:$AD$2,0)-1,ROWS(ACOMTOT1),COLUMNS(ACOMTOT1))</definedName>
    <definedName name="ACORTOR" localSheetId="5">OFFSET([4]RDTOS!$A$2,MATCH([4]RDTOS!$DP$4,[4]RDTOS!$A$2:$A$130,0)-MONTH([4]RDTOS!$DP$4),0,MONTH([4]RDTOS!$DP$4),1)</definedName>
    <definedName name="ACORTOR" localSheetId="94">OFFSET(#REF!,MATCH(#REF!,#REF!,0)-MONTH(#REF!),0,MONTH(#REF!),1)</definedName>
    <definedName name="ACORTOR">OFFSET([4]RDTOS!$A$2,MATCH([4]RDTOS!$DP$4,[4]RDTOS!$A$2:$A$130,0)-MONTH([4]RDTOS!$DP$4),0,MONTH([4]RDTOS!$DP$4),1)</definedName>
    <definedName name="Acum_codigo" localSheetId="94">#REF!</definedName>
    <definedName name="Acum_codigo">[7]Axo_Ejec!$A$292:$A$315</definedName>
    <definedName name="adopcion" localSheetId="2">OFFSET(ACOMTC1,0,MATCH([4]RDTOS!$DS$4,[4]RDTOS!$CR$2:$DA$2,0)-1,ROWS(ACOMTC1),COLUMNS(ACOMTC1))</definedName>
    <definedName name="adopcion" localSheetId="1">OFFSET(ACOMTC1,0,MATCH([4]RDTOS!$DS$4,[4]RDTOS!$CR$2:$DA$2,0)-1,ROWS(ACOMTC1),COLUMNS(ACOMTC1))</definedName>
    <definedName name="adopcion" localSheetId="6">OFFSET(ACOMTC1,0,MATCH([4]RDTOS!$DS$4,[4]RDTOS!$CR$2:$DA$2,0)-1,ROWS(ACOMTC1),COLUMNS(ACOMTC1))</definedName>
    <definedName name="adopcion" localSheetId="4">OFFSET(ACOMTC1,0,MATCH([4]RDTOS!$DS$4,[4]RDTOS!$CR$2:$DA$2,0)-1,ROWS(ACOMTC1),COLUMNS(ACOMTC1))</definedName>
    <definedName name="adopcion" localSheetId="5">OFFSET(ACOMTC1,0,MATCH([4]RDTOS!$DS$4,[4]RDTOS!$CR$2:$DA$2,0)-1,ROWS(ACOMTC1),COLUMNS(ACOMTC1))</definedName>
    <definedName name="adopcion" localSheetId="40">OFFSET(ACOMTC1,0,MATCH([4]RDTOS!$DS$4,[4]RDTOS!$CR$2:$DA$2,0)-1,ROWS(ACOMTC1),COLUMNS(ACOMTC1))</definedName>
    <definedName name="adopcion" localSheetId="39">OFFSET(ACOMTC1,0,MATCH([4]RDTOS!$DS$4,[4]RDTOS!$CR$2:$DA$2,0)-1,ROWS(ACOMTC1),COLUMNS(ACOMTC1))</definedName>
    <definedName name="adopcion" localSheetId="43">OFFSET(ACOMTC1,0,MATCH([4]RDTOS!$DS$4,[4]RDTOS!$CR$2:$DA$2,0)-1,ROWS(ACOMTC1),COLUMNS(ACOMTC1))</definedName>
    <definedName name="adopcion" localSheetId="49">OFFSET(ACOMTC1,0,MATCH([4]RDTOS!$DS$4,[4]RDTOS!$CR$2:$DA$2,0)-1,ROWS(ACOMTC1),COLUMNS(ACOMTC1))</definedName>
    <definedName name="adopcion" localSheetId="58">OFFSET(ACOMTC1,0,MATCH([4]RDTOS!$DS$4,[4]RDTOS!$CR$2:$DA$2,0)-1,ROWS(ACOMTC1),COLUMNS(ACOMTC1))</definedName>
    <definedName name="adopcion" localSheetId="59">OFFSET(ACOMTC1,0,MATCH([4]RDTOS!$DS$4,[4]RDTOS!$CR$2:$DA$2,0)-1,ROWS(ACOMTC1),COLUMNS(ACOMTC1))</definedName>
    <definedName name="adopcion" localSheetId="61">OFFSET(ACOMTC1,0,MATCH([4]RDTOS!$DS$4,[4]RDTOS!$CR$2:$DA$2,0)-1,ROWS(ACOMTC1),COLUMNS(ACOMTC1))</definedName>
    <definedName name="adopcion" localSheetId="64">OFFSET(ACOMTC1,0,MATCH([4]RDTOS!$DS$4,[4]RDTOS!$CR$2:$DA$2,0)-1,ROWS(ACOMTC1),COLUMNS(ACOMTC1))</definedName>
    <definedName name="adopcion" localSheetId="67">OFFSET(ACOMTC1,0,MATCH([4]RDTOS!$DS$4,[4]RDTOS!$CR$2:$DA$2,0)-1,ROWS(ACOMTC1),COLUMNS(ACOMTC1))</definedName>
    <definedName name="adopcion" localSheetId="68">OFFSET(ACOMTC1,0,MATCH([4]RDTOS!$DS$4,[4]RDTOS!$CR$2:$DA$2,0)-1,ROWS(ACOMTC1),COLUMNS(ACOMTC1))</definedName>
    <definedName name="adopcion" localSheetId="69">OFFSET(ACOMTC1,0,MATCH([4]RDTOS!$DS$4,[4]RDTOS!$CR$2:$DA$2,0)-1,ROWS(ACOMTC1),COLUMNS(ACOMTC1))</definedName>
    <definedName name="adopcion" localSheetId="11">OFFSET(ACOMTC1,0,MATCH([4]RDTOS!$DS$4,[4]RDTOS!$CR$2:$DA$2,0)-1,ROWS(ACOMTC1),COLUMNS(ACOMTC1))</definedName>
    <definedName name="adopcion" localSheetId="10">OFFSET(ACOMTC1,0,MATCH([4]RDTOS!$DS$4,[4]RDTOS!$CR$2:$DA$2,0)-1,ROWS(ACOMTC1),COLUMNS(ACOMTC1))</definedName>
    <definedName name="adopcion" localSheetId="7">OFFSET(ACOMTC1,0,MATCH([4]RDTOS!$DS$4,[4]RDTOS!$CR$2:$DA$2,0)-1,ROWS(ACOMTC1),COLUMNS(ACOMTC1))</definedName>
    <definedName name="adopcion" localSheetId="9">OFFSET(ACOMTC1,0,MATCH([4]RDTOS!$DS$4,[4]RDTOS!$CR$2:$DA$2,0)-1,ROWS(ACOMTC1),COLUMNS(ACOMTC1))</definedName>
    <definedName name="adopcion" localSheetId="70">OFFSET(ACOMTC1,0,MATCH([4]RDTOS!$DS$4,[4]RDTOS!$CR$2:$DA$2,0)-1,ROWS(ACOMTC1),COLUMNS(ACOMTC1))</definedName>
    <definedName name="adopcion" localSheetId="72">OFFSET(ACOMTC1,0,MATCH([4]RDTOS!$DS$4,[4]RDTOS!$CR$2:$DA$2,0)-1,ROWS(ACOMTC1),COLUMNS(ACOMTC1))</definedName>
    <definedName name="adopcion" localSheetId="73">OFFSET(ACOMTC1,0,MATCH([4]RDTOS!$DS$4,[4]RDTOS!$CR$2:$DA$2,0)-1,ROWS(ACOMTC1),COLUMNS(ACOMTC1))</definedName>
    <definedName name="adopcion" localSheetId="74">OFFSET(ACOMTC1,0,MATCH([4]RDTOS!$DS$4,[4]RDTOS!$CR$2:$DA$2,0)-1,ROWS(ACOMTC1),COLUMNS(ACOMTC1))</definedName>
    <definedName name="adopcion" localSheetId="75">OFFSET(ACOMTC1,0,MATCH([4]RDTOS!$DS$4,[4]RDTOS!$CR$2:$DA$2,0)-1,ROWS(ACOMTC1),COLUMNS(ACOMTC1))</definedName>
    <definedName name="adopcion" localSheetId="76">OFFSET(ACOMTC1,0,MATCH([4]RDTOS!$DS$4,[4]RDTOS!$CR$2:$DA$2,0)-1,ROWS(ACOMTC1),COLUMNS(ACOMTC1))</definedName>
    <definedName name="adopcion" localSheetId="77">OFFSET(ACOMTC1,0,MATCH([4]RDTOS!$DS$4,[4]RDTOS!$CR$2:$DA$2,0)-1,ROWS(ACOMTC1),COLUMNS(ACOMTC1))</definedName>
    <definedName name="adopcion" localSheetId="78">OFFSET(ACOMTC1,0,MATCH([4]RDTOS!$DS$4,[4]RDTOS!$CR$2:$DA$2,0)-1,ROWS(ACOMTC1),COLUMNS(ACOMTC1))</definedName>
    <definedName name="adopcion" localSheetId="79">OFFSET(ACOMTC1,0,MATCH([4]RDTOS!$DS$4,[4]RDTOS!$CR$2:$DA$2,0)-1,ROWS(ACOMTC1),COLUMNS(ACOMTC1))</definedName>
    <definedName name="adopcion" localSheetId="90">OFFSET(ACOMTC1,0,MATCH([4]RDTOS!$DS$4,[4]RDTOS!$CR$2:$DA$2,0)-1,ROWS(ACOMTC1),COLUMNS(ACOMTC1))</definedName>
    <definedName name="adopcion" localSheetId="89">OFFSET(ACOMTC1,0,MATCH([4]RDTOS!$DS$4,[4]RDTOS!$CR$2:$DA$2,0)-1,ROWS(ACOMTC1),COLUMNS(ACOMTC1))</definedName>
    <definedName name="adopcion" localSheetId="88">OFFSET(ACOMTC1,0,MATCH([4]RDTOS!$DS$4,[4]RDTOS!$CR$2:$DA$2,0)-1,ROWS(ACOMTC1),COLUMNS(ACOMTC1))</definedName>
    <definedName name="adopcion" localSheetId="87">OFFSET(ACOMTC1,0,MATCH([4]RDTOS!$DS$4,[4]RDTOS!$CR$2:$DA$2,0)-1,ROWS(ACOMTC1),COLUMNS(ACOMTC1))</definedName>
    <definedName name="adopcion" localSheetId="80">OFFSET(ACOMTC1,0,MATCH([4]RDTOS!$DS$4,[4]RDTOS!$CR$2:$DA$2,0)-1,ROWS(ACOMTC1),COLUMNS(ACOMTC1))</definedName>
    <definedName name="adopcion" localSheetId="92">OFFSET(ACOMTC1,0,MATCH([4]RDTOS!$DS$4,[4]RDTOS!$CR$2:$DA$2,0)-1,ROWS(ACOMTC1),COLUMNS(ACOMTC1))</definedName>
    <definedName name="adopcion" localSheetId="91">OFFSET(ACOMTC1,0,MATCH([4]RDTOS!$DS$4,[4]RDTOS!$CR$2:$DA$2,0)-1,ROWS(ACOMTC1),COLUMNS(ACOMTC1))</definedName>
    <definedName name="adopcion" localSheetId="93">OFFSET(ACOMTC1,0,MATCH([4]RDTOS!$DS$4,[4]RDTOS!$CR$2:$DA$2,0)-1,ROWS(ACOMTC1),COLUMNS(ACOMTC1))</definedName>
    <definedName name="adopcion" localSheetId="94">OFFSET(ACOMTC1,0,MATCH(#REF!,#REF!,0)-1,ROWS(ACOMTC1),COLUMNS(ACOMTC1))</definedName>
    <definedName name="adopcion" localSheetId="96">OFFSET(ACOMTC1,0,MATCH([4]RDTOS!$DS$4,[4]RDTOS!$CR$2:$DA$2,0)-1,ROWS(ACOMTC1),COLUMNS(ACOMTC1))</definedName>
    <definedName name="adopcion" localSheetId="98">OFFSET(ACOMTC1,0,MATCH([4]RDTOS!$DS$4,[4]RDTOS!$CR$2:$DA$2,0)-1,ROWS(ACOMTC1),COLUMNS(ACOMTC1))</definedName>
    <definedName name="adopcion" localSheetId="100">OFFSET(ACOMTC1,0,MATCH([4]RDTOS!$DS$4,[4]RDTOS!$CR$2:$DA$2,0)-1,ROWS(ACOMTC1),COLUMNS(ACOMTC1))</definedName>
    <definedName name="adopcion" localSheetId="101">OFFSET(ACOMTC1,0,MATCH([4]RDTOS!$DS$4,[4]RDTOS!$CR$2:$DA$2,0)-1,ROWS(ACOMTC1),COLUMNS(ACOMTC1))</definedName>
    <definedName name="adopcion" localSheetId="102">OFFSET(ACOMTC1,0,MATCH([4]RDTOS!$DS$4,[4]RDTOS!$CR$2:$DA$2,0)-1,ROWS(ACOMTC1),COLUMNS(ACOMTC1))</definedName>
    <definedName name="adopcion" localSheetId="103">OFFSET(ACOMTC1,0,MATCH([4]RDTOS!$DS$4,[4]RDTOS!$CR$2:$DA$2,0)-1,ROWS(ACOMTC1),COLUMNS(ACOMTC1))</definedName>
    <definedName name="adopcion" localSheetId="104">OFFSET(ACOMTC1,0,MATCH([4]RDTOS!$DS$4,[4]RDTOS!$CR$2:$DA$2,0)-1,ROWS(ACOMTC1),COLUMNS(ACOMTC1))</definedName>
    <definedName name="adopcion" localSheetId="105">OFFSET(ACOMTC1,0,MATCH([4]RDTOS!$DS$4,[4]RDTOS!$CR$2:$DA$2,0)-1,ROWS(ACOMTC1),COLUMNS(ACOMTC1))</definedName>
    <definedName name="adopcion" localSheetId="106">OFFSET(ACOMTC1,0,MATCH([4]RDTOS!$DS$4,[4]RDTOS!$CR$2:$DA$2,0)-1,ROWS(ACOMTC1),COLUMNS(ACOMTC1))</definedName>
    <definedName name="adopcion" localSheetId="12">OFFSET(ACOMTC1,0,MATCH([4]RDTOS!$DS$4,[4]RDTOS!$CR$2:$DA$2,0)-1,ROWS(ACOMTC1),COLUMNS(ACOMTC1))</definedName>
    <definedName name="adopcion" localSheetId="20">OFFSET(ACOMTC1,0,MATCH([4]RDTOS!$DS$4,[4]RDTOS!$CR$2:$DA$2,0)-1,ROWS(ACOMTC1),COLUMNS(ACOMTC1))</definedName>
    <definedName name="adopcion" localSheetId="19">OFFSET(ACOMTC1,0,MATCH([4]RDTOS!$DS$4,[4]RDTOS!$CR$2:$DA$2,0)-1,ROWS(ACOMTC1),COLUMNS(ACOMTC1))</definedName>
    <definedName name="adopcion" localSheetId="17">OFFSET(ACOMTC1,0,MATCH([4]RDTOS!$DS$4,[4]RDTOS!$CR$2:$DA$2,0)-1,ROWS(ACOMTC1),COLUMNS(ACOMTC1))</definedName>
    <definedName name="adopcion" localSheetId="16">OFFSET(ACOMTC1,0,MATCH([4]RDTOS!$DS$4,[4]RDTOS!$CR$2:$DA$2,0)-1,ROWS(ACOMTC1),COLUMNS(ACOMTC1))</definedName>
    <definedName name="adopcion" localSheetId="21">OFFSET(ACOMTC1,0,MATCH([4]RDTOS!$DS$4,[4]RDTOS!$CR$2:$DA$2,0)-1,ROWS(ACOMTC1),COLUMNS(ACOMTC1))</definedName>
    <definedName name="adopcion" localSheetId="15">OFFSET(ACOMTC1,0,MATCH([4]RDTOS!$DS$4,[4]RDTOS!$CR$2:$DA$2,0)-1,ROWS(ACOMTC1),COLUMNS(ACOMTC1))</definedName>
    <definedName name="adopcion" localSheetId="14">OFFSET(ACOMTC1,0,MATCH([4]RDTOS!$DS$4,[4]RDTOS!$CR$2:$DA$2,0)-1,ROWS(ACOMTC1),COLUMNS(ACOMTC1))</definedName>
    <definedName name="adopcion" localSheetId="0">OFFSET(ACOMTC1,0,MATCH([4]RDTOS!$DS$4,[4]RDTOS!$CR$2:$DA$2,0)-1,ROWS(ACOMTC1),COLUMNS(ACOMTC1))</definedName>
    <definedName name="adopcion" localSheetId="33">OFFSET(ACOMTC1,0,MATCH([4]RDTOS!$DS$4,[4]RDTOS!$CR$2:$DA$2,0)-1,ROWS(ACOMTC1),COLUMNS(ACOMTC1))</definedName>
    <definedName name="adopcion" localSheetId="32">OFFSET(ACOMTC1,0,MATCH([4]RDTOS!$DS$4,[4]RDTOS!$CR$2:$DA$2,0)-1,ROWS(ACOMTC1),COLUMNS(ACOMTC1))</definedName>
    <definedName name="adopcion" localSheetId="34">OFFSET(ACOMTC1,0,MATCH([4]RDTOS!$DS$4,[4]RDTOS!$CR$2:$DA$2,0)-1,ROWS(ACOMTC1),COLUMNS(ACOMTC1))</definedName>
    <definedName name="adopcion" localSheetId="36">OFFSET(ACOMTC1,0,MATCH([4]RDTOS!$DS$4,[4]RDTOS!$CR$2:$DA$2,0)-1,ROWS(ACOMTC1),COLUMNS(ACOMTC1))</definedName>
    <definedName name="adopcion" localSheetId="35">OFFSET(ACOMTC1,0,MATCH([4]RDTOS!$DS$4,[4]RDTOS!$CR$2:$DA$2,0)-1,ROWS(ACOMTC1),COLUMNS(ACOMTC1))</definedName>
    <definedName name="adopcion" localSheetId="97">OFFSET(ACOMTC1,0,MATCH([4]RDTOS!$DS$4,[4]RDTOS!$CR$2:$DA$2,0)-1,ROWS(ACOMTC1),COLUMNS(ACOMTC1))</definedName>
    <definedName name="adopcion" localSheetId="3">OFFSET(ACOMTC1,0,MATCH([4]RDTOS!$DS$4,[4]RDTOS!$CR$2:$DA$2,0)-1,ROWS(ACOMTC1),COLUMNS(ACOMTC1))</definedName>
    <definedName name="adopcion">OFFSET(ACOMTC1,0,MATCH([4]RDTOS!$DS$4,[4]RDTOS!$CR$2:$DA$2,0)-1,ROWS(ACOMTC1),COLUMNS(ACOMTC1))</definedName>
    <definedName name="ago">[6]Axo_Gasto!$AF$14:$AF$469</definedName>
    <definedName name="ajustes">[6]AcumuladoHW!$F$14:$F$210</definedName>
    <definedName name="ajustesSW">[6]AcumuladoSW!$F$14:$F$96</definedName>
    <definedName name="Amortizacion" localSheetId="6">[8]Hoja1!$A$15:$A$18</definedName>
    <definedName name="Amortizacion" localSheetId="5">[8]Hoja1!$A$15:$A$18</definedName>
    <definedName name="Amortizacion" localSheetId="94">#REF!</definedName>
    <definedName name="Amortizacion">[9]Hoja1!$A$15:$A$18</definedName>
    <definedName name="anteriores">[6]AnexoSW!$V$14:$V$250</definedName>
    <definedName name="AÑOANT" localSheetId="5">OFFSET([4]RDTOS!$A$2,MATCH([4]RDTOS!$DP$4,[4]RDTOS!$A$2:$A$130,0)-24,0,12,1)</definedName>
    <definedName name="AÑOANT" localSheetId="94">OFFSET(#REF!,MATCH(#REF!,#REF!,0)-24,0,12,1)</definedName>
    <definedName name="AÑOANT">OFFSET([4]RDTOS!$A$2,MATCH([4]RDTOS!$DP$4,[4]RDTOS!$A$2:$A$130,0)-24,0,12,1)</definedName>
    <definedName name="AÑOANT2" localSheetId="5">OFFSET([4]RDTOS!$A$2,MATCH([4]RDTOS!$DP$4,[4]RDTOS!$A$2:$A$130,0)-36,0,12,1)</definedName>
    <definedName name="AÑOANT2" localSheetId="94">OFFSET(#REF!,MATCH(#REF!,#REF!,0)-36,0,12,1)</definedName>
    <definedName name="AÑOANT2">OFFSET([4]RDTOS!$A$2,MATCH([4]RDTOS!$DP$4,[4]RDTOS!$A$2:$A$130,0)-36,0,12,1)</definedName>
    <definedName name="AÑOS" localSheetId="5">OFFSET('[4]MES ACTUAL'!$AG$3,0,0,COUNTA('[4]MES ACTUAL'!$AG$3:$AG$23),1)</definedName>
    <definedName name="AÑOS" localSheetId="94">OFFSET(#REF!,0,0,COUNTA(#REF!),1)</definedName>
    <definedName name="AÑOS">OFFSET('[4]MES ACTUAL'!$AG$3,0,0,COUNTA('[4]MES ACTUAL'!$AG$3:$AG$23),1)</definedName>
    <definedName name="APLICATIVO" localSheetId="1">#REF!</definedName>
    <definedName name="APLICATIVO" localSheetId="5">#REF!</definedName>
    <definedName name="APLICATIVO" localSheetId="72">#REF!</definedName>
    <definedName name="APLICATIVO" localSheetId="74">#REF!</definedName>
    <definedName name="APLICATIVO" localSheetId="77">#REF!</definedName>
    <definedName name="APLICATIVO" localSheetId="78">#REF!</definedName>
    <definedName name="APLICATIVO" localSheetId="12">#REF!</definedName>
    <definedName name="APLICATIVO">#REF!</definedName>
    <definedName name="APLICATIVOS" localSheetId="1">#REF!</definedName>
    <definedName name="APLICATIVOS" localSheetId="5">#REF!</definedName>
    <definedName name="APLICATIVOS" localSheetId="72">#REF!</definedName>
    <definedName name="APLICATIVOS" localSheetId="74">#REF!</definedName>
    <definedName name="APLICATIVOS" localSheetId="77">#REF!</definedName>
    <definedName name="APLICATIVOS" localSheetId="78">#REF!</definedName>
    <definedName name="APLICATIVOS" localSheetId="12">#REF!</definedName>
    <definedName name="APLICATIVOS">#REF!</definedName>
    <definedName name="AREA" localSheetId="1">#REF!</definedName>
    <definedName name="AREA" localSheetId="5">#REF!</definedName>
    <definedName name="AREA" localSheetId="72">#REF!</definedName>
    <definedName name="AREA" localSheetId="74">#REF!</definedName>
    <definedName name="AREA" localSheetId="77">#REF!</definedName>
    <definedName name="AREA" localSheetId="78">#REF!</definedName>
    <definedName name="AREA" localSheetId="12">#REF!</definedName>
    <definedName name="AREA">#REF!</definedName>
    <definedName name="_xlnm.Print_Area" localSheetId="2">Activos!$A$1:$D$37</definedName>
    <definedName name="_xlnm.Print_Area" localSheetId="1">#REF!</definedName>
    <definedName name="_xlnm.Print_Area" localSheetId="6">'Estado cambios Patrimonio'!$A$1:$N$29</definedName>
    <definedName name="_xlnm.Print_Area" localSheetId="4">'Estado resultado integral'!$A$1:$D$52</definedName>
    <definedName name="_xlnm.Print_Area" localSheetId="5">'Flujos de efectivo'!$A$1:$D$60</definedName>
    <definedName name="_xlnm.Print_Area" localSheetId="58">#REF!</definedName>
    <definedName name="_xlnm.Print_Area" localSheetId="59">#REF!</definedName>
    <definedName name="_xlnm.Print_Area" localSheetId="62">'Nota 15 Compromisos adquisicion'!$A$5:$D$7</definedName>
    <definedName name="_xlnm.Print_Area" localSheetId="61">'Nota 15 mov act intangibles'!#REF!</definedName>
    <definedName name="_xlnm.Print_Area" localSheetId="64">'Nota 16 PP&amp;E Mov 22 21'!#REF!</definedName>
    <definedName name="_xlnm.Print_Area" localSheetId="67">#REF!</definedName>
    <definedName name="_xlnm.Print_Area" localSheetId="68">#REF!</definedName>
    <definedName name="_xlnm.Print_Area" localSheetId="69">#REF!</definedName>
    <definedName name="_xlnm.Print_Area" localSheetId="11">#REF!</definedName>
    <definedName name="_xlnm.Print_Area" localSheetId="10">#REF!</definedName>
    <definedName name="_xlnm.Print_Area" localSheetId="7">#REF!</definedName>
    <definedName name="_xlnm.Print_Area" localSheetId="9">#REF!</definedName>
    <definedName name="_xlnm.Print_Area" localSheetId="72">#REF!</definedName>
    <definedName name="_xlnm.Print_Area" localSheetId="73">#REF!</definedName>
    <definedName name="_xlnm.Print_Area" localSheetId="74">'Nota 22 Obligaciones org'!$A$1:$E$15</definedName>
    <definedName name="_xlnm.Print_Area" localSheetId="75">#REF!</definedName>
    <definedName name="_xlnm.Print_Area" localSheetId="76">#REF!</definedName>
    <definedName name="_xlnm.Print_Area" localSheetId="77">#REF!</definedName>
    <definedName name="_xlnm.Print_Area" localSheetId="78">#REF!</definedName>
    <definedName name="_xlnm.Print_Area" localSheetId="79">#REF!</definedName>
    <definedName name="_xlnm.Print_Area" localSheetId="86">'Nota 29 Composición portafolio'!$A$6:$E$13</definedName>
    <definedName name="_xlnm.Print_Area" localSheetId="90">'Nota 29 Exp sectores 2022'!$A$4:$F$15</definedName>
    <definedName name="_xlnm.Print_Area" localSheetId="89">'Nota 29 Exp sectores 2023'!$A$4:$F$15</definedName>
    <definedName name="_xlnm.Print_Area" localSheetId="88">'Nota 29 Exposicion 2022'!#REF!</definedName>
    <definedName name="_xlnm.Print_Area" localSheetId="87">'Nota 29 Exposicion 2023'!#REF!</definedName>
    <definedName name="_xlnm.Print_Area" localSheetId="80">#REF!</definedName>
    <definedName name="_xlnm.Print_Area" localSheetId="92">#REF!</definedName>
    <definedName name="_xlnm.Print_Area" localSheetId="91">#REF!</definedName>
    <definedName name="_xlnm.Print_Area" localSheetId="93">#REF!</definedName>
    <definedName name="_xlnm.Print_Area" localSheetId="94">#REF!</definedName>
    <definedName name="_xlnm.Print_Area" localSheetId="96">#REF!</definedName>
    <definedName name="_xlnm.Print_Area" localSheetId="98">#REF!</definedName>
    <definedName name="_xlnm.Print_Area" localSheetId="101">#REF!</definedName>
    <definedName name="_xlnm.Print_Area" localSheetId="102">#REF!</definedName>
    <definedName name="_xlnm.Print_Area" localSheetId="103">#REF!</definedName>
    <definedName name="_xlnm.Print_Area" localSheetId="104">#REF!</definedName>
    <definedName name="_xlnm.Print_Area" localSheetId="105">#REF!</definedName>
    <definedName name="_xlnm.Print_Area" localSheetId="106">#REF!</definedName>
    <definedName name="_xlnm.Print_Area" localSheetId="12">#REF!</definedName>
    <definedName name="_xlnm.Print_Area" localSheetId="20">#REF!</definedName>
    <definedName name="_xlnm.Print_Area" localSheetId="19">#REF!</definedName>
    <definedName name="_xlnm.Print_Area" localSheetId="17">#REF!</definedName>
    <definedName name="_xlnm.Print_Area" localSheetId="16">#REF!</definedName>
    <definedName name="_xlnm.Print_Area" localSheetId="21">#REF!</definedName>
    <definedName name="_xlnm.Print_Area" localSheetId="15">#REF!</definedName>
    <definedName name="_xlnm.Print_Area" localSheetId="14">#REF!</definedName>
    <definedName name="_xlnm.Print_Area" localSheetId="0">#REF!</definedName>
    <definedName name="_xlnm.Print_Area" localSheetId="28">'Nota 7A -aportesorginternales'!$A$2:$C$20</definedName>
    <definedName name="_xlnm.Print_Area" localSheetId="33">#REF!</definedName>
    <definedName name="_xlnm.Print_Area" localSheetId="32">#REF!</definedName>
    <definedName name="_xlnm.Print_Area" localSheetId="34">'Nota 9A Portafolio regula '!$A$5:$E$13</definedName>
    <definedName name="_xlnm.Print_Area" localSheetId="36">#REF!</definedName>
    <definedName name="_xlnm.Print_Area" localSheetId="35">#REF!</definedName>
    <definedName name="_xlnm.Print_Area" localSheetId="97">#REF!</definedName>
    <definedName name="_xlnm.Print_Area" localSheetId="3">Pasivos!$A$1:$D$47</definedName>
    <definedName name="_xlnm.Print_Area">#REF!</definedName>
    <definedName name="Beta0">#REF!</definedName>
    <definedName name="Beta1">#REF!</definedName>
    <definedName name="Beta2">#REF!</definedName>
    <definedName name="CASA" localSheetId="5">OFFSET([4]TCAMBIO!$G$12,0,0,COUNTA([4]TCAMBIO!$G$12:$G$50),1)</definedName>
    <definedName name="CASA" localSheetId="94">OFFSET(#REF!,0,0,COUNTA(#REF!),1)</definedName>
    <definedName name="CASA">OFFSET([4]TCAMBIO!$G$12,0,0,COUNTA([4]TCAMBIO!$G$12:$G$50),1)</definedName>
    <definedName name="CCCC" localSheetId="1">#REF!</definedName>
    <definedName name="CCCC" localSheetId="6">#REF!</definedName>
    <definedName name="CCCC" localSheetId="5">#REF!</definedName>
    <definedName name="CCCC" localSheetId="58">#REF!</definedName>
    <definedName name="CCCC" localSheetId="59">#REF!</definedName>
    <definedName name="CCCC" localSheetId="64">#REF!</definedName>
    <definedName name="CCCC" localSheetId="67">#REF!</definedName>
    <definedName name="CCCC" localSheetId="68">#REF!</definedName>
    <definedName name="CCCC" localSheetId="69">#REF!</definedName>
    <definedName name="CCCC" localSheetId="11">#REF!</definedName>
    <definedName name="CCCC" localSheetId="10">#REF!</definedName>
    <definedName name="CCCC" localSheetId="7">#REF!</definedName>
    <definedName name="CCCC" localSheetId="9">#REF!</definedName>
    <definedName name="CCCC" localSheetId="72">#REF!</definedName>
    <definedName name="CCCC" localSheetId="73">#REF!</definedName>
    <definedName name="CCCC" localSheetId="74">#REF!</definedName>
    <definedName name="CCCC" localSheetId="75">#REF!</definedName>
    <definedName name="CCCC" localSheetId="76">#REF!</definedName>
    <definedName name="CCCC" localSheetId="77">#REF!</definedName>
    <definedName name="CCCC" localSheetId="78">#REF!</definedName>
    <definedName name="CCCC" localSheetId="79">#REF!</definedName>
    <definedName name="CCCC" localSheetId="92">#REF!</definedName>
    <definedName name="CCCC" localSheetId="91">#REF!</definedName>
    <definedName name="CCCC" localSheetId="93">#REF!</definedName>
    <definedName name="CCCC" localSheetId="94">#REF!</definedName>
    <definedName name="CCCC" localSheetId="96">#REF!</definedName>
    <definedName name="CCCC" localSheetId="98">#REF!</definedName>
    <definedName name="CCCC" localSheetId="101">#REF!</definedName>
    <definedName name="CCCC" localSheetId="102">#REF!</definedName>
    <definedName name="CCCC" localSheetId="103">#REF!</definedName>
    <definedName name="CCCC" localSheetId="104">#REF!</definedName>
    <definedName name="CCCC" localSheetId="105">#REF!</definedName>
    <definedName name="CCCC" localSheetId="106">#REF!</definedName>
    <definedName name="CCCC" localSheetId="12">#REF!</definedName>
    <definedName name="CCCC" localSheetId="21">#REF!</definedName>
    <definedName name="CCCC" localSheetId="0">#REF!</definedName>
    <definedName name="CCCC" localSheetId="33">#REF!</definedName>
    <definedName name="CCCC" localSheetId="32">#REF!</definedName>
    <definedName name="CCCC" localSheetId="34">#REF!</definedName>
    <definedName name="CCCC" localSheetId="36">#REF!</definedName>
    <definedName name="CCCC" localSheetId="35">#REF!</definedName>
    <definedName name="CCCC" localSheetId="97">#REF!</definedName>
    <definedName name="CCCC">#REF!</definedName>
    <definedName name="CEst">[6]Axo_Gasto!$BD$14:$BD$469</definedName>
    <definedName name="CEst_acum">[6]Axo_Gasto!$BD$498:$BD$552</definedName>
    <definedName name="Clasificación" localSheetId="6">'[10]Cédula Analitica'!$S$1:$S$5</definedName>
    <definedName name="Clasificación" localSheetId="5">'[10]Cédula Analitica'!$S$1:$S$5</definedName>
    <definedName name="Clasificación" localSheetId="94">#REF!</definedName>
    <definedName name="Clasificación">'[11]Cédula Analitica'!$S$1:$S$5</definedName>
    <definedName name="codigo">[6]Axo_Gasto!$A$14:$A$492</definedName>
    <definedName name="comprometido">[6]AnexoHW!$O$13:$O$138</definedName>
    <definedName name="comprometidoSW">[6]AnexoSW!$Q$14:$Q$250</definedName>
    <definedName name="CONC_10">[12]LICENCIAS!$B$46</definedName>
    <definedName name="consecutivo" localSheetId="94">#REF!</definedName>
    <definedName name="consecutivo">[13]Anexo!$B$14:$B$82</definedName>
    <definedName name="consecutivoSW">[6]AnexoSW!$B$14:$B$254</definedName>
    <definedName name="consInd">[6]AcumuladoHW!$T$14:$T$207</definedName>
    <definedName name="ConsIndSW">[6]AcumuladoSW!$T$14:$T$96</definedName>
    <definedName name="consTrimI">[6]ContabilidadHW!$A$5:$A$53</definedName>
    <definedName name="consTrimIA">[6]ContabilidadSeg!$A$5:$A$58</definedName>
    <definedName name="consTrimII">[6]ContabilidadHW!$A$54:$A$112</definedName>
    <definedName name="consTrimIIA">[6]ContabilidadSeg!$A$59:$A$106</definedName>
    <definedName name="consTrimIII">[6]ContabilidadHW!$A$113:$A$173</definedName>
    <definedName name="consTrimIIIA">[6]ContabilidadSeg!$A$107:$A$153</definedName>
    <definedName name="consTrimIV">[6]ContabilidadHW!$A$174:$A$237</definedName>
    <definedName name="consTrimIVA">[6]ContabilidadSeg!$A$154:$A$220</definedName>
    <definedName name="CPI" localSheetId="94">#REF!</definedName>
    <definedName name="CPI">'[14]SPBC 2009'!$E$2</definedName>
    <definedName name="CReal">[6]Axo_Gasto!$BB$14:$BB$469</definedName>
    <definedName name="CReal_acum">[6]Axo_Gasto!$BB$498:$BB$552</definedName>
    <definedName name="CRITERIO" localSheetId="1">#REF!</definedName>
    <definedName name="CRITERIO" localSheetId="5">#REF!</definedName>
    <definedName name="CRITERIO" localSheetId="72">#REF!</definedName>
    <definedName name="CRITERIO" localSheetId="74">#REF!</definedName>
    <definedName name="CRITERIO" localSheetId="77">#REF!</definedName>
    <definedName name="CRITERIO" localSheetId="78">#REF!</definedName>
    <definedName name="CRITERIO" localSheetId="12">#REF!</definedName>
    <definedName name="CRITERIO">#REF!</definedName>
    <definedName name="Ct_000211">[6]PagosContrat!$BL$6</definedName>
    <definedName name="Ct_000313">[6]PagosContrat!$IT$164</definedName>
    <definedName name="Ct_000411">[6]PagosContrat!$BO$164</definedName>
    <definedName name="Ct_000412">[6]PagosContrat!$EE$164</definedName>
    <definedName name="Ct_000513">[6]PagosContrat!$IZ$164</definedName>
    <definedName name="Ct_000610">[6]PagosContrat!$AT$6</definedName>
    <definedName name="Ct_000611">[6]PagosContrat!$CD$164</definedName>
    <definedName name="Ct_000613">[6]PagosContrat!$IH$164</definedName>
    <definedName name="Ct_000614">[6]PagosContrat!$MH$164</definedName>
    <definedName name="Ct_000712">[6]PagosContrat!$ED$164</definedName>
    <definedName name="Ct_001113">[6]PagosContrat!$JH$6</definedName>
    <definedName name="Ct_001213">[6]PagosContrat!$JR$164</definedName>
    <definedName name="Ct_001312">[6]PagosContrat!$EI$6</definedName>
    <definedName name="Ct_001314">[6]PagosContrat!$NU$6</definedName>
    <definedName name="Ct_001511">[6]PagosContrat!$HC$164</definedName>
    <definedName name="Ct_001512">[6]PagosContrat!$HP$164</definedName>
    <definedName name="Ct_001713">[6]PagosContrat!$JC$6</definedName>
    <definedName name="Ct_00174">[6]PagosContrat!$NI$6</definedName>
    <definedName name="Ct_001814">[6]PagosContrat!$OD$164</definedName>
    <definedName name="Ct_001910">[6]PagosContrat!$DQ$6</definedName>
    <definedName name="Ct_001913">[6]PagosContrat!$JL$164</definedName>
    <definedName name="Ct_002012">[6]PagosContrat!$EF$164</definedName>
    <definedName name="Ct_002014">[6]PagosContrat!$NE$6</definedName>
    <definedName name="Ct_002114">[6]PagosContrat!$NR$6</definedName>
    <definedName name="Ct_002211">[6]PagosContrat!$BV$6</definedName>
    <definedName name="Ct_002712">[6]PagosContrat!$ES$6</definedName>
    <definedName name="Ct_003414">[6]PagosContrat!$NM$164</definedName>
    <definedName name="Ct_003513">[6]PagosContrat!$IY$164</definedName>
    <definedName name="Ct_004314">[6]PagosContrat!$NV$6</definedName>
    <definedName name="Ct_004714">[6]PagosContrat!$OH$6</definedName>
    <definedName name="Ct_005214">[6]PagosContrat!$NZ$164</definedName>
    <definedName name="Ct_005314">[6]PagosContrat!$NW$6</definedName>
    <definedName name="Ct_005410">[6]PagosContrat!$AN$6</definedName>
    <definedName name="Ct_005414">[6]PagosContrat!$NS$6</definedName>
    <definedName name="Ct_005713">[6]PagosContrat!$JI$6</definedName>
    <definedName name="Ct_005813">[6]PagosContrat!$JM$164</definedName>
    <definedName name="Ct_005913">[6]PagosContrat!$JD$6</definedName>
    <definedName name="Ct_006013">[6]PagosContrat!$JE$6</definedName>
    <definedName name="Ct_006611">[6]PagosContrat!$HD$164</definedName>
    <definedName name="Ct_006614">[6]PagosContrat!$NX$6</definedName>
    <definedName name="Ct_007014">[6]PagosContrat!$OE$6</definedName>
    <definedName name="Ct_007514">[6]PagosContrat!$OJ$164</definedName>
    <definedName name="Ct_007613">[6]PagosContrat!$JQ$164</definedName>
    <definedName name="Ct_008109">[6]PagosContrat!$AQ$6</definedName>
    <definedName name="Ct_008313">[6]PagosContrat!$JW$164</definedName>
    <definedName name="Ct_008411">[6]PagosContrat!$BW$164</definedName>
    <definedName name="Ct_008513">[6]PagosContrat!$JT$164</definedName>
    <definedName name="Ct_008614">[6]PagosContrat!$OC$6</definedName>
    <definedName name="cT_009111">[6]PagosContrat!$BZ$164</definedName>
    <definedName name="Ct_009114">[6]PagosContrat!$OR$164</definedName>
    <definedName name="Ct_009213">[6]PagosContrat!$JP$6</definedName>
    <definedName name="Ct_009214">[6]PagosContrat!$OL$6</definedName>
    <definedName name="Ct_009314">[6]PagosContrat!$OQ$6</definedName>
    <definedName name="Ct_009713">[6]PagosContrat!$KB$164</definedName>
    <definedName name="Ct_009714">[6]PagosContrat!$OU$164</definedName>
    <definedName name="Ct_010411">[6]PagosContrat!$BY$164</definedName>
    <definedName name="Ct_010510">[6]PagosContrat!$GL$6</definedName>
    <definedName name="Ct_010811">[6]PagosContrat!$CG$6</definedName>
    <definedName name="Ct_010814">[6]PagosContrat!$OX$6</definedName>
    <definedName name="Ct_011414">[6]PagosContrat!$OY$6</definedName>
    <definedName name="Ct_011611">[6]PagosContrat!$BX$6</definedName>
    <definedName name="Ct_013011">[6]PagosContrat!$CI$164</definedName>
    <definedName name="Ct_013411">[6]PagosContrat!$HK$6</definedName>
    <definedName name="Ct_013413">[6]PagosContrat!$JZ$6</definedName>
    <definedName name="Ct_013511">[6]PagosContrat!$CP$6</definedName>
    <definedName name="Ct_013513">[6]PagosContrat!$KA$6</definedName>
    <definedName name="CT_014513">[6]PagosContrat!$KU$164</definedName>
    <definedName name="Ct_014913">[6]PagosContrat!$KK$6</definedName>
    <definedName name="Ct_015413">[6]PagosContrat!$LD$6</definedName>
    <definedName name="Ct_015713">[6]PagosContrat!$KC$6</definedName>
    <definedName name="Ct_015811">[6]PagosContrat!$CO$6</definedName>
    <definedName name="Ct_015813">[6]PagosContrat!$KL$6</definedName>
    <definedName name="Ct_016013">[6]PagosContrat!$KD$6</definedName>
    <definedName name="Ct_016113">[6]PagosContrat!$KG$164</definedName>
    <definedName name="Ct_017011">[6]PagosContrat!$CL$164</definedName>
    <definedName name="Ct_017111">[6]PagosContrat!$CH$6</definedName>
    <definedName name="Ct_017913">[6]PagosContrat!$KW$6</definedName>
    <definedName name="Ct_018713">[6]PagosContrat!$KS$164</definedName>
    <definedName name="Ct_019113">[6]PagosContrat!$KM$6</definedName>
    <definedName name="Ct_020011">[6]PagosContrat!$CS$6</definedName>
    <definedName name="Ct_020313">[6]PagosContrat!$LO$164</definedName>
    <definedName name="Ct_022111">[6]PagosContrat!$HG$6</definedName>
    <definedName name="Ct_022113">[6]PagosContrat!$LG$164</definedName>
    <definedName name="Ct_023211">[6]PagosContrat!$HL$164</definedName>
    <definedName name="Ct_023611">[6]PagosContrat!$CT$6</definedName>
    <definedName name="ct_023912">[6]PagosContrat!$EJ$6</definedName>
    <definedName name="Ct_024112">[6]PagosContrat!$EP$164</definedName>
    <definedName name="Ct_024912">[6]PagosContrat!$HQ$164</definedName>
    <definedName name="Ct_025011">[6]PagosContrat!$HN$164</definedName>
    <definedName name="Ct_025111">[6]PagosContrat!$DY$6</definedName>
    <definedName name="Ct_025512">[6]PagosContrat!$HR$164</definedName>
    <definedName name="Ct_026409">[6]PagosContrat!$M$6</definedName>
    <definedName name="Ct_026412">[6]PagosContrat!$FH$164</definedName>
    <definedName name="Ct_026612">[6]PagosContrat!$EK$164</definedName>
    <definedName name="Ct_026712">[6]PagosContrat!$EO$6</definedName>
    <definedName name="Ct_026713">[6]PagosContrat!$LP$6</definedName>
    <definedName name="cT_027613">[6]PagosContrat!$OK$6</definedName>
    <definedName name="Ct_027710">[6]PagosContrat!$GK$6</definedName>
    <definedName name="Ct_027911">[6]PagosContrat!$CX$164</definedName>
    <definedName name="Ct_027913">[6]PagosContrat!$LI$164</definedName>
    <definedName name="Ct_028112">[6]PagosContrat!$EL$164</definedName>
    <definedName name="Ct_028312">[6]PagosContrat!$GT$6</definedName>
    <definedName name="Ct_028608">[6]PagosContrat!$I$164</definedName>
    <definedName name="Ct_028913">[6]PagosContrat!$MS$164</definedName>
    <definedName name="Ct_029013">[6]PagosContrat!$MT$6</definedName>
    <definedName name="Ct_029212">[6]PagosContrat!$HU$164</definedName>
    <definedName name="Ct_029511">[6]PagosContrat!$DK$164</definedName>
    <definedName name="Ct_029513">[6]PagosContrat!$LQ$164</definedName>
    <definedName name="Ct_030012">[6]PagosContrat!$GU$164</definedName>
    <definedName name="Ct_030313">[6]PagosContrat!$LR$6</definedName>
    <definedName name="Ct_030513">[6]PagosContrat!$MD$6</definedName>
    <definedName name="Ct_031312">[6]PagosContrat!$EW$164</definedName>
    <definedName name="Ct_031413">[6]PagosContrat!$MA$6</definedName>
    <definedName name="Ct_031811">[6]PagosContrat!$DP$164</definedName>
    <definedName name="Ct_032013">[6]PagosContrat!$NY$164</definedName>
    <definedName name="Ct_032112">[6]PagosContrat!$ER$6</definedName>
    <definedName name="Ct_032512">[6]PagosContrat!$HV$164</definedName>
    <definedName name="Ct_032612">[6]PagosContrat!$EQ$164</definedName>
    <definedName name="Ct_032913">[6]PagosContrat!$MU$6</definedName>
    <definedName name="Ct_033011">[6]PagosContrat!$DT$164</definedName>
    <definedName name="Ct_033013">[6]PagosContrat!$ND$6</definedName>
    <definedName name="Ct_033111">[6]PagosContrat!$DG$164</definedName>
    <definedName name="Ct_033211">[6]PagosContrat!$DJ$164</definedName>
    <definedName name="Ct_034111">[6]PagosContrat!$DM$164</definedName>
    <definedName name="Ct_035511">[6]PagosContrat!$DL$164</definedName>
    <definedName name="Ct_036612">[6]PagosContrat!$GX$6</definedName>
    <definedName name="Ct_038311">[6]PagosContrat!$DU$6</definedName>
    <definedName name="cT_038412">[6]PagosContrat!$EZ$164</definedName>
    <definedName name="Ct_038710">[6]PagosContrat!$GP$6</definedName>
    <definedName name="Ct_039110">[6]PagosContrat!$AY$164</definedName>
    <definedName name="Ct_040112">[6]PagosContrat!$AA$164</definedName>
    <definedName name="Ct_040810">[6]PagosContrat!$AX$164</definedName>
    <definedName name="Ct_040811">[6]PagosContrat!$DX$6</definedName>
    <definedName name="Ct_041210">[6]PagosContrat!$BB$164</definedName>
    <definedName name="CT_041411">[6]PagosContrat!$DZ$164</definedName>
    <definedName name="Ct_041712">[6]PagosContrat!$FI$6</definedName>
    <definedName name="Ct_042412">[6]PagosContrat!$HY$164</definedName>
    <definedName name="Ct_042512">[6]PagosContrat!$FA$164</definedName>
    <definedName name="Ct_043212">[6]PagosContrat!$FP$6</definedName>
    <definedName name="Ct_043510">[6]PagosContrat!$GM$6</definedName>
    <definedName name="Ct_043612">[6]PagosContrat!$GY$6</definedName>
    <definedName name="Ct_044012">[6]PagosContrat!$FG$6</definedName>
    <definedName name="Ct_044112">[6]PagosContrat!$FJ$6</definedName>
    <definedName name="Ct_044712">[6]PagosContrat!$FO$164</definedName>
    <definedName name="Ct_045312">[6]PagosContrat!$FY$6</definedName>
    <definedName name="Ct_045512">[6]PagosContrat!$GZ$6</definedName>
    <definedName name="Ct_045712">[6]PagosContrat!$FV$6</definedName>
    <definedName name="Ct_047110">[6]PagosContrat!$BI$164</definedName>
    <definedName name="Ct_047212">[6]PagosContrat!$GF$164</definedName>
    <definedName name="Ct_048212">[6]PagosContrat!$GC$6</definedName>
    <definedName name="Ct_048312">[6]PagosContrat!$GB$164</definedName>
    <definedName name="Ct_049312">[6]PagosContrat!$OI$6</definedName>
    <definedName name="Ct_050312">[6]PagosContrat!$IX$164</definedName>
    <definedName name="Ct_051412">[6]PagosContrat!$HZ$6</definedName>
    <definedName name="Ct_051912">[6]PagosContrat!$ID$6</definedName>
    <definedName name="Ct_052012">[6]PagosContrat!$IL$6</definedName>
    <definedName name="Ct_052200">[6]PagosContrat!$IS$6</definedName>
    <definedName name="CUATRO" localSheetId="2">#REF!</definedName>
    <definedName name="CUATRO" localSheetId="1">#REF!</definedName>
    <definedName name="CUATRO" localSheetId="6">#REF!</definedName>
    <definedName name="CUATRO" localSheetId="5">#REF!</definedName>
    <definedName name="CUATRO" localSheetId="58">#REF!</definedName>
    <definedName name="CUATRO" localSheetId="59">#REF!</definedName>
    <definedName name="CUATRO" localSheetId="64">#REF!</definedName>
    <definedName name="CUATRO" localSheetId="67">#REF!</definedName>
    <definedName name="CUATRO" localSheetId="68">#REF!</definedName>
    <definedName name="CUATRO" localSheetId="69">#REF!</definedName>
    <definedName name="CUATRO" localSheetId="11">#REF!</definedName>
    <definedName name="CUATRO" localSheetId="10">#REF!</definedName>
    <definedName name="CUATRO" localSheetId="7">#REF!</definedName>
    <definedName name="CUATRO" localSheetId="9">#REF!</definedName>
    <definedName name="CUATRO" localSheetId="72">#REF!</definedName>
    <definedName name="CUATRO" localSheetId="73">#REF!</definedName>
    <definedName name="CUATRO" localSheetId="74">#REF!</definedName>
    <definedName name="CUATRO" localSheetId="75">#REF!</definedName>
    <definedName name="CUATRO" localSheetId="76">#REF!</definedName>
    <definedName name="CUATRO" localSheetId="77">#REF!</definedName>
    <definedName name="CUATRO" localSheetId="78">#REF!</definedName>
    <definedName name="CUATRO" localSheetId="79">#REF!</definedName>
    <definedName name="CUATRO" localSheetId="90">#REF!</definedName>
    <definedName name="CUATRO" localSheetId="89">#REF!</definedName>
    <definedName name="CUATRO" localSheetId="88">#REF!</definedName>
    <definedName name="CUATRO" localSheetId="87">#REF!</definedName>
    <definedName name="CUATRO" localSheetId="80">#REF!</definedName>
    <definedName name="CUATRO" localSheetId="92">#REF!</definedName>
    <definedName name="CUATRO" localSheetId="91">#REF!</definedName>
    <definedName name="CUATRO" localSheetId="93">#REF!</definedName>
    <definedName name="CUATRO" localSheetId="94">#REF!</definedName>
    <definedName name="CUATRO" localSheetId="96">#REF!</definedName>
    <definedName name="CUATRO" localSheetId="98">#REF!</definedName>
    <definedName name="CUATRO" localSheetId="101">#REF!</definedName>
    <definedName name="CUATRO" localSheetId="102">#REF!</definedName>
    <definedName name="CUATRO" localSheetId="103">#REF!</definedName>
    <definedName name="CUATRO" localSheetId="104">#REF!</definedName>
    <definedName name="CUATRO" localSheetId="105">#REF!</definedName>
    <definedName name="CUATRO" localSheetId="106">#REF!</definedName>
    <definedName name="CUATRO" localSheetId="12">#REF!</definedName>
    <definedName name="CUATRO" localSheetId="20">#REF!</definedName>
    <definedName name="CUATRO" localSheetId="19">#REF!</definedName>
    <definedName name="CUATRO" localSheetId="17">#REF!</definedName>
    <definedName name="CUATRO" localSheetId="16">#REF!</definedName>
    <definedName name="CUATRO" localSheetId="21">#REF!</definedName>
    <definedName name="CUATRO" localSheetId="15">#REF!</definedName>
    <definedName name="CUATRO" localSheetId="14">#REF!</definedName>
    <definedName name="CUATRO" localSheetId="0">#REF!</definedName>
    <definedName name="CUATRO" localSheetId="33">#REF!</definedName>
    <definedName name="CUATRO" localSheetId="32">#REF!</definedName>
    <definedName name="CUATRO" localSheetId="34">#REF!</definedName>
    <definedName name="CUATRO" localSheetId="36">#REF!</definedName>
    <definedName name="CUATRO" localSheetId="35">#REF!</definedName>
    <definedName name="CUATRO" localSheetId="97">#REF!</definedName>
    <definedName name="CUATRO" localSheetId="3">#REF!</definedName>
    <definedName name="CUATRO">#REF!</definedName>
    <definedName name="dic">[6]Axo_Gasto!$AR$14:$AR$469</definedName>
    <definedName name="DOS" localSheetId="2">#REF!</definedName>
    <definedName name="DOS" localSheetId="1">#REF!</definedName>
    <definedName name="DOS" localSheetId="6">#REF!</definedName>
    <definedName name="DOS" localSheetId="5">#REF!</definedName>
    <definedName name="DOS" localSheetId="58">#REF!</definedName>
    <definedName name="DOS" localSheetId="59">#REF!</definedName>
    <definedName name="DOS" localSheetId="64">#REF!</definedName>
    <definedName name="DOS" localSheetId="67">#REF!</definedName>
    <definedName name="DOS" localSheetId="68">#REF!</definedName>
    <definedName name="DOS" localSheetId="69">#REF!</definedName>
    <definedName name="DOS" localSheetId="11">#REF!</definedName>
    <definedName name="DOS" localSheetId="10">#REF!</definedName>
    <definedName name="DOS" localSheetId="7">#REF!</definedName>
    <definedName name="DOS" localSheetId="9">#REF!</definedName>
    <definedName name="DOS" localSheetId="72">#REF!</definedName>
    <definedName name="DOS" localSheetId="73">#REF!</definedName>
    <definedName name="DOS" localSheetId="74">#REF!</definedName>
    <definedName name="DOS" localSheetId="75">#REF!</definedName>
    <definedName name="DOS" localSheetId="76">#REF!</definedName>
    <definedName name="DOS" localSheetId="77">#REF!</definedName>
    <definedName name="DOS" localSheetId="78">#REF!</definedName>
    <definedName name="DOS" localSheetId="79">#REF!</definedName>
    <definedName name="DOS" localSheetId="90">#REF!</definedName>
    <definedName name="DOS" localSheetId="89">#REF!</definedName>
    <definedName name="DOS" localSheetId="88">#REF!</definedName>
    <definedName name="DOS" localSheetId="87">#REF!</definedName>
    <definedName name="DOS" localSheetId="80">#REF!</definedName>
    <definedName name="DOS" localSheetId="92">#REF!</definedName>
    <definedName name="DOS" localSheetId="91">#REF!</definedName>
    <definedName name="DOS" localSheetId="93">#REF!</definedName>
    <definedName name="DOS" localSheetId="94">#REF!</definedName>
    <definedName name="DOS" localSheetId="96">#REF!</definedName>
    <definedName name="DOS" localSheetId="98">#REF!</definedName>
    <definedName name="DOS" localSheetId="101">#REF!</definedName>
    <definedName name="DOS" localSheetId="102">#REF!</definedName>
    <definedName name="DOS" localSheetId="103">#REF!</definedName>
    <definedName name="DOS" localSheetId="104">#REF!</definedName>
    <definedName name="DOS" localSheetId="105">#REF!</definedName>
    <definedName name="DOS" localSheetId="106">#REF!</definedName>
    <definedName name="DOS" localSheetId="12">#REF!</definedName>
    <definedName name="DOS" localSheetId="20">#REF!</definedName>
    <definedName name="DOS" localSheetId="19">#REF!</definedName>
    <definedName name="DOS" localSheetId="17">#REF!</definedName>
    <definedName name="DOS" localSheetId="16">#REF!</definedName>
    <definedName name="DOS" localSheetId="21">#REF!</definedName>
    <definedName name="DOS" localSheetId="15">#REF!</definedName>
    <definedName name="DOS" localSheetId="14">#REF!</definedName>
    <definedName name="DOS" localSheetId="0">#REF!</definedName>
    <definedName name="DOS" localSheetId="33">#REF!</definedName>
    <definedName name="DOS" localSheetId="32">#REF!</definedName>
    <definedName name="DOS" localSheetId="34">#REF!</definedName>
    <definedName name="DOS" localSheetId="36">#REF!</definedName>
    <definedName name="DOS" localSheetId="35">#REF!</definedName>
    <definedName name="DOS" localSheetId="97">#REF!</definedName>
    <definedName name="DOS" localSheetId="3">#REF!</definedName>
    <definedName name="DOS">#REF!</definedName>
    <definedName name="ducuem" localSheetId="1">OFFSET(ACOMTC1,0,MATCH([15]RDTOS!$DV$4,[15]RDTOS!$CR$2:$DA$2,0)-1,ROWS(ACOMTC1),COLUMNS(ACOMTC1))</definedName>
    <definedName name="ducuem" localSheetId="5">OFFSET(ACOMTC1,0,MATCH([15]RDTOS!$DV$4,[15]RDTOS!$CR$2:$DA$2,0)-1,ROWS(ACOMTC1),COLUMNS(ACOMTC1))</definedName>
    <definedName name="ducuem" localSheetId="72">OFFSET(ACOMTC1,0,MATCH([15]RDTOS!$DV$4,[15]RDTOS!$CR$2:$DA$2,0)-1,ROWS(ACOMTC1),COLUMNS(ACOMTC1))</definedName>
    <definedName name="ducuem" localSheetId="74">OFFSET(ACOMTC1,0,MATCH([15]RDTOS!$DV$4,[15]RDTOS!$CR$2:$DA$2,0)-1,ROWS(ACOMTC1),COLUMNS(ACOMTC1))</definedName>
    <definedName name="ducuem" localSheetId="77">OFFSET(ACOMTC1,0,MATCH([15]RDTOS!$DV$4,[15]RDTOS!$CR$2:$DA$2,0)-1,ROWS(ACOMTC1),COLUMNS(ACOMTC1))</definedName>
    <definedName name="ducuem" localSheetId="78">OFFSET(ACOMTC1,0,MATCH([15]RDTOS!$DV$4,[15]RDTOS!$CR$2:$DA$2,0)-1,ROWS(ACOMTC1),COLUMNS(ACOMTC1))</definedName>
    <definedName name="ducuem" localSheetId="12">OFFSET(ACOMTC1,0,MATCH([15]RDTOS!$DV$4,[15]RDTOS!$CR$2:$DA$2,0)-1,ROWS(ACOMTC1),COLUMNS(ACOMTC1))</definedName>
    <definedName name="ducuem">OFFSET(ACOMTC1,0,MATCH([15]RDTOS!$DV$4,[15]RDTOS!$CR$2:$DA$2,0)-1,ROWS(ACOMTC1),COLUMNS(ACOMTC1))</definedName>
    <definedName name="eje_acum" localSheetId="94">#REF!</definedName>
    <definedName name="eje_acum">[7]Axo_Ejec!$AU$292:$AU$315</definedName>
    <definedName name="EjecTrimI">[6]ContabilidadHW!$L$5:$L$53</definedName>
    <definedName name="EjecTrimIA">[6]ContabilidadSeg!$L$5:$L$58</definedName>
    <definedName name="EjecTrimII">[6]ContabilidadHW!$L$54:$L$112</definedName>
    <definedName name="EjecTrimIIA">[6]ContabilidadSeg!$L$59:$L$106</definedName>
    <definedName name="EjecTrimIII">[6]ContabilidadHW!$L$113:$L$173</definedName>
    <definedName name="EjecTrimIIIA">[6]ContabilidadSeg!$L$107:$L$153</definedName>
    <definedName name="EjecTrimIV">[6]ContabilidadHW!$L$174:$L$237</definedName>
    <definedName name="EjecTrimIVA">[6]ContabilidadSeg!$L$154:$L$220</definedName>
    <definedName name="EjeI">[6]AcumuladoHW!$V$14:$V$207</definedName>
    <definedName name="EjeII">[6]AcumuladoHW!$W$14:$W$207</definedName>
    <definedName name="EjeIII">[6]AcumuladoHW!$X$14:$X$207</definedName>
    <definedName name="EjeIIISW">[6]AcumuladoSW!$X$14:$X$96</definedName>
    <definedName name="EjeIISW">[6]AcumuladoSW!$W$14:$W$96</definedName>
    <definedName name="EjeISW">[6]AcumuladoSW!$V$14:$V$96</definedName>
    <definedName name="EjeIV">[6]AcumuladoHW!$Y$14:$Y$207</definedName>
    <definedName name="EjeIVSW">[6]AcumuladoSW!$Y$14:$Y$96</definedName>
    <definedName name="ejeTrim1">[6]Axo_Gasto!$AX$498:$AX$552</definedName>
    <definedName name="ejeTrim2">[6]Axo_Gasto!$AY$498:$AY$552</definedName>
    <definedName name="ejeTrim3">[6]Axo_Gasto!$AZ$498:$AZ$552</definedName>
    <definedName name="ejeTrim4">[6]Axo_Gasto!$BA$498:$BA$552</definedName>
    <definedName name="ene">[6]Axo_Gasto!$K$14:$K$469</definedName>
    <definedName name="ESTADOFLUJOEFECTIVO" localSheetId="2">OFFSET(ACOMTC1,0,MATCH([4]RDTOS!$DS$4,[4]RDTOS!$CR$2:$DA$2,0)-1,ROWS(ACOMTC1),COLUMNS(ACOMTC1))</definedName>
    <definedName name="ESTADOFLUJOEFECTIVO" localSheetId="1">OFFSET(ACOMTC1,0,MATCH([4]RDTOS!$DS$4,[4]RDTOS!$CR$2:$DA$2,0)-1,ROWS(ACOMTC1),COLUMNS(ACOMTC1))</definedName>
    <definedName name="ESTADOFLUJOEFECTIVO" localSheetId="6">OFFSET(ACOMTC1,0,MATCH([4]RDTOS!$DS$4,[4]RDTOS!$CR$2:$DA$2,0)-1,ROWS(ACOMTC1),COLUMNS(ACOMTC1))</definedName>
    <definedName name="ESTADOFLUJOEFECTIVO" localSheetId="4">OFFSET(ACOMTC1,0,MATCH([4]RDTOS!$DS$4,[4]RDTOS!$CR$2:$DA$2,0)-1,ROWS(ACOMTC1),COLUMNS(ACOMTC1))</definedName>
    <definedName name="ESTADOFLUJOEFECTIVO" localSheetId="5">OFFSET(ACOMTC1,0,MATCH([4]RDTOS!$DS$4,[4]RDTOS!$CR$2:$DA$2,0)-1,ROWS(ACOMTC1),COLUMNS(ACOMTC1))</definedName>
    <definedName name="ESTADOFLUJOEFECTIVO" localSheetId="40">OFFSET(ACOMTC1,0,MATCH([4]RDTOS!$DS$4,[4]RDTOS!$CR$2:$DA$2,0)-1,ROWS(ACOMTC1),COLUMNS(ACOMTC1))</definedName>
    <definedName name="ESTADOFLUJOEFECTIVO" localSheetId="39">OFFSET(ACOMTC1,0,MATCH([4]RDTOS!$DS$4,[4]RDTOS!$CR$2:$DA$2,0)-1,ROWS(ACOMTC1),COLUMNS(ACOMTC1))</definedName>
    <definedName name="ESTADOFLUJOEFECTIVO" localSheetId="43">OFFSET(ACOMTC1,0,MATCH([4]RDTOS!$DS$4,[4]RDTOS!$CR$2:$DA$2,0)-1,ROWS(ACOMTC1),COLUMNS(ACOMTC1))</definedName>
    <definedName name="ESTADOFLUJOEFECTIVO" localSheetId="49">OFFSET(ACOMTC1,0,MATCH([4]RDTOS!$DS$4,[4]RDTOS!$CR$2:$DA$2,0)-1,ROWS(ACOMTC1),COLUMNS(ACOMTC1))</definedName>
    <definedName name="ESTADOFLUJOEFECTIVO" localSheetId="58">OFFSET(ACOMTC1,0,MATCH([4]RDTOS!$DS$4,[4]RDTOS!$CR$2:$DA$2,0)-1,ROWS(ACOMTC1),COLUMNS(ACOMTC1))</definedName>
    <definedName name="ESTADOFLUJOEFECTIVO" localSheetId="59">OFFSET(ACOMTC1,0,MATCH([4]RDTOS!$DS$4,[4]RDTOS!$CR$2:$DA$2,0)-1,ROWS(ACOMTC1),COLUMNS(ACOMTC1))</definedName>
    <definedName name="ESTADOFLUJOEFECTIVO" localSheetId="61">OFFSET(ACOMTC1,0,MATCH([4]RDTOS!$DS$4,[4]RDTOS!$CR$2:$DA$2,0)-1,ROWS(ACOMTC1),COLUMNS(ACOMTC1))</definedName>
    <definedName name="ESTADOFLUJOEFECTIVO" localSheetId="64">OFFSET(ACOMTC1,0,MATCH([4]RDTOS!$DS$4,[4]RDTOS!$CR$2:$DA$2,0)-1,ROWS(ACOMTC1),COLUMNS(ACOMTC1))</definedName>
    <definedName name="ESTADOFLUJOEFECTIVO" localSheetId="67">OFFSET(ACOMTC1,0,MATCH([4]RDTOS!$DS$4,[4]RDTOS!$CR$2:$DA$2,0)-1,ROWS(ACOMTC1),COLUMNS(ACOMTC1))</definedName>
    <definedName name="ESTADOFLUJOEFECTIVO" localSheetId="68">OFFSET(ACOMTC1,0,MATCH([4]RDTOS!$DS$4,[4]RDTOS!$CR$2:$DA$2,0)-1,ROWS(ACOMTC1),COLUMNS(ACOMTC1))</definedName>
    <definedName name="ESTADOFLUJOEFECTIVO" localSheetId="69">OFFSET(ACOMTC1,0,MATCH([4]RDTOS!$DS$4,[4]RDTOS!$CR$2:$DA$2,0)-1,ROWS(ACOMTC1),COLUMNS(ACOMTC1))</definedName>
    <definedName name="ESTADOFLUJOEFECTIVO" localSheetId="11">OFFSET(ACOMTC1,0,MATCH([4]RDTOS!$DS$4,[4]RDTOS!$CR$2:$DA$2,0)-1,ROWS(ACOMTC1),COLUMNS(ACOMTC1))</definedName>
    <definedName name="ESTADOFLUJOEFECTIVO" localSheetId="10">OFFSET(ACOMTC1,0,MATCH([4]RDTOS!$DS$4,[4]RDTOS!$CR$2:$DA$2,0)-1,ROWS(ACOMTC1),COLUMNS(ACOMTC1))</definedName>
    <definedName name="ESTADOFLUJOEFECTIVO" localSheetId="7">OFFSET(ACOMTC1,0,MATCH([4]RDTOS!$DS$4,[4]RDTOS!$CR$2:$DA$2,0)-1,ROWS(ACOMTC1),COLUMNS(ACOMTC1))</definedName>
    <definedName name="ESTADOFLUJOEFECTIVO" localSheetId="9">OFFSET(ACOMTC1,0,MATCH([4]RDTOS!$DS$4,[4]RDTOS!$CR$2:$DA$2,0)-1,ROWS(ACOMTC1),COLUMNS(ACOMTC1))</definedName>
    <definedName name="ESTADOFLUJOEFECTIVO" localSheetId="70">OFFSET(ACOMTC1,0,MATCH([4]RDTOS!$DS$4,[4]RDTOS!$CR$2:$DA$2,0)-1,ROWS(ACOMTC1),COLUMNS(ACOMTC1))</definedName>
    <definedName name="ESTADOFLUJOEFECTIVO" localSheetId="72">OFFSET(ACOMTC1,0,MATCH([4]RDTOS!$DS$4,[4]RDTOS!$CR$2:$DA$2,0)-1,ROWS(ACOMTC1),COLUMNS(ACOMTC1))</definedName>
    <definedName name="ESTADOFLUJOEFECTIVO" localSheetId="73">OFFSET(ACOMTC1,0,MATCH([4]RDTOS!$DS$4,[4]RDTOS!$CR$2:$DA$2,0)-1,ROWS(ACOMTC1),COLUMNS(ACOMTC1))</definedName>
    <definedName name="ESTADOFLUJOEFECTIVO" localSheetId="74">OFFSET(ACOMTC1,0,MATCH([4]RDTOS!$DS$4,[4]RDTOS!$CR$2:$DA$2,0)-1,ROWS(ACOMTC1),COLUMNS(ACOMTC1))</definedName>
    <definedName name="ESTADOFLUJOEFECTIVO" localSheetId="75">OFFSET(ACOMTC1,0,MATCH([4]RDTOS!$DS$4,[4]RDTOS!$CR$2:$DA$2,0)-1,ROWS(ACOMTC1),COLUMNS(ACOMTC1))</definedName>
    <definedName name="ESTADOFLUJOEFECTIVO" localSheetId="76">OFFSET(ACOMTC1,0,MATCH([4]RDTOS!$DS$4,[4]RDTOS!$CR$2:$DA$2,0)-1,ROWS(ACOMTC1),COLUMNS(ACOMTC1))</definedName>
    <definedName name="ESTADOFLUJOEFECTIVO" localSheetId="77">OFFSET(ACOMTC1,0,MATCH([4]RDTOS!$DS$4,[4]RDTOS!$CR$2:$DA$2,0)-1,ROWS(ACOMTC1),COLUMNS(ACOMTC1))</definedName>
    <definedName name="ESTADOFLUJOEFECTIVO" localSheetId="78">OFFSET(ACOMTC1,0,MATCH([4]RDTOS!$DS$4,[4]RDTOS!$CR$2:$DA$2,0)-1,ROWS(ACOMTC1),COLUMNS(ACOMTC1))</definedName>
    <definedName name="ESTADOFLUJOEFECTIVO" localSheetId="79">OFFSET(ACOMTC1,0,MATCH([4]RDTOS!$DS$4,[4]RDTOS!$CR$2:$DA$2,0)-1,ROWS(ACOMTC1),COLUMNS(ACOMTC1))</definedName>
    <definedName name="ESTADOFLUJOEFECTIVO" localSheetId="90">OFFSET(ACOMTC1,0,MATCH([4]RDTOS!$DS$4,[4]RDTOS!$CR$2:$DA$2,0)-1,ROWS(ACOMTC1),COLUMNS(ACOMTC1))</definedName>
    <definedName name="ESTADOFLUJOEFECTIVO" localSheetId="89">OFFSET(ACOMTC1,0,MATCH([4]RDTOS!$DS$4,[4]RDTOS!$CR$2:$DA$2,0)-1,ROWS(ACOMTC1),COLUMNS(ACOMTC1))</definedName>
    <definedName name="ESTADOFLUJOEFECTIVO" localSheetId="88">OFFSET(ACOMTC1,0,MATCH([4]RDTOS!$DS$4,[4]RDTOS!$CR$2:$DA$2,0)-1,ROWS(ACOMTC1),COLUMNS(ACOMTC1))</definedName>
    <definedName name="ESTADOFLUJOEFECTIVO" localSheetId="87">OFFSET(ACOMTC1,0,MATCH([4]RDTOS!$DS$4,[4]RDTOS!$CR$2:$DA$2,0)-1,ROWS(ACOMTC1),COLUMNS(ACOMTC1))</definedName>
    <definedName name="ESTADOFLUJOEFECTIVO" localSheetId="80">OFFSET(ACOMTC1,0,MATCH([4]RDTOS!$DS$4,[4]RDTOS!$CR$2:$DA$2,0)-1,ROWS(ACOMTC1),COLUMNS(ACOMTC1))</definedName>
    <definedName name="ESTADOFLUJOEFECTIVO" localSheetId="92">OFFSET(ACOMTC1,0,MATCH([4]RDTOS!$DS$4,[4]RDTOS!$CR$2:$DA$2,0)-1,ROWS(ACOMTC1),COLUMNS(ACOMTC1))</definedName>
    <definedName name="ESTADOFLUJOEFECTIVO" localSheetId="91">OFFSET(ACOMTC1,0,MATCH([4]RDTOS!$DS$4,[4]RDTOS!$CR$2:$DA$2,0)-1,ROWS(ACOMTC1),COLUMNS(ACOMTC1))</definedName>
    <definedName name="ESTADOFLUJOEFECTIVO" localSheetId="93">OFFSET(ACOMTC1,0,MATCH([4]RDTOS!$DS$4,[4]RDTOS!$CR$2:$DA$2,0)-1,ROWS(ACOMTC1),COLUMNS(ACOMTC1))</definedName>
    <definedName name="ESTADOFLUJOEFECTIVO" localSheetId="94">OFFSET(ACOMTC1,0,MATCH(#REF!,#REF!,0)-1,ROWS(ACOMTC1),COLUMNS(ACOMTC1))</definedName>
    <definedName name="ESTADOFLUJOEFECTIVO" localSheetId="96">OFFSET(ACOMTC1,0,MATCH([4]RDTOS!$DS$4,[4]RDTOS!$CR$2:$DA$2,0)-1,ROWS(ACOMTC1),COLUMNS(ACOMTC1))</definedName>
    <definedName name="ESTADOFLUJOEFECTIVO" localSheetId="98">OFFSET(ACOMTC1,0,MATCH([4]RDTOS!$DS$4,[4]RDTOS!$CR$2:$DA$2,0)-1,ROWS(ACOMTC1),COLUMNS(ACOMTC1))</definedName>
    <definedName name="ESTADOFLUJOEFECTIVO" localSheetId="100">OFFSET(ACOMTC1,0,MATCH([4]RDTOS!$DS$4,[4]RDTOS!$CR$2:$DA$2,0)-1,ROWS(ACOMTC1),COLUMNS(ACOMTC1))</definedName>
    <definedName name="ESTADOFLUJOEFECTIVO" localSheetId="101">OFFSET(ACOMTC1,0,MATCH([4]RDTOS!$DS$4,[4]RDTOS!$CR$2:$DA$2,0)-1,ROWS(ACOMTC1),COLUMNS(ACOMTC1))</definedName>
    <definedName name="ESTADOFLUJOEFECTIVO" localSheetId="102">OFFSET(ACOMTC1,0,MATCH([4]RDTOS!$DS$4,[4]RDTOS!$CR$2:$DA$2,0)-1,ROWS(ACOMTC1),COLUMNS(ACOMTC1))</definedName>
    <definedName name="ESTADOFLUJOEFECTIVO" localSheetId="103">OFFSET(ACOMTC1,0,MATCH([4]RDTOS!$DS$4,[4]RDTOS!$CR$2:$DA$2,0)-1,ROWS(ACOMTC1),COLUMNS(ACOMTC1))</definedName>
    <definedName name="ESTADOFLUJOEFECTIVO" localSheetId="104">OFFSET(ACOMTC1,0,MATCH([4]RDTOS!$DS$4,[4]RDTOS!$CR$2:$DA$2,0)-1,ROWS(ACOMTC1),COLUMNS(ACOMTC1))</definedName>
    <definedName name="ESTADOFLUJOEFECTIVO" localSheetId="105">OFFSET(ACOMTC1,0,MATCH([4]RDTOS!$DS$4,[4]RDTOS!$CR$2:$DA$2,0)-1,ROWS(ACOMTC1),COLUMNS(ACOMTC1))</definedName>
    <definedName name="ESTADOFLUJOEFECTIVO" localSheetId="106">OFFSET(ACOMTC1,0,MATCH([4]RDTOS!$DS$4,[4]RDTOS!$CR$2:$DA$2,0)-1,ROWS(ACOMTC1),COLUMNS(ACOMTC1))</definedName>
    <definedName name="ESTADOFLUJOEFECTIVO" localSheetId="12">OFFSET(ACOMTC1,0,MATCH([4]RDTOS!$DS$4,[4]RDTOS!$CR$2:$DA$2,0)-1,ROWS(ACOMTC1),COLUMNS(ACOMTC1))</definedName>
    <definedName name="ESTADOFLUJOEFECTIVO" localSheetId="20">OFFSET(ACOMTC1,0,MATCH([4]RDTOS!$DS$4,[4]RDTOS!$CR$2:$DA$2,0)-1,ROWS(ACOMTC1),COLUMNS(ACOMTC1))</definedName>
    <definedName name="ESTADOFLUJOEFECTIVO" localSheetId="19">OFFSET(ACOMTC1,0,MATCH([4]RDTOS!$DS$4,[4]RDTOS!$CR$2:$DA$2,0)-1,ROWS(ACOMTC1),COLUMNS(ACOMTC1))</definedName>
    <definedName name="ESTADOFLUJOEFECTIVO" localSheetId="17">OFFSET(ACOMTC1,0,MATCH([4]RDTOS!$DS$4,[4]RDTOS!$CR$2:$DA$2,0)-1,ROWS(ACOMTC1),COLUMNS(ACOMTC1))</definedName>
    <definedName name="ESTADOFLUJOEFECTIVO" localSheetId="16">OFFSET(ACOMTC1,0,MATCH([4]RDTOS!$DS$4,[4]RDTOS!$CR$2:$DA$2,0)-1,ROWS(ACOMTC1),COLUMNS(ACOMTC1))</definedName>
    <definedName name="ESTADOFLUJOEFECTIVO" localSheetId="21">OFFSET(ACOMTC1,0,MATCH([4]RDTOS!$DS$4,[4]RDTOS!$CR$2:$DA$2,0)-1,ROWS(ACOMTC1),COLUMNS(ACOMTC1))</definedName>
    <definedName name="ESTADOFLUJOEFECTIVO" localSheetId="15">OFFSET(ACOMTC1,0,MATCH([4]RDTOS!$DS$4,[4]RDTOS!$CR$2:$DA$2,0)-1,ROWS(ACOMTC1),COLUMNS(ACOMTC1))</definedName>
    <definedName name="ESTADOFLUJOEFECTIVO" localSheetId="14">OFFSET(ACOMTC1,0,MATCH([4]RDTOS!$DS$4,[4]RDTOS!$CR$2:$DA$2,0)-1,ROWS(ACOMTC1),COLUMNS(ACOMTC1))</definedName>
    <definedName name="ESTADOFLUJOEFECTIVO" localSheetId="0">OFFSET(ACOMTC1,0,MATCH([4]RDTOS!$DS$4,[4]RDTOS!$CR$2:$DA$2,0)-1,ROWS(ACOMTC1),COLUMNS(ACOMTC1))</definedName>
    <definedName name="ESTADOFLUJOEFECTIVO" localSheetId="33">OFFSET(ACOMTC1,0,MATCH([4]RDTOS!$DS$4,[4]RDTOS!$CR$2:$DA$2,0)-1,ROWS(ACOMTC1),COLUMNS(ACOMTC1))</definedName>
    <definedName name="ESTADOFLUJOEFECTIVO" localSheetId="32">OFFSET(ACOMTC1,0,MATCH([4]RDTOS!$DS$4,[4]RDTOS!$CR$2:$DA$2,0)-1,ROWS(ACOMTC1),COLUMNS(ACOMTC1))</definedName>
    <definedName name="ESTADOFLUJOEFECTIVO" localSheetId="34">OFFSET(ACOMTC1,0,MATCH([4]RDTOS!$DS$4,[4]RDTOS!$CR$2:$DA$2,0)-1,ROWS(ACOMTC1),COLUMNS(ACOMTC1))</definedName>
    <definedName name="ESTADOFLUJOEFECTIVO" localSheetId="36">OFFSET(ACOMTC1,0,MATCH([4]RDTOS!$DS$4,[4]RDTOS!$CR$2:$DA$2,0)-1,ROWS(ACOMTC1),COLUMNS(ACOMTC1))</definedName>
    <definedName name="ESTADOFLUJOEFECTIVO" localSheetId="35">OFFSET(ACOMTC1,0,MATCH([4]RDTOS!$DS$4,[4]RDTOS!$CR$2:$DA$2,0)-1,ROWS(ACOMTC1),COLUMNS(ACOMTC1))</definedName>
    <definedName name="ESTADOFLUJOEFECTIVO" localSheetId="97">OFFSET(ACOMTC1,0,MATCH([4]RDTOS!$DS$4,[4]RDTOS!$CR$2:$DA$2,0)-1,ROWS(ACOMTC1),COLUMNS(ACOMTC1))</definedName>
    <definedName name="ESTADOFLUJOEFECTIVO" localSheetId="3">OFFSET(ACOMTC1,0,MATCH([4]RDTOS!$DS$4,[4]RDTOS!$CR$2:$DA$2,0)-1,ROWS(ACOMTC1),COLUMNS(ACOMTC1))</definedName>
    <definedName name="ESTADOFLUJOEFECTIVO">OFFSET(ACOMTC1,0,MATCH([4]RDTOS!$DS$4,[4]RDTOS!$CR$2:$DA$2,0)-1,ROWS(ACOMTC1),COLUMNS(ACOMTC1))</definedName>
    <definedName name="estru820" localSheetId="2">OFFSET(ACOMTC1,0,MATCH([4]RDTOS!$DX$4,[4]RDTOS!$CR$2:$DA$2,0)-1,ROWS(ACOMTC1),COLUMNS(ACOMTC1))</definedName>
    <definedName name="estru820" localSheetId="1">OFFSET(ACOMTC1,0,MATCH([4]RDTOS!$DX$4,[4]RDTOS!$CR$2:$DA$2,0)-1,ROWS(ACOMTC1),COLUMNS(ACOMTC1))</definedName>
    <definedName name="estru820" localSheetId="6">OFFSET(ACOMTC1,0,MATCH([4]RDTOS!$DX$4,[4]RDTOS!$CR$2:$DA$2,0)-1,ROWS(ACOMTC1),COLUMNS(ACOMTC1))</definedName>
    <definedName name="estru820" localSheetId="4">OFFSET(ACOMTC1,0,MATCH([4]RDTOS!$DX$4,[4]RDTOS!$CR$2:$DA$2,0)-1,ROWS(ACOMTC1),COLUMNS(ACOMTC1))</definedName>
    <definedName name="estru820" localSheetId="5">OFFSET(ACOMTC1,0,MATCH([4]RDTOS!$DX$4,[4]RDTOS!$CR$2:$DA$2,0)-1,ROWS(ACOMTC1),COLUMNS(ACOMTC1))</definedName>
    <definedName name="estru820" localSheetId="40">OFFSET(ACOMTC1,0,MATCH([4]RDTOS!$DX$4,[4]RDTOS!$CR$2:$DA$2,0)-1,ROWS(ACOMTC1),COLUMNS(ACOMTC1))</definedName>
    <definedName name="estru820" localSheetId="39">OFFSET(ACOMTC1,0,MATCH([4]RDTOS!$DX$4,[4]RDTOS!$CR$2:$DA$2,0)-1,ROWS(ACOMTC1),COLUMNS(ACOMTC1))</definedName>
    <definedName name="estru820" localSheetId="43">OFFSET(ACOMTC1,0,MATCH([4]RDTOS!$DX$4,[4]RDTOS!$CR$2:$DA$2,0)-1,ROWS(ACOMTC1),COLUMNS(ACOMTC1))</definedName>
    <definedName name="estru820" localSheetId="49">OFFSET(ACOMTC1,0,MATCH([4]RDTOS!$DX$4,[4]RDTOS!$CR$2:$DA$2,0)-1,ROWS(ACOMTC1),COLUMNS(ACOMTC1))</definedName>
    <definedName name="estru820" localSheetId="58">OFFSET(ACOMTC1,0,MATCH([4]RDTOS!$DX$4,[4]RDTOS!$CR$2:$DA$2,0)-1,ROWS(ACOMTC1),COLUMNS(ACOMTC1))</definedName>
    <definedName name="estru820" localSheetId="59">OFFSET(ACOMTC1,0,MATCH([4]RDTOS!$DX$4,[4]RDTOS!$CR$2:$DA$2,0)-1,ROWS(ACOMTC1),COLUMNS(ACOMTC1))</definedName>
    <definedName name="estru820" localSheetId="61">OFFSET(ACOMTC1,0,MATCH([4]RDTOS!$DX$4,[4]RDTOS!$CR$2:$DA$2,0)-1,ROWS(ACOMTC1),COLUMNS(ACOMTC1))</definedName>
    <definedName name="estru820" localSheetId="64">OFFSET(ACOMTC1,0,MATCH([4]RDTOS!$DX$4,[4]RDTOS!$CR$2:$DA$2,0)-1,ROWS(ACOMTC1),COLUMNS(ACOMTC1))</definedName>
    <definedName name="estru820" localSheetId="67">OFFSET(ACOMTC1,0,MATCH([4]RDTOS!$DX$4,[4]RDTOS!$CR$2:$DA$2,0)-1,ROWS(ACOMTC1),COLUMNS(ACOMTC1))</definedName>
    <definedName name="estru820" localSheetId="68">OFFSET(ACOMTC1,0,MATCH([4]RDTOS!$DX$4,[4]RDTOS!$CR$2:$DA$2,0)-1,ROWS(ACOMTC1),COLUMNS(ACOMTC1))</definedName>
    <definedName name="estru820" localSheetId="69">OFFSET(ACOMTC1,0,MATCH([4]RDTOS!$DX$4,[4]RDTOS!$CR$2:$DA$2,0)-1,ROWS(ACOMTC1),COLUMNS(ACOMTC1))</definedName>
    <definedName name="estru820" localSheetId="11">OFFSET(ACOMTC1,0,MATCH([4]RDTOS!$DX$4,[4]RDTOS!$CR$2:$DA$2,0)-1,ROWS(ACOMTC1),COLUMNS(ACOMTC1))</definedName>
    <definedName name="estru820" localSheetId="10">OFFSET(ACOMTC1,0,MATCH([4]RDTOS!$DX$4,[4]RDTOS!$CR$2:$DA$2,0)-1,ROWS(ACOMTC1),COLUMNS(ACOMTC1))</definedName>
    <definedName name="estru820" localSheetId="7">OFFSET(ACOMTC1,0,MATCH([4]RDTOS!$DX$4,[4]RDTOS!$CR$2:$DA$2,0)-1,ROWS(ACOMTC1),COLUMNS(ACOMTC1))</definedName>
    <definedName name="estru820" localSheetId="9">OFFSET(ACOMTC1,0,MATCH([4]RDTOS!$DX$4,[4]RDTOS!$CR$2:$DA$2,0)-1,ROWS(ACOMTC1),COLUMNS(ACOMTC1))</definedName>
    <definedName name="estru820" localSheetId="70">OFFSET(ACOMTC1,0,MATCH([4]RDTOS!$DX$4,[4]RDTOS!$CR$2:$DA$2,0)-1,ROWS(ACOMTC1),COLUMNS(ACOMTC1))</definedName>
    <definedName name="estru820" localSheetId="72">OFFSET(ACOMTC1,0,MATCH([4]RDTOS!$DX$4,[4]RDTOS!$CR$2:$DA$2,0)-1,ROWS(ACOMTC1),COLUMNS(ACOMTC1))</definedName>
    <definedName name="estru820" localSheetId="73">OFFSET(ACOMTC1,0,MATCH([4]RDTOS!$DX$4,[4]RDTOS!$CR$2:$DA$2,0)-1,ROWS(ACOMTC1),COLUMNS(ACOMTC1))</definedName>
    <definedName name="estru820" localSheetId="74">OFFSET(ACOMTC1,0,MATCH([4]RDTOS!$DX$4,[4]RDTOS!$CR$2:$DA$2,0)-1,ROWS(ACOMTC1),COLUMNS(ACOMTC1))</definedName>
    <definedName name="estru820" localSheetId="75">OFFSET(ACOMTC1,0,MATCH([4]RDTOS!$DX$4,[4]RDTOS!$CR$2:$DA$2,0)-1,ROWS(ACOMTC1),COLUMNS(ACOMTC1))</definedName>
    <definedName name="estru820" localSheetId="76">OFFSET(ACOMTC1,0,MATCH([4]RDTOS!$DX$4,[4]RDTOS!$CR$2:$DA$2,0)-1,ROWS(ACOMTC1),COLUMNS(ACOMTC1))</definedName>
    <definedName name="estru820" localSheetId="77">OFFSET(ACOMTC1,0,MATCH([4]RDTOS!$DX$4,[4]RDTOS!$CR$2:$DA$2,0)-1,ROWS(ACOMTC1),COLUMNS(ACOMTC1))</definedName>
    <definedName name="estru820" localSheetId="78">OFFSET(ACOMTC1,0,MATCH([4]RDTOS!$DX$4,[4]RDTOS!$CR$2:$DA$2,0)-1,ROWS(ACOMTC1),COLUMNS(ACOMTC1))</definedName>
    <definedName name="estru820" localSheetId="79">OFFSET(ACOMTC1,0,MATCH([4]RDTOS!$DX$4,[4]RDTOS!$CR$2:$DA$2,0)-1,ROWS(ACOMTC1),COLUMNS(ACOMTC1))</definedName>
    <definedName name="estru820" localSheetId="90">OFFSET(ACOMTC1,0,MATCH([4]RDTOS!$DX$4,[4]RDTOS!$CR$2:$DA$2,0)-1,ROWS(ACOMTC1),COLUMNS(ACOMTC1))</definedName>
    <definedName name="estru820" localSheetId="89">OFFSET(ACOMTC1,0,MATCH([4]RDTOS!$DX$4,[4]RDTOS!$CR$2:$DA$2,0)-1,ROWS(ACOMTC1),COLUMNS(ACOMTC1))</definedName>
    <definedName name="estru820" localSheetId="88">OFFSET(ACOMTC1,0,MATCH([4]RDTOS!$DX$4,[4]RDTOS!$CR$2:$DA$2,0)-1,ROWS(ACOMTC1),COLUMNS(ACOMTC1))</definedName>
    <definedName name="estru820" localSheetId="87">OFFSET(ACOMTC1,0,MATCH([4]RDTOS!$DX$4,[4]RDTOS!$CR$2:$DA$2,0)-1,ROWS(ACOMTC1),COLUMNS(ACOMTC1))</definedName>
    <definedName name="estru820" localSheetId="80">OFFSET(ACOMTC1,0,MATCH([4]RDTOS!$DX$4,[4]RDTOS!$CR$2:$DA$2,0)-1,ROWS(ACOMTC1),COLUMNS(ACOMTC1))</definedName>
    <definedName name="estru820" localSheetId="92">OFFSET(ACOMTC1,0,MATCH([4]RDTOS!$DX$4,[4]RDTOS!$CR$2:$DA$2,0)-1,ROWS(ACOMTC1),COLUMNS(ACOMTC1))</definedName>
    <definedName name="estru820" localSheetId="91">OFFSET(ACOMTC1,0,MATCH([4]RDTOS!$DX$4,[4]RDTOS!$CR$2:$DA$2,0)-1,ROWS(ACOMTC1),COLUMNS(ACOMTC1))</definedName>
    <definedName name="estru820" localSheetId="93">OFFSET(ACOMTC1,0,MATCH([4]RDTOS!$DX$4,[4]RDTOS!$CR$2:$DA$2,0)-1,ROWS(ACOMTC1),COLUMNS(ACOMTC1))</definedName>
    <definedName name="estru820" localSheetId="94">OFFSET(ACOMTC1,0,MATCH(#REF!,#REF!,0)-1,ROWS(ACOMTC1),COLUMNS(ACOMTC1))</definedName>
    <definedName name="estru820" localSheetId="96">OFFSET(ACOMTC1,0,MATCH([4]RDTOS!$DX$4,[4]RDTOS!$CR$2:$DA$2,0)-1,ROWS(ACOMTC1),COLUMNS(ACOMTC1))</definedName>
    <definedName name="estru820" localSheetId="98">OFFSET(ACOMTC1,0,MATCH([4]RDTOS!$DX$4,[4]RDTOS!$CR$2:$DA$2,0)-1,ROWS(ACOMTC1),COLUMNS(ACOMTC1))</definedName>
    <definedName name="estru820" localSheetId="100">OFFSET(ACOMTC1,0,MATCH([4]RDTOS!$DX$4,[4]RDTOS!$CR$2:$DA$2,0)-1,ROWS(ACOMTC1),COLUMNS(ACOMTC1))</definedName>
    <definedName name="estru820" localSheetId="101">OFFSET(ACOMTC1,0,MATCH([4]RDTOS!$DX$4,[4]RDTOS!$CR$2:$DA$2,0)-1,ROWS(ACOMTC1),COLUMNS(ACOMTC1))</definedName>
    <definedName name="estru820" localSheetId="102">OFFSET(ACOMTC1,0,MATCH([4]RDTOS!$DX$4,[4]RDTOS!$CR$2:$DA$2,0)-1,ROWS(ACOMTC1),COLUMNS(ACOMTC1))</definedName>
    <definedName name="estru820" localSheetId="103">OFFSET(ACOMTC1,0,MATCH([4]RDTOS!$DX$4,[4]RDTOS!$CR$2:$DA$2,0)-1,ROWS(ACOMTC1),COLUMNS(ACOMTC1))</definedName>
    <definedName name="estru820" localSheetId="104">OFFSET(ACOMTC1,0,MATCH([4]RDTOS!$DX$4,[4]RDTOS!$CR$2:$DA$2,0)-1,ROWS(ACOMTC1),COLUMNS(ACOMTC1))</definedName>
    <definedName name="estru820" localSheetId="105">OFFSET(ACOMTC1,0,MATCH([4]RDTOS!$DX$4,[4]RDTOS!$CR$2:$DA$2,0)-1,ROWS(ACOMTC1),COLUMNS(ACOMTC1))</definedName>
    <definedName name="estru820" localSheetId="106">OFFSET(ACOMTC1,0,MATCH([4]RDTOS!$DX$4,[4]RDTOS!$CR$2:$DA$2,0)-1,ROWS(ACOMTC1),COLUMNS(ACOMTC1))</definedName>
    <definedName name="estru820" localSheetId="12">OFFSET(ACOMTC1,0,MATCH([4]RDTOS!$DX$4,[4]RDTOS!$CR$2:$DA$2,0)-1,ROWS(ACOMTC1),COLUMNS(ACOMTC1))</definedName>
    <definedName name="estru820" localSheetId="20">OFFSET(ACOMTC1,0,MATCH([4]RDTOS!$DX$4,[4]RDTOS!$CR$2:$DA$2,0)-1,ROWS(ACOMTC1),COLUMNS(ACOMTC1))</definedName>
    <definedName name="estru820" localSheetId="19">OFFSET(ACOMTC1,0,MATCH([4]RDTOS!$DX$4,[4]RDTOS!$CR$2:$DA$2,0)-1,ROWS(ACOMTC1),COLUMNS(ACOMTC1))</definedName>
    <definedName name="estru820" localSheetId="17">OFFSET(ACOMTC1,0,MATCH([4]RDTOS!$DX$4,[4]RDTOS!$CR$2:$DA$2,0)-1,ROWS(ACOMTC1),COLUMNS(ACOMTC1))</definedName>
    <definedName name="estru820" localSheetId="16">OFFSET(ACOMTC1,0,MATCH([4]RDTOS!$DX$4,[4]RDTOS!$CR$2:$DA$2,0)-1,ROWS(ACOMTC1),COLUMNS(ACOMTC1))</definedName>
    <definedName name="estru820" localSheetId="21">OFFSET(ACOMTC1,0,MATCH([4]RDTOS!$DX$4,[4]RDTOS!$CR$2:$DA$2,0)-1,ROWS(ACOMTC1),COLUMNS(ACOMTC1))</definedName>
    <definedName name="estru820" localSheetId="15">OFFSET(ACOMTC1,0,MATCH([4]RDTOS!$DX$4,[4]RDTOS!$CR$2:$DA$2,0)-1,ROWS(ACOMTC1),COLUMNS(ACOMTC1))</definedName>
    <definedName name="estru820" localSheetId="14">OFFSET(ACOMTC1,0,MATCH([4]RDTOS!$DX$4,[4]RDTOS!$CR$2:$DA$2,0)-1,ROWS(ACOMTC1),COLUMNS(ACOMTC1))</definedName>
    <definedName name="estru820" localSheetId="0">OFFSET(ACOMTC1,0,MATCH([4]RDTOS!$DX$4,[4]RDTOS!$CR$2:$DA$2,0)-1,ROWS(ACOMTC1),COLUMNS(ACOMTC1))</definedName>
    <definedName name="estru820" localSheetId="33">OFFSET(ACOMTC1,0,MATCH([4]RDTOS!$DX$4,[4]RDTOS!$CR$2:$DA$2,0)-1,ROWS(ACOMTC1),COLUMNS(ACOMTC1))</definedName>
    <definedName name="estru820" localSheetId="32">OFFSET(ACOMTC1,0,MATCH([4]RDTOS!$DX$4,[4]RDTOS!$CR$2:$DA$2,0)-1,ROWS(ACOMTC1),COLUMNS(ACOMTC1))</definedName>
    <definedName name="estru820" localSheetId="34">OFFSET(ACOMTC1,0,MATCH([4]RDTOS!$DX$4,[4]RDTOS!$CR$2:$DA$2,0)-1,ROWS(ACOMTC1),COLUMNS(ACOMTC1))</definedName>
    <definedName name="estru820" localSheetId="36">OFFSET(ACOMTC1,0,MATCH([4]RDTOS!$DX$4,[4]RDTOS!$CR$2:$DA$2,0)-1,ROWS(ACOMTC1),COLUMNS(ACOMTC1))</definedName>
    <definedName name="estru820" localSheetId="35">OFFSET(ACOMTC1,0,MATCH([4]RDTOS!$DX$4,[4]RDTOS!$CR$2:$DA$2,0)-1,ROWS(ACOMTC1),COLUMNS(ACOMTC1))</definedName>
    <definedName name="estru820" localSheetId="97">OFFSET(ACOMTC1,0,MATCH([4]RDTOS!$DX$4,[4]RDTOS!$CR$2:$DA$2,0)-1,ROWS(ACOMTC1),COLUMNS(ACOMTC1))</definedName>
    <definedName name="estru820" localSheetId="3">OFFSET(ACOMTC1,0,MATCH([4]RDTOS!$DX$4,[4]RDTOS!$CR$2:$DA$2,0)-1,ROWS(ACOMTC1),COLUMNS(ACOMTC1))</definedName>
    <definedName name="estru820">OFFSET(ACOMTC1,0,MATCH([4]RDTOS!$DX$4,[4]RDTOS!$CR$2:$DA$2,0)-1,ROWS(ACOMTC1),COLUMNS(ACOMTC1))</definedName>
    <definedName name="EUR" localSheetId="94">#REF!</definedName>
    <definedName name="EUR">'[14]SPBC 2009'!$E$4</definedName>
    <definedName name="Euro_est">[6]PagosContrat!$A$349</definedName>
    <definedName name="EXPANSION2" localSheetId="1">'[16]OTROS ANEXOS'!#REF!</definedName>
    <definedName name="EXPANSION2" localSheetId="5">'[16]OTROS ANEXOS'!#REF!</definedName>
    <definedName name="EXPANSION2">'[16]OTROS ANEXOS'!#REF!</definedName>
    <definedName name="fan" localSheetId="1">#REF!</definedName>
    <definedName name="fan" localSheetId="6">#REF!</definedName>
    <definedName name="fan" localSheetId="5">#REF!</definedName>
    <definedName name="fan" localSheetId="58">#REF!</definedName>
    <definedName name="fan" localSheetId="59">#REF!</definedName>
    <definedName name="fan" localSheetId="64">#REF!</definedName>
    <definedName name="fan" localSheetId="67">#REF!</definedName>
    <definedName name="fan" localSheetId="68">#REF!</definedName>
    <definedName name="fan" localSheetId="69">#REF!</definedName>
    <definedName name="fan" localSheetId="11">#REF!</definedName>
    <definedName name="fan" localSheetId="10">#REF!</definedName>
    <definedName name="fan" localSheetId="7">#REF!</definedName>
    <definedName name="fan" localSheetId="9">#REF!</definedName>
    <definedName name="fan" localSheetId="72">#REF!</definedName>
    <definedName name="fan" localSheetId="73">#REF!</definedName>
    <definedName name="fan" localSheetId="74">#REF!</definedName>
    <definedName name="fan" localSheetId="75">#REF!</definedName>
    <definedName name="fan" localSheetId="76">#REF!</definedName>
    <definedName name="fan" localSheetId="77">#REF!</definedName>
    <definedName name="fan" localSheetId="78">#REF!</definedName>
    <definedName name="fan" localSheetId="79">#REF!</definedName>
    <definedName name="fan" localSheetId="92">#REF!</definedName>
    <definedName name="fan" localSheetId="91">#REF!</definedName>
    <definedName name="fan" localSheetId="93">#REF!</definedName>
    <definedName name="fan" localSheetId="94">#REF!</definedName>
    <definedName name="fan" localSheetId="96">#REF!</definedName>
    <definedName name="fan" localSheetId="98">#REF!</definedName>
    <definedName name="fan" localSheetId="101">#REF!</definedName>
    <definedName name="fan" localSheetId="102">#REF!</definedName>
    <definedName name="fan" localSheetId="103">#REF!</definedName>
    <definedName name="fan" localSheetId="104">#REF!</definedName>
    <definedName name="fan" localSheetId="105">#REF!</definedName>
    <definedName name="fan" localSheetId="106">#REF!</definedName>
    <definedName name="fan" localSheetId="12">#REF!</definedName>
    <definedName name="fan" localSheetId="21">#REF!</definedName>
    <definedName name="fan" localSheetId="0">#REF!</definedName>
    <definedName name="fan" localSheetId="33">#REF!</definedName>
    <definedName name="fan" localSheetId="32">#REF!</definedName>
    <definedName name="fan" localSheetId="34">#REF!</definedName>
    <definedName name="fan" localSheetId="36">#REF!</definedName>
    <definedName name="fan" localSheetId="35">#REF!</definedName>
    <definedName name="fan" localSheetId="97">#REF!</definedName>
    <definedName name="fan">#REF!</definedName>
    <definedName name="feb">[6]Axo_Gasto!$N$14:$N$469</definedName>
    <definedName name="FESTIVOS" localSheetId="5">OFFSET([4]INFORMACION!$A$2,0,0,COUNT([4]INFORMACION!$A$2:$A$34),1)</definedName>
    <definedName name="FESTIVOS" localSheetId="94">OFFSET(#REF!,0,0,COUNT(#REF!),1)</definedName>
    <definedName name="FESTIVOS">OFFSET([4]INFORMACION!$A$2,0,0,COUNT([4]INFORMACION!$A$2:$A$34),1)</definedName>
    <definedName name="g" localSheetId="2">OFFSET([0]!ACOMTOT1,0,MATCH([4]RDTOS!$DY$4,[4]RDTOS!$Q$2:$AD$2,0)-1,ROWS([0]!ACOMTOT1),COLUMNS([0]!ACOMTOT1))</definedName>
    <definedName name="g" localSheetId="1">OFFSET(ACOMTOT1,0,MATCH([4]RDTOS!$DY$4,[4]RDTOS!$Q$2:$AD$2,0)-1,ROWS(ACOMTOT1),COLUMNS(ACOMTOT1))</definedName>
    <definedName name="g" localSheetId="6">OFFSET([0]!ACOMTOT1,0,MATCH([4]RDTOS!$DY$4,[4]RDTOS!$Q$2:$AD$2,0)-1,ROWS([0]!ACOMTOT1),COLUMNS([0]!ACOMTOT1))</definedName>
    <definedName name="g" localSheetId="4">OFFSET(ACOMTOT1,0,MATCH([4]RDTOS!$DY$4,[4]RDTOS!$Q$2:$AD$2,0)-1,ROWS(ACOMTOT1),COLUMNS(ACOMTOT1))</definedName>
    <definedName name="g" localSheetId="5">OFFSET('Flujos de efectivo'!ACOMTOT1,0,MATCH([4]RDTOS!$DY$4,[4]RDTOS!$Q$2:$AD$2,0)-1,ROWS('Flujos de efectivo'!ACOMTOT1),COLUMNS('Flujos de efectivo'!ACOMTOT1))</definedName>
    <definedName name="g" localSheetId="58">OFFSET(ACOMTOT1,0,MATCH([4]RDTOS!$DY$4,[4]RDTOS!$Q$2:$AD$2,0)-1,ROWS(ACOMTOT1),COLUMNS(ACOMTOT1))</definedName>
    <definedName name="g" localSheetId="59">OFFSET(ACOMTOT1,0,MATCH([4]RDTOS!$DY$4,[4]RDTOS!$Q$2:$AD$2,0)-1,ROWS(ACOMTOT1),COLUMNS(ACOMTOT1))</definedName>
    <definedName name="g" localSheetId="61">OFFSET(ACOMTOT1,0,MATCH([4]RDTOS!$DY$4,[4]RDTOS!$Q$2:$AD$2,0)-1,ROWS(ACOMTOT1),COLUMNS(ACOMTOT1))</definedName>
    <definedName name="g" localSheetId="64">OFFSET(ACOMTOT1,0,MATCH([4]RDTOS!$DY$4,[4]RDTOS!$Q$2:$AD$2,0)-1,ROWS(ACOMTOT1),COLUMNS(ACOMTOT1))</definedName>
    <definedName name="g" localSheetId="67">OFFSET(ACOMTOT1,0,MATCH([4]RDTOS!$DY$4,[4]RDTOS!$Q$2:$AD$2,0)-1,ROWS(ACOMTOT1),COLUMNS(ACOMTOT1))</definedName>
    <definedName name="g" localSheetId="68">OFFSET(ACOMTOT1,0,MATCH([4]RDTOS!$DY$4,[4]RDTOS!$Q$2:$AD$2,0)-1,ROWS(ACOMTOT1),COLUMNS(ACOMTOT1))</definedName>
    <definedName name="g" localSheetId="69">OFFSET(ACOMTOT1,0,MATCH([4]RDTOS!$DY$4,[4]RDTOS!$Q$2:$AD$2,0)-1,ROWS(ACOMTOT1),COLUMNS(ACOMTOT1))</definedName>
    <definedName name="g" localSheetId="11">OFFSET(ACOMTOT1,0,MATCH([4]RDTOS!$DY$4,[4]RDTOS!$Q$2:$AD$2,0)-1,ROWS(ACOMTOT1),COLUMNS(ACOMTOT1))</definedName>
    <definedName name="g" localSheetId="10">OFFSET(ACOMTOT1,0,MATCH([4]RDTOS!$DY$4,[4]RDTOS!$Q$2:$AD$2,0)-1,ROWS(ACOMTOT1),COLUMNS(ACOMTOT1))</definedName>
    <definedName name="g" localSheetId="7">OFFSET(ACOMTOT1,0,MATCH([4]RDTOS!$DY$4,[4]RDTOS!$Q$2:$AD$2,0)-1,ROWS(ACOMTOT1),COLUMNS(ACOMTOT1))</definedName>
    <definedName name="g" localSheetId="9">OFFSET(ACOMTOT1,0,MATCH([4]RDTOS!$DY$4,[4]RDTOS!$Q$2:$AD$2,0)-1,ROWS(ACOMTOT1),COLUMNS(ACOMTOT1))</definedName>
    <definedName name="g" localSheetId="70">OFFSET(ACOMTOT1,0,MATCH([4]RDTOS!$DY$4,[4]RDTOS!$Q$2:$AD$2,0)-1,ROWS(ACOMTOT1),COLUMNS(ACOMTOT1))</definedName>
    <definedName name="g" localSheetId="72">OFFSET(ACOMTOT1,0,MATCH([4]RDTOS!$DY$4,[4]RDTOS!$Q$2:$AD$2,0)-1,ROWS(ACOMTOT1),COLUMNS(ACOMTOT1))</definedName>
    <definedName name="g" localSheetId="73">OFFSET(ACOMTOT1,0,MATCH([4]RDTOS!$DY$4,[4]RDTOS!$Q$2:$AD$2,0)-1,ROWS(ACOMTOT1),COLUMNS(ACOMTOT1))</definedName>
    <definedName name="g" localSheetId="74">OFFSET(ACOMTOT1,0,MATCH([4]RDTOS!$DY$4,[4]RDTOS!$Q$2:$AD$2,0)-1,ROWS(ACOMTOT1),COLUMNS(ACOMTOT1))</definedName>
    <definedName name="g" localSheetId="75">OFFSET(ACOMTOT1,0,MATCH([4]RDTOS!$DY$4,[4]RDTOS!$Q$2:$AD$2,0)-1,ROWS(ACOMTOT1),COLUMNS(ACOMTOT1))</definedName>
    <definedName name="g" localSheetId="76">OFFSET(ACOMTOT1,0,MATCH([4]RDTOS!$DY$4,[4]RDTOS!$Q$2:$AD$2,0)-1,ROWS(ACOMTOT1),COLUMNS(ACOMTOT1))</definedName>
    <definedName name="g" localSheetId="77">OFFSET(ACOMTOT1,0,MATCH([4]RDTOS!$DY$4,[4]RDTOS!$Q$2:$AD$2,0)-1,ROWS(ACOMTOT1),COLUMNS(ACOMTOT1))</definedName>
    <definedName name="g" localSheetId="78">OFFSET(ACOMTOT1,0,MATCH([4]RDTOS!$DY$4,[4]RDTOS!$Q$2:$AD$2,0)-1,ROWS(ACOMTOT1),COLUMNS(ACOMTOT1))</definedName>
    <definedName name="g" localSheetId="79">OFFSET(ACOMTOT1,0,MATCH([4]RDTOS!$DY$4,[4]RDTOS!$Q$2:$AD$2,0)-1,ROWS(ACOMTOT1),COLUMNS(ACOMTOT1))</definedName>
    <definedName name="g" localSheetId="80">OFFSET(ACOMTOT1,0,MATCH([4]RDTOS!$DY$4,[4]RDTOS!$Q$2:$AD$2,0)-1,ROWS(ACOMTOT1),COLUMNS(ACOMTOT1))</definedName>
    <definedName name="g" localSheetId="92">OFFSET(ACOMTOT1,0,MATCH([4]RDTOS!$DY$4,[4]RDTOS!$Q$2:$AD$2,0)-1,ROWS(ACOMTOT1),COLUMNS(ACOMTOT1))</definedName>
    <definedName name="g" localSheetId="91">OFFSET(ACOMTOT1,0,MATCH([4]RDTOS!$DY$4,[4]RDTOS!$Q$2:$AD$2,0)-1,ROWS(ACOMTOT1),COLUMNS(ACOMTOT1))</definedName>
    <definedName name="g" localSheetId="93">OFFSET(ACOMTOT1,0,MATCH([4]RDTOS!$DY$4,[4]RDTOS!$Q$2:$AD$2,0)-1,ROWS(ACOMTOT1),COLUMNS(ACOMTOT1))</definedName>
    <definedName name="g" localSheetId="94">OFFSET('Nota 31A Provisiones - casos '!ACOMTOT1,0,MATCH(#REF!,#REF!,0)-1,ROWS('Nota 31A Provisiones - casos '!ACOMTOT1),COLUMNS('Nota 31A Provisiones - casos '!ACOMTOT1))</definedName>
    <definedName name="g" localSheetId="96">OFFSET(ACOMTOT1,0,MATCH([4]RDTOS!$DY$4,[4]RDTOS!$Q$2:$AD$2,0)-1,ROWS(ACOMTOT1),COLUMNS(ACOMTOT1))</definedName>
    <definedName name="g" localSheetId="98">OFFSET(ACOMTOT1,0,MATCH([4]RDTOS!$DY$4,[4]RDTOS!$Q$2:$AD$2,0)-1,ROWS(ACOMTOT1),COLUMNS(ACOMTOT1))</definedName>
    <definedName name="g" localSheetId="100">OFFSET(ACOMTOT1,0,MATCH([4]RDTOS!$DY$4,[4]RDTOS!$Q$2:$AD$2,0)-1,ROWS(ACOMTOT1),COLUMNS(ACOMTOT1))</definedName>
    <definedName name="g" localSheetId="101">OFFSET(ACOMTOT1,0,MATCH([4]RDTOS!$DY$4,[4]RDTOS!$Q$2:$AD$2,0)-1,ROWS(ACOMTOT1),COLUMNS(ACOMTOT1))</definedName>
    <definedName name="g" localSheetId="102">OFFSET(ACOMTOT1,0,MATCH([4]RDTOS!$DY$4,[4]RDTOS!$Q$2:$AD$2,0)-1,ROWS(ACOMTOT1),COLUMNS(ACOMTOT1))</definedName>
    <definedName name="g" localSheetId="103">OFFSET(ACOMTOT1,0,MATCH([4]RDTOS!$DY$4,[4]RDTOS!$Q$2:$AD$2,0)-1,ROWS(ACOMTOT1),COLUMNS(ACOMTOT1))</definedName>
    <definedName name="g" localSheetId="104">OFFSET(ACOMTOT1,0,MATCH([4]RDTOS!$DY$4,[4]RDTOS!$Q$2:$AD$2,0)-1,ROWS(ACOMTOT1),COLUMNS(ACOMTOT1))</definedName>
    <definedName name="g" localSheetId="105">OFFSET(ACOMTOT1,0,MATCH([4]RDTOS!$DY$4,[4]RDTOS!$Q$2:$AD$2,0)-1,ROWS(ACOMTOT1),COLUMNS(ACOMTOT1))</definedName>
    <definedName name="g" localSheetId="106">OFFSET(ACOMTOT1,0,MATCH([4]RDTOS!$DY$4,[4]RDTOS!$Q$2:$AD$2,0)-1,ROWS(ACOMTOT1),COLUMNS(ACOMTOT1))</definedName>
    <definedName name="g" localSheetId="12">OFFSET(ACOMTOT1,0,MATCH([4]RDTOS!$DY$4,[4]RDTOS!$Q$2:$AD$2,0)-1,ROWS(ACOMTOT1),COLUMNS(ACOMTOT1))</definedName>
    <definedName name="g" localSheetId="17">OFFSET([5]!ACOMTOT1,0,MATCH([4]RDTOS!$DY$4,[4]RDTOS!$Q$2:$AD$2,0)-1,ROWS([5]!ACOMTOT1),COLUMNS([5]!ACOMTOT1))</definedName>
    <definedName name="g" localSheetId="16">OFFSET([5]!ACOMTOT1,0,MATCH([4]RDTOS!$DY$4,[4]RDTOS!$Q$2:$AD$2,0)-1,ROWS([5]!ACOMTOT1),COLUMNS([5]!ACOMTOT1))</definedName>
    <definedName name="g" localSheetId="21">OFFSET(ACOMTOT1,0,MATCH([4]RDTOS!$DY$4,[4]RDTOS!$Q$2:$AD$2,0)-1,ROWS(ACOMTOT1),COLUMNS(ACOMTOT1))</definedName>
    <definedName name="g" localSheetId="0">OFFSET(ACOMTOT1,0,MATCH([4]RDTOS!$DY$4,[4]RDTOS!$Q$2:$AD$2,0)-1,ROWS(ACOMTOT1),COLUMNS(ACOMTOT1))</definedName>
    <definedName name="g" localSheetId="33">OFFSET(ACOMTOT1,0,MATCH([4]RDTOS!$DY$4,[4]RDTOS!$Q$2:$AD$2,0)-1,ROWS(ACOMTOT1),COLUMNS(ACOMTOT1))</definedName>
    <definedName name="g" localSheetId="32">OFFSET(ACOMTOT1,0,MATCH([4]RDTOS!$DY$4,[4]RDTOS!$Q$2:$AD$2,0)-1,ROWS(ACOMTOT1),COLUMNS(ACOMTOT1))</definedName>
    <definedName name="g" localSheetId="34">OFFSET(ACOMTOT1,0,MATCH([4]RDTOS!$DY$4,[4]RDTOS!$Q$2:$AD$2,0)-1,ROWS(ACOMTOT1),COLUMNS(ACOMTOT1))</definedName>
    <definedName name="g" localSheetId="36">OFFSET(ACOMTOT1,0,MATCH([4]RDTOS!$DY$4,[4]RDTOS!$Q$2:$AD$2,0)-1,ROWS(ACOMTOT1),COLUMNS(ACOMTOT1))</definedName>
    <definedName name="g" localSheetId="35">OFFSET([0]!ACOMTOT1,0,MATCH([4]RDTOS!$DY$4,[4]RDTOS!$Q$2:$AD$2,0)-1,ROWS([0]!ACOMTOT1),COLUMNS([0]!ACOMTOT1))</definedName>
    <definedName name="g" localSheetId="97">OFFSET(ACOMTOT1,0,MATCH([4]RDTOS!$DY$4,[4]RDTOS!$Q$2:$AD$2,0)-1,ROWS(ACOMTOT1),COLUMNS(ACOMTOT1))</definedName>
    <definedName name="g" localSheetId="3">OFFSET([0]!ACOMTOT1,0,MATCH([4]RDTOS!$DY$4,[4]RDTOS!$Q$2:$AD$2,0)-1,ROWS([0]!ACOMTOT1),COLUMNS([0]!ACOMTOT1))</definedName>
    <definedName name="g">OFFSET(ACOMTOT1,0,MATCH([4]RDTOS!$DY$4,[4]RDTOS!$Q$2:$AD$2,0)-1,ROWS(ACOMTOT1),COLUMNS(ACOMTOT1))</definedName>
    <definedName name="gmm" localSheetId="2">OFFSET(ACOMTC1,0,MATCH([4]RDTOS!$DS$4,[4]RDTOS!$CR$2:$DA$2,0)-1,ROWS(ACOMTC1),COLUMNS(ACOMTC1))</definedName>
    <definedName name="gmm" localSheetId="1">OFFSET(ACOMTC1,0,MATCH([4]RDTOS!$DS$4,[4]RDTOS!$CR$2:$DA$2,0)-1,ROWS(ACOMTC1),COLUMNS(ACOMTC1))</definedName>
    <definedName name="gmm" localSheetId="6">OFFSET(ACOMTC1,0,MATCH([4]RDTOS!$DS$4,[4]RDTOS!$CR$2:$DA$2,0)-1,ROWS(ACOMTC1),COLUMNS(ACOMTC1))</definedName>
    <definedName name="gmm" localSheetId="4">OFFSET(ACOMTC1,0,MATCH([4]RDTOS!$DS$4,[4]RDTOS!$CR$2:$DA$2,0)-1,ROWS(ACOMTC1),COLUMNS(ACOMTC1))</definedName>
    <definedName name="gmm" localSheetId="5">OFFSET(ACOMTC1,0,MATCH([4]RDTOS!$DS$4,[4]RDTOS!$CR$2:$DA$2,0)-1,ROWS(ACOMTC1),COLUMNS(ACOMTC1))</definedName>
    <definedName name="gmm" localSheetId="40">OFFSET(ACOMTC1,0,MATCH([4]RDTOS!$DS$4,[4]RDTOS!$CR$2:$DA$2,0)-1,ROWS(ACOMTC1),COLUMNS(ACOMTC1))</definedName>
    <definedName name="gmm" localSheetId="39">OFFSET(ACOMTC1,0,MATCH([4]RDTOS!$DS$4,[4]RDTOS!$CR$2:$DA$2,0)-1,ROWS(ACOMTC1),COLUMNS(ACOMTC1))</definedName>
    <definedName name="gmm" localSheetId="43">OFFSET(ACOMTC1,0,MATCH([4]RDTOS!$DS$4,[4]RDTOS!$CR$2:$DA$2,0)-1,ROWS(ACOMTC1),COLUMNS(ACOMTC1))</definedName>
    <definedName name="gmm" localSheetId="49">OFFSET(ACOMTC1,0,MATCH([4]RDTOS!$DS$4,[4]RDTOS!$CR$2:$DA$2,0)-1,ROWS(ACOMTC1),COLUMNS(ACOMTC1))</definedName>
    <definedName name="gmm" localSheetId="58">OFFSET(ACOMTC1,0,MATCH([4]RDTOS!$DS$4,[4]RDTOS!$CR$2:$DA$2,0)-1,ROWS(ACOMTC1),COLUMNS(ACOMTC1))</definedName>
    <definedName name="gmm" localSheetId="59">OFFSET(ACOMTC1,0,MATCH([4]RDTOS!$DS$4,[4]RDTOS!$CR$2:$DA$2,0)-1,ROWS(ACOMTC1),COLUMNS(ACOMTC1))</definedName>
    <definedName name="gmm" localSheetId="61">OFFSET(ACOMTC1,0,MATCH([4]RDTOS!$DS$4,[4]RDTOS!$CR$2:$DA$2,0)-1,ROWS(ACOMTC1),COLUMNS(ACOMTC1))</definedName>
    <definedName name="gmm" localSheetId="64">OFFSET(ACOMTC1,0,MATCH([4]RDTOS!$DS$4,[4]RDTOS!$CR$2:$DA$2,0)-1,ROWS(ACOMTC1),COLUMNS(ACOMTC1))</definedName>
    <definedName name="gmm" localSheetId="67">OFFSET(ACOMTC1,0,MATCH([4]RDTOS!$DS$4,[4]RDTOS!$CR$2:$DA$2,0)-1,ROWS(ACOMTC1),COLUMNS(ACOMTC1))</definedName>
    <definedName name="gmm" localSheetId="68">OFFSET(ACOMTC1,0,MATCH([4]RDTOS!$DS$4,[4]RDTOS!$CR$2:$DA$2,0)-1,ROWS(ACOMTC1),COLUMNS(ACOMTC1))</definedName>
    <definedName name="gmm" localSheetId="69">OFFSET(ACOMTC1,0,MATCH([4]RDTOS!$DS$4,[4]RDTOS!$CR$2:$DA$2,0)-1,ROWS(ACOMTC1),COLUMNS(ACOMTC1))</definedName>
    <definedName name="gmm" localSheetId="11">OFFSET(ACOMTC1,0,MATCH([4]RDTOS!$DS$4,[4]RDTOS!$CR$2:$DA$2,0)-1,ROWS(ACOMTC1),COLUMNS(ACOMTC1))</definedName>
    <definedName name="gmm" localSheetId="10">OFFSET(ACOMTC1,0,MATCH([4]RDTOS!$DS$4,[4]RDTOS!$CR$2:$DA$2,0)-1,ROWS(ACOMTC1),COLUMNS(ACOMTC1))</definedName>
    <definedName name="gmm" localSheetId="7">OFFSET(ACOMTC1,0,MATCH([4]RDTOS!$DS$4,[4]RDTOS!$CR$2:$DA$2,0)-1,ROWS(ACOMTC1),COLUMNS(ACOMTC1))</definedName>
    <definedName name="gmm" localSheetId="9">OFFSET(ACOMTC1,0,MATCH([4]RDTOS!$DS$4,[4]RDTOS!$CR$2:$DA$2,0)-1,ROWS(ACOMTC1),COLUMNS(ACOMTC1))</definedName>
    <definedName name="gmm" localSheetId="70">OFFSET(ACOMTC1,0,MATCH([4]RDTOS!$DS$4,[4]RDTOS!$CR$2:$DA$2,0)-1,ROWS(ACOMTC1),COLUMNS(ACOMTC1))</definedName>
    <definedName name="gmm" localSheetId="72">OFFSET(ACOMTC1,0,MATCH([4]RDTOS!$DS$4,[4]RDTOS!$CR$2:$DA$2,0)-1,ROWS(ACOMTC1),COLUMNS(ACOMTC1))</definedName>
    <definedName name="gmm" localSheetId="73">OFFSET(ACOMTC1,0,MATCH([4]RDTOS!$DS$4,[4]RDTOS!$CR$2:$DA$2,0)-1,ROWS(ACOMTC1),COLUMNS(ACOMTC1))</definedName>
    <definedName name="gmm" localSheetId="74">OFFSET(ACOMTC1,0,MATCH([4]RDTOS!$DS$4,[4]RDTOS!$CR$2:$DA$2,0)-1,ROWS(ACOMTC1),COLUMNS(ACOMTC1))</definedName>
    <definedName name="gmm" localSheetId="75">OFFSET(ACOMTC1,0,MATCH([4]RDTOS!$DS$4,[4]RDTOS!$CR$2:$DA$2,0)-1,ROWS(ACOMTC1),COLUMNS(ACOMTC1))</definedName>
    <definedName name="gmm" localSheetId="76">OFFSET(ACOMTC1,0,MATCH([4]RDTOS!$DS$4,[4]RDTOS!$CR$2:$DA$2,0)-1,ROWS(ACOMTC1),COLUMNS(ACOMTC1))</definedName>
    <definedName name="gmm" localSheetId="77">OFFSET(ACOMTC1,0,MATCH([4]RDTOS!$DS$4,[4]RDTOS!$CR$2:$DA$2,0)-1,ROWS(ACOMTC1),COLUMNS(ACOMTC1))</definedName>
    <definedName name="gmm" localSheetId="78">OFFSET(ACOMTC1,0,MATCH([4]RDTOS!$DS$4,[4]RDTOS!$CR$2:$DA$2,0)-1,ROWS(ACOMTC1),COLUMNS(ACOMTC1))</definedName>
    <definedName name="gmm" localSheetId="79">OFFSET(ACOMTC1,0,MATCH([4]RDTOS!$DS$4,[4]RDTOS!$CR$2:$DA$2,0)-1,ROWS(ACOMTC1),COLUMNS(ACOMTC1))</definedName>
    <definedName name="gmm" localSheetId="90">OFFSET(ACOMTC1,0,MATCH([4]RDTOS!$DS$4,[4]RDTOS!$CR$2:$DA$2,0)-1,ROWS(ACOMTC1),COLUMNS(ACOMTC1))</definedName>
    <definedName name="gmm" localSheetId="89">OFFSET(ACOMTC1,0,MATCH([4]RDTOS!$DS$4,[4]RDTOS!$CR$2:$DA$2,0)-1,ROWS(ACOMTC1),COLUMNS(ACOMTC1))</definedName>
    <definedName name="gmm" localSheetId="88">OFFSET(ACOMTC1,0,MATCH([4]RDTOS!$DS$4,[4]RDTOS!$CR$2:$DA$2,0)-1,ROWS(ACOMTC1),COLUMNS(ACOMTC1))</definedName>
    <definedName name="gmm" localSheetId="87">OFFSET(ACOMTC1,0,MATCH([4]RDTOS!$DS$4,[4]RDTOS!$CR$2:$DA$2,0)-1,ROWS(ACOMTC1),COLUMNS(ACOMTC1))</definedName>
    <definedName name="gmm" localSheetId="80">OFFSET(ACOMTC1,0,MATCH([4]RDTOS!$DS$4,[4]RDTOS!$CR$2:$DA$2,0)-1,ROWS(ACOMTC1),COLUMNS(ACOMTC1))</definedName>
    <definedName name="gmm" localSheetId="92">OFFSET(ACOMTC1,0,MATCH([4]RDTOS!$DS$4,[4]RDTOS!$CR$2:$DA$2,0)-1,ROWS(ACOMTC1),COLUMNS(ACOMTC1))</definedName>
    <definedName name="gmm" localSheetId="91">OFFSET(ACOMTC1,0,MATCH([4]RDTOS!$DS$4,[4]RDTOS!$CR$2:$DA$2,0)-1,ROWS(ACOMTC1),COLUMNS(ACOMTC1))</definedName>
    <definedName name="gmm" localSheetId="93">OFFSET(ACOMTC1,0,MATCH([4]RDTOS!$DS$4,[4]RDTOS!$CR$2:$DA$2,0)-1,ROWS(ACOMTC1),COLUMNS(ACOMTC1))</definedName>
    <definedName name="gmm" localSheetId="94">OFFSET(ACOMTC1,0,MATCH(#REF!,#REF!,0)-1,ROWS(ACOMTC1),COLUMNS(ACOMTC1))</definedName>
    <definedName name="gmm" localSheetId="96">OFFSET(ACOMTC1,0,MATCH([4]RDTOS!$DS$4,[4]RDTOS!$CR$2:$DA$2,0)-1,ROWS(ACOMTC1),COLUMNS(ACOMTC1))</definedName>
    <definedName name="gmm" localSheetId="98">OFFSET(ACOMTC1,0,MATCH([4]RDTOS!$DS$4,[4]RDTOS!$CR$2:$DA$2,0)-1,ROWS(ACOMTC1),COLUMNS(ACOMTC1))</definedName>
    <definedName name="gmm" localSheetId="100">OFFSET(ACOMTC1,0,MATCH([4]RDTOS!$DS$4,[4]RDTOS!$CR$2:$DA$2,0)-1,ROWS(ACOMTC1),COLUMNS(ACOMTC1))</definedName>
    <definedName name="gmm" localSheetId="101">OFFSET(ACOMTC1,0,MATCH([4]RDTOS!$DS$4,[4]RDTOS!$CR$2:$DA$2,0)-1,ROWS(ACOMTC1),COLUMNS(ACOMTC1))</definedName>
    <definedName name="gmm" localSheetId="102">OFFSET(ACOMTC1,0,MATCH([4]RDTOS!$DS$4,[4]RDTOS!$CR$2:$DA$2,0)-1,ROWS(ACOMTC1),COLUMNS(ACOMTC1))</definedName>
    <definedName name="gmm" localSheetId="103">OFFSET(ACOMTC1,0,MATCH([4]RDTOS!$DS$4,[4]RDTOS!$CR$2:$DA$2,0)-1,ROWS(ACOMTC1),COLUMNS(ACOMTC1))</definedName>
    <definedName name="gmm" localSheetId="104">OFFSET(ACOMTC1,0,MATCH([4]RDTOS!$DS$4,[4]RDTOS!$CR$2:$DA$2,0)-1,ROWS(ACOMTC1),COLUMNS(ACOMTC1))</definedName>
    <definedName name="gmm" localSheetId="105">OFFSET(ACOMTC1,0,MATCH([4]RDTOS!$DS$4,[4]RDTOS!$CR$2:$DA$2,0)-1,ROWS(ACOMTC1),COLUMNS(ACOMTC1))</definedName>
    <definedName name="gmm" localSheetId="106">OFFSET(ACOMTC1,0,MATCH([4]RDTOS!$DS$4,[4]RDTOS!$CR$2:$DA$2,0)-1,ROWS(ACOMTC1),COLUMNS(ACOMTC1))</definedName>
    <definedName name="gmm" localSheetId="12">OFFSET(ACOMTC1,0,MATCH([4]RDTOS!$DS$4,[4]RDTOS!$CR$2:$DA$2,0)-1,ROWS(ACOMTC1),COLUMNS(ACOMTC1))</definedName>
    <definedName name="gmm" localSheetId="20">OFFSET(ACOMTC1,0,MATCH([4]RDTOS!$DS$4,[4]RDTOS!$CR$2:$DA$2,0)-1,ROWS(ACOMTC1),COLUMNS(ACOMTC1))</definedName>
    <definedName name="gmm" localSheetId="19">OFFSET(ACOMTC1,0,MATCH([4]RDTOS!$DS$4,[4]RDTOS!$CR$2:$DA$2,0)-1,ROWS(ACOMTC1),COLUMNS(ACOMTC1))</definedName>
    <definedName name="gmm" localSheetId="17">OFFSET(ACOMTC1,0,MATCH([4]RDTOS!$DS$4,[4]RDTOS!$CR$2:$DA$2,0)-1,ROWS(ACOMTC1),COLUMNS(ACOMTC1))</definedName>
    <definedName name="gmm" localSheetId="16">OFFSET(ACOMTC1,0,MATCH([4]RDTOS!$DS$4,[4]RDTOS!$CR$2:$DA$2,0)-1,ROWS(ACOMTC1),COLUMNS(ACOMTC1))</definedName>
    <definedName name="gmm" localSheetId="21">OFFSET(ACOMTC1,0,MATCH([4]RDTOS!$DS$4,[4]RDTOS!$CR$2:$DA$2,0)-1,ROWS(ACOMTC1),COLUMNS(ACOMTC1))</definedName>
    <definedName name="gmm" localSheetId="15">OFFSET(ACOMTC1,0,MATCH([4]RDTOS!$DS$4,[4]RDTOS!$CR$2:$DA$2,0)-1,ROWS(ACOMTC1),COLUMNS(ACOMTC1))</definedName>
    <definedName name="gmm" localSheetId="14">OFFSET(ACOMTC1,0,MATCH([4]RDTOS!$DS$4,[4]RDTOS!$CR$2:$DA$2,0)-1,ROWS(ACOMTC1),COLUMNS(ACOMTC1))</definedName>
    <definedName name="gmm" localSheetId="0">OFFSET(ACOMTC1,0,MATCH([4]RDTOS!$DS$4,[4]RDTOS!$CR$2:$DA$2,0)-1,ROWS(ACOMTC1),COLUMNS(ACOMTC1))</definedName>
    <definedName name="gmm" localSheetId="33">OFFSET(ACOMTC1,0,MATCH([4]RDTOS!$DS$4,[4]RDTOS!$CR$2:$DA$2,0)-1,ROWS(ACOMTC1),COLUMNS(ACOMTC1))</definedName>
    <definedName name="gmm" localSheetId="32">OFFSET(ACOMTC1,0,MATCH([4]RDTOS!$DS$4,[4]RDTOS!$CR$2:$DA$2,0)-1,ROWS(ACOMTC1),COLUMNS(ACOMTC1))</definedName>
    <definedName name="gmm" localSheetId="34">OFFSET(ACOMTC1,0,MATCH([4]RDTOS!$DS$4,[4]RDTOS!$CR$2:$DA$2,0)-1,ROWS(ACOMTC1),COLUMNS(ACOMTC1))</definedName>
    <definedName name="gmm" localSheetId="36">OFFSET(ACOMTC1,0,MATCH([4]RDTOS!$DS$4,[4]RDTOS!$CR$2:$DA$2,0)-1,ROWS(ACOMTC1),COLUMNS(ACOMTC1))</definedName>
    <definedName name="gmm" localSheetId="35">OFFSET(ACOMTC1,0,MATCH([4]RDTOS!$DS$4,[4]RDTOS!$CR$2:$DA$2,0)-1,ROWS(ACOMTC1),COLUMNS(ACOMTC1))</definedName>
    <definedName name="gmm" localSheetId="97">OFFSET(ACOMTC1,0,MATCH([4]RDTOS!$DS$4,[4]RDTOS!$CR$2:$DA$2,0)-1,ROWS(ACOMTC1),COLUMNS(ACOMTC1))</definedName>
    <definedName name="gmm" localSheetId="3">OFFSET(ACOMTC1,0,MATCH([4]RDTOS!$DS$4,[4]RDTOS!$CR$2:$DA$2,0)-1,ROWS(ACOMTC1),COLUMNS(ACOMTC1))</definedName>
    <definedName name="gmm">OFFSET(ACOMTC1,0,MATCH([4]RDTOS!$DS$4,[4]RDTOS!$CR$2:$DA$2,0)-1,ROWS(ACOMTC1),COLUMNS(ACOMTC1))</definedName>
    <definedName name="Goldman" localSheetId="6">[17]Goldman!$A$5:$J$537</definedName>
    <definedName name="Goldman" localSheetId="9">[18]Goldman!$A$5:$J$537</definedName>
    <definedName name="Goldman" localSheetId="72">[18]Goldman!$A$5:$J$537</definedName>
    <definedName name="Goldman" localSheetId="74">[18]Goldman!$A$5:$J$537</definedName>
    <definedName name="Goldman" localSheetId="77">[17]Goldman!$A$5:$J$537</definedName>
    <definedName name="Goldman" localSheetId="78">[18]Goldman!$A$5:$J$537</definedName>
    <definedName name="Goldman" localSheetId="94">#REF!</definedName>
    <definedName name="Goldman" localSheetId="12">[18]Goldman!$A$5:$J$537</definedName>
    <definedName name="Goldman" localSheetId="33">[17]Goldman!$A$5:$J$537</definedName>
    <definedName name="Goldman" localSheetId="32">[17]Goldman!$A$5:$J$537</definedName>
    <definedName name="Goldman" localSheetId="34">[17]Goldman!$A$5:$J$537</definedName>
    <definedName name="Goldman" localSheetId="36">[17]Goldman!$A$5:$J$537</definedName>
    <definedName name="Goldman" localSheetId="35">[17]Goldman!$A$5:$J$537</definedName>
    <definedName name="Goldman">[18]Goldman!$A$5:$J$537</definedName>
    <definedName name="_xlnm.Recorder" localSheetId="2">#REF!</definedName>
    <definedName name="_xlnm.Recorder" localSheetId="1">#REF!</definedName>
    <definedName name="_xlnm.Recorder" localSheetId="6">#REF!</definedName>
    <definedName name="_xlnm.Recorder" localSheetId="5">#REF!</definedName>
    <definedName name="_xlnm.Recorder" localSheetId="58">#REF!</definedName>
    <definedName name="_xlnm.Recorder" localSheetId="59">#REF!</definedName>
    <definedName name="_xlnm.Recorder" localSheetId="64">#REF!</definedName>
    <definedName name="_xlnm.Recorder" localSheetId="67">#REF!</definedName>
    <definedName name="_xlnm.Recorder" localSheetId="68">#REF!</definedName>
    <definedName name="_xlnm.Recorder" localSheetId="69">#REF!</definedName>
    <definedName name="_xlnm.Recorder" localSheetId="11">#REF!</definedName>
    <definedName name="_xlnm.Recorder" localSheetId="10">#REF!</definedName>
    <definedName name="_xlnm.Recorder" localSheetId="7">#REF!</definedName>
    <definedName name="_xlnm.Recorder" localSheetId="9">#REF!</definedName>
    <definedName name="_xlnm.Recorder" localSheetId="72">#REF!</definedName>
    <definedName name="_xlnm.Recorder" localSheetId="73">#REF!</definedName>
    <definedName name="_xlnm.Recorder" localSheetId="74">#REF!</definedName>
    <definedName name="_xlnm.Recorder" localSheetId="75">#REF!</definedName>
    <definedName name="_xlnm.Recorder" localSheetId="76">#REF!</definedName>
    <definedName name="_xlnm.Recorder" localSheetId="77">#REF!</definedName>
    <definedName name="_xlnm.Recorder" localSheetId="78">#REF!</definedName>
    <definedName name="_xlnm.Recorder" localSheetId="79">#REF!</definedName>
    <definedName name="_xlnm.Recorder" localSheetId="90">#REF!</definedName>
    <definedName name="_xlnm.Recorder" localSheetId="89">#REF!</definedName>
    <definedName name="_xlnm.Recorder" localSheetId="88">#REF!</definedName>
    <definedName name="_xlnm.Recorder" localSheetId="87">#REF!</definedName>
    <definedName name="_xlnm.Recorder" localSheetId="80">#REF!</definedName>
    <definedName name="_xlnm.Recorder" localSheetId="92">#REF!</definedName>
    <definedName name="_xlnm.Recorder" localSheetId="91">#REF!</definedName>
    <definedName name="_xlnm.Recorder" localSheetId="93">#REF!</definedName>
    <definedName name="_xlnm.Recorder" localSheetId="94">#REF!</definedName>
    <definedName name="_xlnm.Recorder" localSheetId="96">#REF!</definedName>
    <definedName name="_xlnm.Recorder" localSheetId="98">#REF!</definedName>
    <definedName name="_xlnm.Recorder" localSheetId="101">#REF!</definedName>
    <definedName name="_xlnm.Recorder" localSheetId="102">#REF!</definedName>
    <definedName name="_xlnm.Recorder" localSheetId="103">#REF!</definedName>
    <definedName name="_xlnm.Recorder" localSheetId="104">#REF!</definedName>
    <definedName name="_xlnm.Recorder" localSheetId="105">#REF!</definedName>
    <definedName name="_xlnm.Recorder" localSheetId="106">#REF!</definedName>
    <definedName name="_xlnm.Recorder" localSheetId="12">#REF!</definedName>
    <definedName name="_xlnm.Recorder" localSheetId="20">#REF!</definedName>
    <definedName name="_xlnm.Recorder" localSheetId="19">#REF!</definedName>
    <definedName name="_xlnm.Recorder" localSheetId="17">#REF!</definedName>
    <definedName name="_xlnm.Recorder" localSheetId="16">#REF!</definedName>
    <definedName name="_xlnm.Recorder" localSheetId="21">#REF!</definedName>
    <definedName name="_xlnm.Recorder" localSheetId="15">#REF!</definedName>
    <definedName name="_xlnm.Recorder" localSheetId="14">#REF!</definedName>
    <definedName name="_xlnm.Recorder" localSheetId="0">#REF!</definedName>
    <definedName name="_xlnm.Recorder" localSheetId="33">#REF!</definedName>
    <definedName name="_xlnm.Recorder" localSheetId="32">#REF!</definedName>
    <definedName name="_xlnm.Recorder" localSheetId="34">#REF!</definedName>
    <definedName name="_xlnm.Recorder" localSheetId="36">#REF!</definedName>
    <definedName name="_xlnm.Recorder" localSheetId="35">#REF!</definedName>
    <definedName name="_xlnm.Recorder" localSheetId="97">#REF!</definedName>
    <definedName name="_xlnm.Recorder" localSheetId="3">#REF!</definedName>
    <definedName name="_xlnm.Recorder">#REF!</definedName>
    <definedName name="HMejoramiento" localSheetId="94">#REF!</definedName>
    <definedName name="HMejoramiento">'[14]SPBC 2009'!$I$1</definedName>
    <definedName name="Hoja10Inventarios" localSheetId="1">'[19]6.'!#REF!</definedName>
    <definedName name="Hoja10Inventarios" localSheetId="5">'[20]6.'!#REF!</definedName>
    <definedName name="Hoja10Inventarios">'[21]6.'!#REF!</definedName>
    <definedName name="Hoja1Repo" localSheetId="1">'[19]1.'!#REF!</definedName>
    <definedName name="Hoja1Repo" localSheetId="5">'[20]1.'!#REF!</definedName>
    <definedName name="Hoja1Repo">'[21]1.'!#REF!</definedName>
    <definedName name="Hoja1RtosPrestaEmp" localSheetId="1">'[19]1.'!#REF!</definedName>
    <definedName name="Hoja1RtosPrestaEmp" localSheetId="5">'[20]1.'!#REF!</definedName>
    <definedName name="Hoja1RtosPrestaEmp">'[21]1.'!#REF!</definedName>
    <definedName name="Hoja2activas" localSheetId="1">'[19]2. Tes'!#REF!</definedName>
    <definedName name="Hoja2activas" localSheetId="5">'[20]2. Tes'!#REF!</definedName>
    <definedName name="Hoja2activas">'[21]2. Tes'!#REF!</definedName>
    <definedName name="Hoja3Benefpost" localSheetId="1">#REF!</definedName>
    <definedName name="Hoja3Benefpost" localSheetId="5">#REF!</definedName>
    <definedName name="Hoja3Benefpost" localSheetId="72">#REF!</definedName>
    <definedName name="Hoja3Benefpost" localSheetId="74">#REF!</definedName>
    <definedName name="Hoja3Benefpost" localSheetId="77">#REF!</definedName>
    <definedName name="Hoja3Benefpost" localSheetId="78">#REF!</definedName>
    <definedName name="Hoja3Benefpost" localSheetId="12">#REF!</definedName>
    <definedName name="Hoja3Benefpost">#REF!</definedName>
    <definedName name="Hoja5Depósitosremunerados" localSheetId="1">#REF!</definedName>
    <definedName name="Hoja5Depósitosremunerados" localSheetId="5">#REF!</definedName>
    <definedName name="Hoja5Depósitosremunerados" localSheetId="72">#REF!</definedName>
    <definedName name="Hoja5Depósitosremunerados" localSheetId="74">#REF!</definedName>
    <definedName name="Hoja5Depósitosremunerados" localSheetId="77">#REF!</definedName>
    <definedName name="Hoja5Depósitosremunerados" localSheetId="78">#REF!</definedName>
    <definedName name="Hoja5Depósitosremunerados" localSheetId="12">#REF!</definedName>
    <definedName name="Hoja5Depósitosremunerados">#REF!</definedName>
    <definedName name="Hoja7CompraMetales" localSheetId="1">'[19]5.'!#REF!</definedName>
    <definedName name="Hoja7CompraMetales" localSheetId="5">'[20]5.'!#REF!</definedName>
    <definedName name="Hoja7CompraMetales" localSheetId="72">'[21]5.'!#REF!</definedName>
    <definedName name="Hoja7CompraMetales" localSheetId="74">'[21]5.'!#REF!</definedName>
    <definedName name="Hoja7CompraMetales" localSheetId="77">'[21]5.'!#REF!</definedName>
    <definedName name="Hoja7CompraMetales" localSheetId="78">'[21]5.'!#REF!</definedName>
    <definedName name="Hoja7CompraMetales" localSheetId="12">'[21]5.'!#REF!</definedName>
    <definedName name="Hoja7CompraMetales">'[21]5.'!#REF!</definedName>
    <definedName name="Hoja9PagoAnticipaACtFijos" localSheetId="1">#REF!</definedName>
    <definedName name="Hoja9PagoAnticipaACtFijos" localSheetId="5">#REF!</definedName>
    <definedName name="Hoja9PagoAnticipaACtFijos" localSheetId="72">#REF!</definedName>
    <definedName name="Hoja9PagoAnticipaACtFijos" localSheetId="74">#REF!</definedName>
    <definedName name="Hoja9PagoAnticipaACtFijos" localSheetId="77">#REF!</definedName>
    <definedName name="Hoja9PagoAnticipaACtFijos" localSheetId="78">#REF!</definedName>
    <definedName name="Hoja9PagoAnticipaACtFijos" localSheetId="12">#REF!</definedName>
    <definedName name="Hoja9PagoAnticipaACtFijos">#REF!</definedName>
    <definedName name="HPruebas" localSheetId="94">#REF!</definedName>
    <definedName name="HPruebas">'[14]SPBC 2009'!$I$2</definedName>
    <definedName name="HSoftManagement" localSheetId="94">#REF!</definedName>
    <definedName name="HSoftManagement">'[14]SPBC 2009'!$I$3</definedName>
    <definedName name="I" localSheetId="2">OFFSET(ACOMTC1,0,MATCH([4]RDTOS!$DS$4,[4]RDTOS!$CR$2:$DA$2,0)-1,ROWS(ACOMTC1),COLUMNS(ACOMTC1))</definedName>
    <definedName name="I" localSheetId="1">OFFSET(ACOMTC1,0,MATCH([4]RDTOS!$DS$4,[4]RDTOS!$CR$2:$DA$2,0)-1,ROWS(ACOMTC1),COLUMNS(ACOMTC1))</definedName>
    <definedName name="I" localSheetId="6">OFFSET(ACOMTC1,0,MATCH([4]RDTOS!$DS$4,[4]RDTOS!$CR$2:$DA$2,0)-1,ROWS(ACOMTC1),COLUMNS(ACOMTC1))</definedName>
    <definedName name="I" localSheetId="4">OFFSET(ACOMTC1,0,MATCH([4]RDTOS!$DS$4,[4]RDTOS!$CR$2:$DA$2,0)-1,ROWS(ACOMTC1),COLUMNS(ACOMTC1))</definedName>
    <definedName name="I" localSheetId="5">OFFSET(ACOMTC1,0,MATCH([4]RDTOS!$DS$4,[4]RDTOS!$CR$2:$DA$2,0)-1,ROWS(ACOMTC1),COLUMNS(ACOMTC1))</definedName>
    <definedName name="I" localSheetId="40">OFFSET(ACOMTC1,0,MATCH([4]RDTOS!$DS$4,[4]RDTOS!$CR$2:$DA$2,0)-1,ROWS(ACOMTC1),COLUMNS(ACOMTC1))</definedName>
    <definedName name="I" localSheetId="39">OFFSET(ACOMTC1,0,MATCH([4]RDTOS!$DS$4,[4]RDTOS!$CR$2:$DA$2,0)-1,ROWS(ACOMTC1),COLUMNS(ACOMTC1))</definedName>
    <definedName name="I" localSheetId="43">OFFSET(ACOMTC1,0,MATCH([4]RDTOS!$DS$4,[4]RDTOS!$CR$2:$DA$2,0)-1,ROWS(ACOMTC1),COLUMNS(ACOMTC1))</definedName>
    <definedName name="I" localSheetId="49">OFFSET(ACOMTC1,0,MATCH([4]RDTOS!$DS$4,[4]RDTOS!$CR$2:$DA$2,0)-1,ROWS(ACOMTC1),COLUMNS(ACOMTC1))</definedName>
    <definedName name="I" localSheetId="58">OFFSET(ACOMTC1,0,MATCH([4]RDTOS!$DS$4,[4]RDTOS!$CR$2:$DA$2,0)-1,ROWS(ACOMTC1),COLUMNS(ACOMTC1))</definedName>
    <definedName name="I" localSheetId="59">OFFSET(ACOMTC1,0,MATCH([4]RDTOS!$DS$4,[4]RDTOS!$CR$2:$DA$2,0)-1,ROWS(ACOMTC1),COLUMNS(ACOMTC1))</definedName>
    <definedName name="I" localSheetId="61">OFFSET(ACOMTC1,0,MATCH([4]RDTOS!$DS$4,[4]RDTOS!$CR$2:$DA$2,0)-1,ROWS(ACOMTC1),COLUMNS(ACOMTC1))</definedName>
    <definedName name="I" localSheetId="64">OFFSET(ACOMTC1,0,MATCH([4]RDTOS!$DS$4,[4]RDTOS!$CR$2:$DA$2,0)-1,ROWS(ACOMTC1),COLUMNS(ACOMTC1))</definedName>
    <definedName name="I" localSheetId="67">OFFSET(ACOMTC1,0,MATCH([4]RDTOS!$DS$4,[4]RDTOS!$CR$2:$DA$2,0)-1,ROWS(ACOMTC1),COLUMNS(ACOMTC1))</definedName>
    <definedName name="I" localSheetId="68">OFFSET(ACOMTC1,0,MATCH([4]RDTOS!$DS$4,[4]RDTOS!$CR$2:$DA$2,0)-1,ROWS(ACOMTC1),COLUMNS(ACOMTC1))</definedName>
    <definedName name="I" localSheetId="69">OFFSET(ACOMTC1,0,MATCH([4]RDTOS!$DS$4,[4]RDTOS!$CR$2:$DA$2,0)-1,ROWS(ACOMTC1),COLUMNS(ACOMTC1))</definedName>
    <definedName name="I" localSheetId="11">OFFSET(ACOMTC1,0,MATCH([4]RDTOS!$DS$4,[4]RDTOS!$CR$2:$DA$2,0)-1,ROWS(ACOMTC1),COLUMNS(ACOMTC1))</definedName>
    <definedName name="I" localSheetId="10">OFFSET(ACOMTC1,0,MATCH([4]RDTOS!$DS$4,[4]RDTOS!$CR$2:$DA$2,0)-1,ROWS(ACOMTC1),COLUMNS(ACOMTC1))</definedName>
    <definedName name="I" localSheetId="7">OFFSET(ACOMTC1,0,MATCH([4]RDTOS!$DS$4,[4]RDTOS!$CR$2:$DA$2,0)-1,ROWS(ACOMTC1),COLUMNS(ACOMTC1))</definedName>
    <definedName name="I" localSheetId="9">OFFSET(ACOMTC1,0,MATCH([4]RDTOS!$DS$4,[4]RDTOS!$CR$2:$DA$2,0)-1,ROWS(ACOMTC1),COLUMNS(ACOMTC1))</definedName>
    <definedName name="I" localSheetId="70">OFFSET(ACOMTC1,0,MATCH([4]RDTOS!$DS$4,[4]RDTOS!$CR$2:$DA$2,0)-1,ROWS(ACOMTC1),COLUMNS(ACOMTC1))</definedName>
    <definedName name="I" localSheetId="72">OFFSET(ACOMTC1,0,MATCH([4]RDTOS!$DS$4,[4]RDTOS!$CR$2:$DA$2,0)-1,ROWS(ACOMTC1),COLUMNS(ACOMTC1))</definedName>
    <definedName name="I" localSheetId="73">OFFSET(ACOMTC1,0,MATCH([4]RDTOS!$DS$4,[4]RDTOS!$CR$2:$DA$2,0)-1,ROWS(ACOMTC1),COLUMNS(ACOMTC1))</definedName>
    <definedName name="I" localSheetId="74">OFFSET(ACOMTC1,0,MATCH([4]RDTOS!$DS$4,[4]RDTOS!$CR$2:$DA$2,0)-1,ROWS(ACOMTC1),COLUMNS(ACOMTC1))</definedName>
    <definedName name="I" localSheetId="75">OFFSET(ACOMTC1,0,MATCH([4]RDTOS!$DS$4,[4]RDTOS!$CR$2:$DA$2,0)-1,ROWS(ACOMTC1),COLUMNS(ACOMTC1))</definedName>
    <definedName name="I" localSheetId="76">OFFSET(ACOMTC1,0,MATCH([4]RDTOS!$DS$4,[4]RDTOS!$CR$2:$DA$2,0)-1,ROWS(ACOMTC1),COLUMNS(ACOMTC1))</definedName>
    <definedName name="I" localSheetId="77">OFFSET(ACOMTC1,0,MATCH([4]RDTOS!$DS$4,[4]RDTOS!$CR$2:$DA$2,0)-1,ROWS(ACOMTC1),COLUMNS(ACOMTC1))</definedName>
    <definedName name="I" localSheetId="78">OFFSET(ACOMTC1,0,MATCH([4]RDTOS!$DS$4,[4]RDTOS!$CR$2:$DA$2,0)-1,ROWS(ACOMTC1),COLUMNS(ACOMTC1))</definedName>
    <definedName name="I" localSheetId="79">OFFSET(ACOMTC1,0,MATCH([4]RDTOS!$DS$4,[4]RDTOS!$CR$2:$DA$2,0)-1,ROWS(ACOMTC1),COLUMNS(ACOMTC1))</definedName>
    <definedName name="I" localSheetId="90">OFFSET(ACOMTC1,0,MATCH([4]RDTOS!$DS$4,[4]RDTOS!$CR$2:$DA$2,0)-1,ROWS(ACOMTC1),COLUMNS(ACOMTC1))</definedName>
    <definedName name="I" localSheetId="89">OFFSET(ACOMTC1,0,MATCH([4]RDTOS!$DS$4,[4]RDTOS!$CR$2:$DA$2,0)-1,ROWS(ACOMTC1),COLUMNS(ACOMTC1))</definedName>
    <definedName name="I" localSheetId="88">OFFSET(ACOMTC1,0,MATCH([4]RDTOS!$DS$4,[4]RDTOS!$CR$2:$DA$2,0)-1,ROWS(ACOMTC1),COLUMNS(ACOMTC1))</definedName>
    <definedName name="I" localSheetId="87">OFFSET(ACOMTC1,0,MATCH([4]RDTOS!$DS$4,[4]RDTOS!$CR$2:$DA$2,0)-1,ROWS(ACOMTC1),COLUMNS(ACOMTC1))</definedName>
    <definedName name="I" localSheetId="80">OFFSET(ACOMTC1,0,MATCH([4]RDTOS!$DS$4,[4]RDTOS!$CR$2:$DA$2,0)-1,ROWS(ACOMTC1),COLUMNS(ACOMTC1))</definedName>
    <definedName name="I" localSheetId="92">OFFSET(ACOMTC1,0,MATCH([4]RDTOS!$DS$4,[4]RDTOS!$CR$2:$DA$2,0)-1,ROWS(ACOMTC1),COLUMNS(ACOMTC1))</definedName>
    <definedName name="I" localSheetId="91">OFFSET(ACOMTC1,0,MATCH([4]RDTOS!$DS$4,[4]RDTOS!$CR$2:$DA$2,0)-1,ROWS(ACOMTC1),COLUMNS(ACOMTC1))</definedName>
    <definedName name="I" localSheetId="93">OFFSET(ACOMTC1,0,MATCH([4]RDTOS!$DS$4,[4]RDTOS!$CR$2:$DA$2,0)-1,ROWS(ACOMTC1),COLUMNS(ACOMTC1))</definedName>
    <definedName name="I" localSheetId="94">OFFSET(ACOMTC1,0,MATCH(#REF!,#REF!,0)-1,ROWS(ACOMTC1),COLUMNS(ACOMTC1))</definedName>
    <definedName name="I" localSheetId="96">OFFSET(ACOMTC1,0,MATCH([4]RDTOS!$DS$4,[4]RDTOS!$CR$2:$DA$2,0)-1,ROWS(ACOMTC1),COLUMNS(ACOMTC1))</definedName>
    <definedName name="I" localSheetId="98">OFFSET(ACOMTC1,0,MATCH([4]RDTOS!$DS$4,[4]RDTOS!$CR$2:$DA$2,0)-1,ROWS(ACOMTC1),COLUMNS(ACOMTC1))</definedName>
    <definedName name="I" localSheetId="100">OFFSET(ACOMTC1,0,MATCH([4]RDTOS!$DS$4,[4]RDTOS!$CR$2:$DA$2,0)-1,ROWS(ACOMTC1),COLUMNS(ACOMTC1))</definedName>
    <definedName name="I" localSheetId="101">OFFSET(ACOMTC1,0,MATCH([4]RDTOS!$DS$4,[4]RDTOS!$CR$2:$DA$2,0)-1,ROWS(ACOMTC1),COLUMNS(ACOMTC1))</definedName>
    <definedName name="I" localSheetId="102">OFFSET(ACOMTC1,0,MATCH([4]RDTOS!$DS$4,[4]RDTOS!$CR$2:$DA$2,0)-1,ROWS(ACOMTC1),COLUMNS(ACOMTC1))</definedName>
    <definedName name="I" localSheetId="103">OFFSET(ACOMTC1,0,MATCH([4]RDTOS!$DS$4,[4]RDTOS!$CR$2:$DA$2,0)-1,ROWS(ACOMTC1),COLUMNS(ACOMTC1))</definedName>
    <definedName name="I" localSheetId="104">OFFSET(ACOMTC1,0,MATCH([4]RDTOS!$DS$4,[4]RDTOS!$CR$2:$DA$2,0)-1,ROWS(ACOMTC1),COLUMNS(ACOMTC1))</definedName>
    <definedName name="I" localSheetId="105">OFFSET(ACOMTC1,0,MATCH([4]RDTOS!$DS$4,[4]RDTOS!$CR$2:$DA$2,0)-1,ROWS(ACOMTC1),COLUMNS(ACOMTC1))</definedName>
    <definedName name="I" localSheetId="106">OFFSET(ACOMTC1,0,MATCH([4]RDTOS!$DS$4,[4]RDTOS!$CR$2:$DA$2,0)-1,ROWS(ACOMTC1),COLUMNS(ACOMTC1))</definedName>
    <definedName name="I" localSheetId="12">OFFSET(ACOMTC1,0,MATCH([4]RDTOS!$DS$4,[4]RDTOS!$CR$2:$DA$2,0)-1,ROWS(ACOMTC1),COLUMNS(ACOMTC1))</definedName>
    <definedName name="I" localSheetId="20">OFFSET(ACOMTC1,0,MATCH([4]RDTOS!$DS$4,[4]RDTOS!$CR$2:$DA$2,0)-1,ROWS(ACOMTC1),COLUMNS(ACOMTC1))</definedName>
    <definedName name="I" localSheetId="19">OFFSET(ACOMTC1,0,MATCH([4]RDTOS!$DS$4,[4]RDTOS!$CR$2:$DA$2,0)-1,ROWS(ACOMTC1),COLUMNS(ACOMTC1))</definedName>
    <definedName name="I" localSheetId="17">OFFSET(ACOMTC1,0,MATCH([4]RDTOS!$DS$4,[4]RDTOS!$CR$2:$DA$2,0)-1,ROWS(ACOMTC1),COLUMNS(ACOMTC1))</definedName>
    <definedName name="I" localSheetId="16">OFFSET(ACOMTC1,0,MATCH([4]RDTOS!$DS$4,[4]RDTOS!$CR$2:$DA$2,0)-1,ROWS(ACOMTC1),COLUMNS(ACOMTC1))</definedName>
    <definedName name="I" localSheetId="21">OFFSET(ACOMTC1,0,MATCH([4]RDTOS!$DS$4,[4]RDTOS!$CR$2:$DA$2,0)-1,ROWS(ACOMTC1),COLUMNS(ACOMTC1))</definedName>
    <definedName name="I" localSheetId="15">OFFSET(ACOMTC1,0,MATCH([4]RDTOS!$DS$4,[4]RDTOS!$CR$2:$DA$2,0)-1,ROWS(ACOMTC1),COLUMNS(ACOMTC1))</definedName>
    <definedName name="I" localSheetId="14">OFFSET(ACOMTC1,0,MATCH([4]RDTOS!$DS$4,[4]RDTOS!$CR$2:$DA$2,0)-1,ROWS(ACOMTC1),COLUMNS(ACOMTC1))</definedName>
    <definedName name="I" localSheetId="0">OFFSET(ACOMTC1,0,MATCH([4]RDTOS!$DS$4,[4]RDTOS!$CR$2:$DA$2,0)-1,ROWS(ACOMTC1),COLUMNS(ACOMTC1))</definedName>
    <definedName name="I" localSheetId="33">OFFSET(ACOMTC1,0,MATCH([4]RDTOS!$DS$4,[4]RDTOS!$CR$2:$DA$2,0)-1,ROWS(ACOMTC1),COLUMNS(ACOMTC1))</definedName>
    <definedName name="I" localSheetId="32">OFFSET(ACOMTC1,0,MATCH([4]RDTOS!$DS$4,[4]RDTOS!$CR$2:$DA$2,0)-1,ROWS(ACOMTC1),COLUMNS(ACOMTC1))</definedName>
    <definedName name="I" localSheetId="34">OFFSET(ACOMTC1,0,MATCH([4]RDTOS!$DS$4,[4]RDTOS!$CR$2:$DA$2,0)-1,ROWS(ACOMTC1),COLUMNS(ACOMTC1))</definedName>
    <definedName name="I" localSheetId="36">OFFSET(ACOMTC1,0,MATCH([4]RDTOS!$DS$4,[4]RDTOS!$CR$2:$DA$2,0)-1,ROWS(ACOMTC1),COLUMNS(ACOMTC1))</definedName>
    <definedName name="I" localSheetId="35">OFFSET(ACOMTC1,0,MATCH([4]RDTOS!$DS$4,[4]RDTOS!$CR$2:$DA$2,0)-1,ROWS(ACOMTC1),COLUMNS(ACOMTC1))</definedName>
    <definedName name="I" localSheetId="97">OFFSET(ACOMTC1,0,MATCH([4]RDTOS!$DS$4,[4]RDTOS!$CR$2:$DA$2,0)-1,ROWS(ACOMTC1),COLUMNS(ACOMTC1))</definedName>
    <definedName name="I" localSheetId="3">OFFSET(ACOMTC1,0,MATCH([4]RDTOS!$DS$4,[4]RDTOS!$CR$2:$DA$2,0)-1,ROWS(ACOMTC1),COLUMNS(ACOMTC1))</definedName>
    <definedName name="I">OFFSET(ACOMTC1,0,MATCH([4]RDTOS!$DS$4,[4]RDTOS!$CR$2:$DA$2,0)-1,ROWS(ACOMTC1),COLUMNS(ACOMTC1))</definedName>
    <definedName name="INF" localSheetId="94">#REF!</definedName>
    <definedName name="INF">'[14]SPBC 2009'!$E$1</definedName>
    <definedName name="inicio02" localSheetId="94">#REF!</definedName>
    <definedName name="inicio02">[13]Anexo!$U$14:$U$82</definedName>
    <definedName name="InicioAnt">[6]AnexoHW!$T$13:$T$138</definedName>
    <definedName name="Isuel" localSheetId="94">#REF!</definedName>
    <definedName name="Isuel">[14]Supuestos!$D$16</definedName>
    <definedName name="jdjalk" localSheetId="1">#REF!</definedName>
    <definedName name="jdjalk" localSheetId="6">#REF!</definedName>
    <definedName name="jdjalk" localSheetId="5">#REF!</definedName>
    <definedName name="jdjalk" localSheetId="58">#REF!</definedName>
    <definedName name="jdjalk" localSheetId="59">#REF!</definedName>
    <definedName name="jdjalk" localSheetId="64">#REF!</definedName>
    <definedName name="jdjalk" localSheetId="67">#REF!</definedName>
    <definedName name="jdjalk" localSheetId="68">#REF!</definedName>
    <definedName name="jdjalk" localSheetId="69">#REF!</definedName>
    <definedName name="jdjalk" localSheetId="11">#REF!</definedName>
    <definedName name="jdjalk" localSheetId="10">#REF!</definedName>
    <definedName name="jdjalk" localSheetId="7">#REF!</definedName>
    <definedName name="jdjalk" localSheetId="9">#REF!</definedName>
    <definedName name="jdjalk" localSheetId="72">#REF!</definedName>
    <definedName name="jdjalk" localSheetId="73">#REF!</definedName>
    <definedName name="jdjalk" localSheetId="74">#REF!</definedName>
    <definedName name="jdjalk" localSheetId="75">#REF!</definedName>
    <definedName name="jdjalk" localSheetId="76">#REF!</definedName>
    <definedName name="jdjalk" localSheetId="77">#REF!</definedName>
    <definedName name="jdjalk" localSheetId="78">#REF!</definedName>
    <definedName name="jdjalk" localSheetId="79">#REF!</definedName>
    <definedName name="jdjalk" localSheetId="90">#REF!</definedName>
    <definedName name="jdjalk" localSheetId="89">#REF!</definedName>
    <definedName name="jdjalk" localSheetId="88">#REF!</definedName>
    <definedName name="jdjalk" localSheetId="87">#REF!</definedName>
    <definedName name="jdjalk" localSheetId="80">#REF!</definedName>
    <definedName name="jdjalk" localSheetId="92">#REF!</definedName>
    <definedName name="jdjalk" localSheetId="91">#REF!</definedName>
    <definedName name="jdjalk" localSheetId="93">#REF!</definedName>
    <definedName name="jdjalk" localSheetId="94">#REF!</definedName>
    <definedName name="jdjalk" localSheetId="96">#REF!</definedName>
    <definedName name="jdjalk" localSheetId="98">#REF!</definedName>
    <definedName name="jdjalk" localSheetId="101">#REF!</definedName>
    <definedName name="jdjalk" localSheetId="102">#REF!</definedName>
    <definedName name="jdjalk" localSheetId="103">#REF!</definedName>
    <definedName name="jdjalk" localSheetId="104">#REF!</definedName>
    <definedName name="jdjalk" localSheetId="105">#REF!</definedName>
    <definedName name="jdjalk" localSheetId="106">#REF!</definedName>
    <definedName name="jdjalk" localSheetId="12">#REF!</definedName>
    <definedName name="jdjalk" localSheetId="20">#REF!</definedName>
    <definedName name="jdjalk" localSheetId="19">#REF!</definedName>
    <definedName name="jdjalk" localSheetId="17">#REF!</definedName>
    <definedName name="jdjalk" localSheetId="16">#REF!</definedName>
    <definedName name="jdjalk" localSheetId="21">#REF!</definedName>
    <definedName name="jdjalk" localSheetId="15">#REF!</definedName>
    <definedName name="jdjalk" localSheetId="14">#REF!</definedName>
    <definedName name="jdjalk" localSheetId="0">#REF!</definedName>
    <definedName name="jdjalk" localSheetId="33">#REF!</definedName>
    <definedName name="jdjalk" localSheetId="32">#REF!</definedName>
    <definedName name="jdjalk" localSheetId="34">#REF!</definedName>
    <definedName name="jdjalk" localSheetId="36">#REF!</definedName>
    <definedName name="jdjalk" localSheetId="35">#REF!</definedName>
    <definedName name="jdjalk" localSheetId="97">#REF!</definedName>
    <definedName name="jdjalk">#REF!</definedName>
    <definedName name="jul">[6]Axo_Gasto!$AC$14:$AC$469</definedName>
    <definedName name="jun">[6]Axo_Gasto!$Z$14:$Z$469</definedName>
    <definedName name="LCategoria" localSheetId="6">[22]Categorías!$A$4:$A$9</definedName>
    <definedName name="LCategoria" localSheetId="5">[22]Categorías!$A$4:$A$9</definedName>
    <definedName name="LCategoria" localSheetId="94">#REF!</definedName>
    <definedName name="LCategoria">[23]Categorías!$A$4:$A$9</definedName>
    <definedName name="LExpectativaUso" localSheetId="6">[22]Categorías!$A$13:$A$14</definedName>
    <definedName name="LExpectativaUso" localSheetId="5">[22]Categorías!$A$13:$A$14</definedName>
    <definedName name="LExpectativaUso" localSheetId="94">#REF!</definedName>
    <definedName name="LExpectativaUso">[23]Categorías!$A$13:$A$14</definedName>
    <definedName name="LO" localSheetId="2">OFFSET(ACOMTC1,0,MATCH([4]RDTOS!$DV$4,[4]RDTOS!$CR$2:$DA$2,0)-1,ROWS(ACOMTC1),COLUMNS(ACOMTC1))</definedName>
    <definedName name="LO" localSheetId="1">OFFSET(ACOMTC1,0,MATCH([4]RDTOS!$DV$4,[4]RDTOS!$CR$2:$DA$2,0)-1,ROWS(ACOMTC1),COLUMNS(ACOMTC1))</definedName>
    <definedName name="LO" localSheetId="6">OFFSET(ACOMTC1,0,MATCH([4]RDTOS!$DV$4,[4]RDTOS!$CR$2:$DA$2,0)-1,ROWS(ACOMTC1),COLUMNS(ACOMTC1))</definedName>
    <definedName name="LO" localSheetId="4">OFFSET(ACOMTC1,0,MATCH([4]RDTOS!$DV$4,[4]RDTOS!$CR$2:$DA$2,0)-1,ROWS(ACOMTC1),COLUMNS(ACOMTC1))</definedName>
    <definedName name="LO" localSheetId="5">OFFSET(ACOMTC1,0,MATCH([4]RDTOS!$DV$4,[4]RDTOS!$CR$2:$DA$2,0)-1,ROWS(ACOMTC1),COLUMNS(ACOMTC1))</definedName>
    <definedName name="LO" localSheetId="40">OFFSET(ACOMTC1,0,MATCH([4]RDTOS!$DV$4,[4]RDTOS!$CR$2:$DA$2,0)-1,ROWS(ACOMTC1),COLUMNS(ACOMTC1))</definedName>
    <definedName name="LO" localSheetId="39">OFFSET(ACOMTC1,0,MATCH([4]RDTOS!$DV$4,[4]RDTOS!$CR$2:$DA$2,0)-1,ROWS(ACOMTC1),COLUMNS(ACOMTC1))</definedName>
    <definedName name="LO" localSheetId="43">OFFSET(ACOMTC1,0,MATCH([4]RDTOS!$DV$4,[4]RDTOS!$CR$2:$DA$2,0)-1,ROWS(ACOMTC1),COLUMNS(ACOMTC1))</definedName>
    <definedName name="LO" localSheetId="49">OFFSET(ACOMTC1,0,MATCH([4]RDTOS!$DV$4,[4]RDTOS!$CR$2:$DA$2,0)-1,ROWS(ACOMTC1),COLUMNS(ACOMTC1))</definedName>
    <definedName name="LO" localSheetId="58">OFFSET(ACOMTC1,0,MATCH([4]RDTOS!$DV$4,[4]RDTOS!$CR$2:$DA$2,0)-1,ROWS(ACOMTC1),COLUMNS(ACOMTC1))</definedName>
    <definedName name="LO" localSheetId="59">OFFSET(ACOMTC1,0,MATCH([4]RDTOS!$DV$4,[4]RDTOS!$CR$2:$DA$2,0)-1,ROWS(ACOMTC1),COLUMNS(ACOMTC1))</definedName>
    <definedName name="LO" localSheetId="61">OFFSET(ACOMTC1,0,MATCH([4]RDTOS!$DV$4,[4]RDTOS!$CR$2:$DA$2,0)-1,ROWS(ACOMTC1),COLUMNS(ACOMTC1))</definedName>
    <definedName name="LO" localSheetId="64">OFFSET(ACOMTC1,0,MATCH([4]RDTOS!$DV$4,[4]RDTOS!$CR$2:$DA$2,0)-1,ROWS(ACOMTC1),COLUMNS(ACOMTC1))</definedName>
    <definedName name="LO" localSheetId="67">OFFSET(ACOMTC1,0,MATCH([4]RDTOS!$DV$4,[4]RDTOS!$CR$2:$DA$2,0)-1,ROWS(ACOMTC1),COLUMNS(ACOMTC1))</definedName>
    <definedName name="LO" localSheetId="68">OFFSET(ACOMTC1,0,MATCH([4]RDTOS!$DV$4,[4]RDTOS!$CR$2:$DA$2,0)-1,ROWS(ACOMTC1),COLUMNS(ACOMTC1))</definedName>
    <definedName name="LO" localSheetId="69">OFFSET(ACOMTC1,0,MATCH([4]RDTOS!$DV$4,[4]RDTOS!$CR$2:$DA$2,0)-1,ROWS(ACOMTC1),COLUMNS(ACOMTC1))</definedName>
    <definedName name="LO" localSheetId="11">OFFSET(ACOMTC1,0,MATCH([4]RDTOS!$DV$4,[4]RDTOS!$CR$2:$DA$2,0)-1,ROWS(ACOMTC1),COLUMNS(ACOMTC1))</definedName>
    <definedName name="LO" localSheetId="10">OFFSET(ACOMTC1,0,MATCH([4]RDTOS!$DV$4,[4]RDTOS!$CR$2:$DA$2,0)-1,ROWS(ACOMTC1),COLUMNS(ACOMTC1))</definedName>
    <definedName name="LO" localSheetId="7">OFFSET(ACOMTC1,0,MATCH([4]RDTOS!$DV$4,[4]RDTOS!$CR$2:$DA$2,0)-1,ROWS(ACOMTC1),COLUMNS(ACOMTC1))</definedName>
    <definedName name="LO" localSheetId="9">OFFSET(ACOMTC1,0,MATCH([4]RDTOS!$DV$4,[4]RDTOS!$CR$2:$DA$2,0)-1,ROWS(ACOMTC1),COLUMNS(ACOMTC1))</definedName>
    <definedName name="LO" localSheetId="70">OFFSET(ACOMTC1,0,MATCH([4]RDTOS!$DV$4,[4]RDTOS!$CR$2:$DA$2,0)-1,ROWS(ACOMTC1),COLUMNS(ACOMTC1))</definedName>
    <definedName name="LO" localSheetId="72">OFFSET(ACOMTC1,0,MATCH([4]RDTOS!$DV$4,[4]RDTOS!$CR$2:$DA$2,0)-1,ROWS(ACOMTC1),COLUMNS(ACOMTC1))</definedName>
    <definedName name="LO" localSheetId="73">OFFSET(ACOMTC1,0,MATCH([4]RDTOS!$DV$4,[4]RDTOS!$CR$2:$DA$2,0)-1,ROWS(ACOMTC1),COLUMNS(ACOMTC1))</definedName>
    <definedName name="LO" localSheetId="74">OFFSET(ACOMTC1,0,MATCH([4]RDTOS!$DV$4,[4]RDTOS!$CR$2:$DA$2,0)-1,ROWS(ACOMTC1),COLUMNS(ACOMTC1))</definedName>
    <definedName name="LO" localSheetId="75">OFFSET(ACOMTC1,0,MATCH([4]RDTOS!$DV$4,[4]RDTOS!$CR$2:$DA$2,0)-1,ROWS(ACOMTC1),COLUMNS(ACOMTC1))</definedName>
    <definedName name="LO" localSheetId="76">OFFSET(ACOMTC1,0,MATCH([4]RDTOS!$DV$4,[4]RDTOS!$CR$2:$DA$2,0)-1,ROWS(ACOMTC1),COLUMNS(ACOMTC1))</definedName>
    <definedName name="LO" localSheetId="77">OFFSET(ACOMTC1,0,MATCH([4]RDTOS!$DV$4,[4]RDTOS!$CR$2:$DA$2,0)-1,ROWS(ACOMTC1),COLUMNS(ACOMTC1))</definedName>
    <definedName name="LO" localSheetId="78">OFFSET(ACOMTC1,0,MATCH([4]RDTOS!$DV$4,[4]RDTOS!$CR$2:$DA$2,0)-1,ROWS(ACOMTC1),COLUMNS(ACOMTC1))</definedName>
    <definedName name="LO" localSheetId="79">OFFSET(ACOMTC1,0,MATCH([4]RDTOS!$DV$4,[4]RDTOS!$CR$2:$DA$2,0)-1,ROWS(ACOMTC1),COLUMNS(ACOMTC1))</definedName>
    <definedName name="LO" localSheetId="90">OFFSET(ACOMTC1,0,MATCH([4]RDTOS!$DV$4,[4]RDTOS!$CR$2:$DA$2,0)-1,ROWS(ACOMTC1),COLUMNS(ACOMTC1))</definedName>
    <definedName name="LO" localSheetId="89">OFFSET(ACOMTC1,0,MATCH([4]RDTOS!$DV$4,[4]RDTOS!$CR$2:$DA$2,0)-1,ROWS(ACOMTC1),COLUMNS(ACOMTC1))</definedName>
    <definedName name="LO" localSheetId="88">OFFSET(ACOMTC1,0,MATCH([4]RDTOS!$DV$4,[4]RDTOS!$CR$2:$DA$2,0)-1,ROWS(ACOMTC1),COLUMNS(ACOMTC1))</definedName>
    <definedName name="LO" localSheetId="87">OFFSET(ACOMTC1,0,MATCH([4]RDTOS!$DV$4,[4]RDTOS!$CR$2:$DA$2,0)-1,ROWS(ACOMTC1),COLUMNS(ACOMTC1))</definedName>
    <definedName name="LO" localSheetId="80">OFFSET(ACOMTC1,0,MATCH([4]RDTOS!$DV$4,[4]RDTOS!$CR$2:$DA$2,0)-1,ROWS(ACOMTC1),COLUMNS(ACOMTC1))</definedName>
    <definedName name="LO" localSheetId="92">OFFSET(ACOMTC1,0,MATCH([4]RDTOS!$DV$4,[4]RDTOS!$CR$2:$DA$2,0)-1,ROWS(ACOMTC1),COLUMNS(ACOMTC1))</definedName>
    <definedName name="LO" localSheetId="91">OFFSET(ACOMTC1,0,MATCH([4]RDTOS!$DV$4,[4]RDTOS!$CR$2:$DA$2,0)-1,ROWS(ACOMTC1),COLUMNS(ACOMTC1))</definedName>
    <definedName name="LO" localSheetId="93">OFFSET(ACOMTC1,0,MATCH([4]RDTOS!$DV$4,[4]RDTOS!$CR$2:$DA$2,0)-1,ROWS(ACOMTC1),COLUMNS(ACOMTC1))</definedName>
    <definedName name="LO" localSheetId="94">OFFSET(ACOMTC1,0,MATCH(#REF!,#REF!,0)-1,ROWS(ACOMTC1),COLUMNS(ACOMTC1))</definedName>
    <definedName name="LO" localSheetId="96">OFFSET(ACOMTC1,0,MATCH([4]RDTOS!$DV$4,[4]RDTOS!$CR$2:$DA$2,0)-1,ROWS(ACOMTC1),COLUMNS(ACOMTC1))</definedName>
    <definedName name="LO" localSheetId="98">OFFSET(ACOMTC1,0,MATCH([4]RDTOS!$DV$4,[4]RDTOS!$CR$2:$DA$2,0)-1,ROWS(ACOMTC1),COLUMNS(ACOMTC1))</definedName>
    <definedName name="LO" localSheetId="100">OFFSET(ACOMTC1,0,MATCH([4]RDTOS!$DV$4,[4]RDTOS!$CR$2:$DA$2,0)-1,ROWS(ACOMTC1),COLUMNS(ACOMTC1))</definedName>
    <definedName name="LO" localSheetId="101">OFFSET(ACOMTC1,0,MATCH([4]RDTOS!$DV$4,[4]RDTOS!$CR$2:$DA$2,0)-1,ROWS(ACOMTC1),COLUMNS(ACOMTC1))</definedName>
    <definedName name="LO" localSheetId="102">OFFSET(ACOMTC1,0,MATCH([4]RDTOS!$DV$4,[4]RDTOS!$CR$2:$DA$2,0)-1,ROWS(ACOMTC1),COLUMNS(ACOMTC1))</definedName>
    <definedName name="LO" localSheetId="103">OFFSET(ACOMTC1,0,MATCH([4]RDTOS!$DV$4,[4]RDTOS!$CR$2:$DA$2,0)-1,ROWS(ACOMTC1),COLUMNS(ACOMTC1))</definedName>
    <definedName name="LO" localSheetId="104">OFFSET(ACOMTC1,0,MATCH([4]RDTOS!$DV$4,[4]RDTOS!$CR$2:$DA$2,0)-1,ROWS(ACOMTC1),COLUMNS(ACOMTC1))</definedName>
    <definedName name="LO" localSheetId="105">OFFSET(ACOMTC1,0,MATCH([4]RDTOS!$DV$4,[4]RDTOS!$CR$2:$DA$2,0)-1,ROWS(ACOMTC1),COLUMNS(ACOMTC1))</definedName>
    <definedName name="LO" localSheetId="106">OFFSET(ACOMTC1,0,MATCH([4]RDTOS!$DV$4,[4]RDTOS!$CR$2:$DA$2,0)-1,ROWS(ACOMTC1),COLUMNS(ACOMTC1))</definedName>
    <definedName name="LO" localSheetId="12">OFFSET(ACOMTC1,0,MATCH([4]RDTOS!$DV$4,[4]RDTOS!$CR$2:$DA$2,0)-1,ROWS(ACOMTC1),COLUMNS(ACOMTC1))</definedName>
    <definedName name="LO" localSheetId="20">OFFSET(ACOMTC1,0,MATCH([4]RDTOS!$DV$4,[4]RDTOS!$CR$2:$DA$2,0)-1,ROWS(ACOMTC1),COLUMNS(ACOMTC1))</definedName>
    <definedName name="LO" localSheetId="19">OFFSET(ACOMTC1,0,MATCH([4]RDTOS!$DV$4,[4]RDTOS!$CR$2:$DA$2,0)-1,ROWS(ACOMTC1),COLUMNS(ACOMTC1))</definedName>
    <definedName name="LO" localSheetId="17">OFFSET(ACOMTC1,0,MATCH([4]RDTOS!$DV$4,[4]RDTOS!$CR$2:$DA$2,0)-1,ROWS(ACOMTC1),COLUMNS(ACOMTC1))</definedName>
    <definedName name="LO" localSheetId="16">OFFSET(ACOMTC1,0,MATCH([4]RDTOS!$DV$4,[4]RDTOS!$CR$2:$DA$2,0)-1,ROWS(ACOMTC1),COLUMNS(ACOMTC1))</definedName>
    <definedName name="LO" localSheetId="21">OFFSET(ACOMTC1,0,MATCH([4]RDTOS!$DV$4,[4]RDTOS!$CR$2:$DA$2,0)-1,ROWS(ACOMTC1),COLUMNS(ACOMTC1))</definedName>
    <definedName name="LO" localSheetId="15">OFFSET(ACOMTC1,0,MATCH([4]RDTOS!$DV$4,[4]RDTOS!$CR$2:$DA$2,0)-1,ROWS(ACOMTC1),COLUMNS(ACOMTC1))</definedName>
    <definedName name="LO" localSheetId="14">OFFSET(ACOMTC1,0,MATCH([4]RDTOS!$DV$4,[4]RDTOS!$CR$2:$DA$2,0)-1,ROWS(ACOMTC1),COLUMNS(ACOMTC1))</definedName>
    <definedName name="LO" localSheetId="0">OFFSET(ACOMTC1,0,MATCH([4]RDTOS!$DV$4,[4]RDTOS!$CR$2:$DA$2,0)-1,ROWS(ACOMTC1),COLUMNS(ACOMTC1))</definedName>
    <definedName name="LO" localSheetId="33">OFFSET(ACOMTC1,0,MATCH([4]RDTOS!$DV$4,[4]RDTOS!$CR$2:$DA$2,0)-1,ROWS(ACOMTC1),COLUMNS(ACOMTC1))</definedName>
    <definedName name="LO" localSheetId="32">OFFSET(ACOMTC1,0,MATCH([4]RDTOS!$DV$4,[4]RDTOS!$CR$2:$DA$2,0)-1,ROWS(ACOMTC1),COLUMNS(ACOMTC1))</definedName>
    <definedName name="LO" localSheetId="34">OFFSET(ACOMTC1,0,MATCH([4]RDTOS!$DV$4,[4]RDTOS!$CR$2:$DA$2,0)-1,ROWS(ACOMTC1),COLUMNS(ACOMTC1))</definedName>
    <definedName name="LO" localSheetId="36">OFFSET(ACOMTC1,0,MATCH([4]RDTOS!$DV$4,[4]RDTOS!$CR$2:$DA$2,0)-1,ROWS(ACOMTC1),COLUMNS(ACOMTC1))</definedName>
    <definedName name="LO" localSheetId="35">OFFSET(ACOMTC1,0,MATCH([4]RDTOS!$DV$4,[4]RDTOS!$CR$2:$DA$2,0)-1,ROWS(ACOMTC1),COLUMNS(ACOMTC1))</definedName>
    <definedName name="LO" localSheetId="97">OFFSET(ACOMTC1,0,MATCH([4]RDTOS!$DV$4,[4]RDTOS!$CR$2:$DA$2,0)-1,ROWS(ACOMTC1),COLUMNS(ACOMTC1))</definedName>
    <definedName name="LO" localSheetId="3">OFFSET(ACOMTC1,0,MATCH([4]RDTOS!$DV$4,[4]RDTOS!$CR$2:$DA$2,0)-1,ROWS(ACOMTC1),COLUMNS(ACOMTC1))</definedName>
    <definedName name="LO">OFFSET(ACOMTC1,0,MATCH([4]RDTOS!$DV$4,[4]RDTOS!$CR$2:$DA$2,0)-1,ROWS(ACOMTC1),COLUMNS(ACOMTC1))</definedName>
    <definedName name="LOKIO" localSheetId="2">OFFSET([0]!ACOMTI1,0,MATCH([4]RDTOS!$DX$4,[4]RDTOS!$BI$2:$BV$2,0)-1,ROWS([0]!ACOMTI1),COLUMNS([0]!ACOMTI1))</definedName>
    <definedName name="LOKIO" localSheetId="1">OFFSET(ACOMTI1,0,MATCH([4]RDTOS!$DX$4,[4]RDTOS!$BI$2:$BV$2,0)-1,ROWS(ACOMTI1),COLUMNS(ACOMTI1))</definedName>
    <definedName name="LOKIO" localSheetId="6">OFFSET([0]!ACOMTI1,0,MATCH([4]RDTOS!$DX$4,[4]RDTOS!$BI$2:$BV$2,0)-1,ROWS([0]!ACOMTI1),COLUMNS([0]!ACOMTI1))</definedName>
    <definedName name="LOKIO" localSheetId="4">OFFSET(ACOMTI1,0,MATCH([4]RDTOS!$DX$4,[4]RDTOS!$BI$2:$BV$2,0)-1,ROWS(ACOMTI1),COLUMNS(ACOMTI1))</definedName>
    <definedName name="LOKIO" localSheetId="5">OFFSET('Flujos de efectivo'!ACOMTI1,0,MATCH([4]RDTOS!$DX$4,[4]RDTOS!$BI$2:$BV$2,0)-1,ROWS('Flujos de efectivo'!ACOMTI1),COLUMNS('Flujos de efectivo'!ACOMTI1))</definedName>
    <definedName name="LOKIO" localSheetId="58">OFFSET(ACOMTI1,0,MATCH([4]RDTOS!$DX$4,[4]RDTOS!$BI$2:$BV$2,0)-1,ROWS(ACOMTI1),COLUMNS(ACOMTI1))</definedName>
    <definedName name="LOKIO" localSheetId="59">OFFSET(ACOMTI1,0,MATCH([4]RDTOS!$DX$4,[4]RDTOS!$BI$2:$BV$2,0)-1,ROWS(ACOMTI1),COLUMNS(ACOMTI1))</definedName>
    <definedName name="LOKIO" localSheetId="61">OFFSET(ACOMTI1,0,MATCH([4]RDTOS!$DX$4,[4]RDTOS!$BI$2:$BV$2,0)-1,ROWS(ACOMTI1),COLUMNS(ACOMTI1))</definedName>
    <definedName name="LOKIO" localSheetId="64">OFFSET(ACOMTI1,0,MATCH([4]RDTOS!$DX$4,[4]RDTOS!$BI$2:$BV$2,0)-1,ROWS(ACOMTI1),COLUMNS(ACOMTI1))</definedName>
    <definedName name="LOKIO" localSheetId="67">OFFSET(ACOMTI1,0,MATCH([4]RDTOS!$DX$4,[4]RDTOS!$BI$2:$BV$2,0)-1,ROWS(ACOMTI1),COLUMNS(ACOMTI1))</definedName>
    <definedName name="LOKIO" localSheetId="68">OFFSET(ACOMTI1,0,MATCH([4]RDTOS!$DX$4,[4]RDTOS!$BI$2:$BV$2,0)-1,ROWS(ACOMTI1),COLUMNS(ACOMTI1))</definedName>
    <definedName name="LOKIO" localSheetId="69">OFFSET(ACOMTI1,0,MATCH([4]RDTOS!$DX$4,[4]RDTOS!$BI$2:$BV$2,0)-1,ROWS(ACOMTI1),COLUMNS(ACOMTI1))</definedName>
    <definedName name="LOKIO" localSheetId="11">OFFSET(ACOMTI1,0,MATCH([4]RDTOS!$DX$4,[4]RDTOS!$BI$2:$BV$2,0)-1,ROWS(ACOMTI1),COLUMNS(ACOMTI1))</definedName>
    <definedName name="LOKIO" localSheetId="10">OFFSET(ACOMTI1,0,MATCH([4]RDTOS!$DX$4,[4]RDTOS!$BI$2:$BV$2,0)-1,ROWS(ACOMTI1),COLUMNS(ACOMTI1))</definedName>
    <definedName name="LOKIO" localSheetId="7">OFFSET(ACOMTI1,0,MATCH([4]RDTOS!$DX$4,[4]RDTOS!$BI$2:$BV$2,0)-1,ROWS(ACOMTI1),COLUMNS(ACOMTI1))</definedName>
    <definedName name="LOKIO" localSheetId="9">OFFSET(ACOMTI1,0,MATCH([4]RDTOS!$DX$4,[4]RDTOS!$BI$2:$BV$2,0)-1,ROWS(ACOMTI1),COLUMNS(ACOMTI1))</definedName>
    <definedName name="LOKIO" localSheetId="70">OFFSET(ACOMTI1,0,MATCH([4]RDTOS!$DX$4,[4]RDTOS!$BI$2:$BV$2,0)-1,ROWS(ACOMTI1),COLUMNS(ACOMTI1))</definedName>
    <definedName name="LOKIO" localSheetId="72">OFFSET(ACOMTI1,0,MATCH([4]RDTOS!$DX$4,[4]RDTOS!$BI$2:$BV$2,0)-1,ROWS(ACOMTI1),COLUMNS(ACOMTI1))</definedName>
    <definedName name="LOKIO" localSheetId="73">OFFSET(ACOMTI1,0,MATCH([4]RDTOS!$DX$4,[4]RDTOS!$BI$2:$BV$2,0)-1,ROWS(ACOMTI1),COLUMNS(ACOMTI1))</definedName>
    <definedName name="LOKIO" localSheetId="74">OFFSET(ACOMTI1,0,MATCH([4]RDTOS!$DX$4,[4]RDTOS!$BI$2:$BV$2,0)-1,ROWS(ACOMTI1),COLUMNS(ACOMTI1))</definedName>
    <definedName name="LOKIO" localSheetId="75">OFFSET(ACOMTI1,0,MATCH([4]RDTOS!$DX$4,[4]RDTOS!$BI$2:$BV$2,0)-1,ROWS(ACOMTI1),COLUMNS(ACOMTI1))</definedName>
    <definedName name="LOKIO" localSheetId="76">OFFSET(ACOMTI1,0,MATCH([4]RDTOS!$DX$4,[4]RDTOS!$BI$2:$BV$2,0)-1,ROWS(ACOMTI1),COLUMNS(ACOMTI1))</definedName>
    <definedName name="LOKIO" localSheetId="77">OFFSET(ACOMTI1,0,MATCH([4]RDTOS!$DX$4,[4]RDTOS!$BI$2:$BV$2,0)-1,ROWS(ACOMTI1),COLUMNS(ACOMTI1))</definedName>
    <definedName name="LOKIO" localSheetId="78">OFFSET(ACOMTI1,0,MATCH([4]RDTOS!$DX$4,[4]RDTOS!$BI$2:$BV$2,0)-1,ROWS(ACOMTI1),COLUMNS(ACOMTI1))</definedName>
    <definedName name="LOKIO" localSheetId="79">OFFSET(ACOMTI1,0,MATCH([4]RDTOS!$DX$4,[4]RDTOS!$BI$2:$BV$2,0)-1,ROWS(ACOMTI1),COLUMNS(ACOMTI1))</definedName>
    <definedName name="LOKIO" localSheetId="80">OFFSET(ACOMTI1,0,MATCH([4]RDTOS!$DX$4,[4]RDTOS!$BI$2:$BV$2,0)-1,ROWS(ACOMTI1),COLUMNS(ACOMTI1))</definedName>
    <definedName name="LOKIO" localSheetId="92">OFFSET(ACOMTI1,0,MATCH([4]RDTOS!$DX$4,[4]RDTOS!$BI$2:$BV$2,0)-1,ROWS(ACOMTI1),COLUMNS(ACOMTI1))</definedName>
    <definedName name="LOKIO" localSheetId="91">OFFSET(ACOMTI1,0,MATCH([4]RDTOS!$DX$4,[4]RDTOS!$BI$2:$BV$2,0)-1,ROWS(ACOMTI1),COLUMNS(ACOMTI1))</definedName>
    <definedName name="LOKIO" localSheetId="93">OFFSET(ACOMTI1,0,MATCH([4]RDTOS!$DX$4,[4]RDTOS!$BI$2:$BV$2,0)-1,ROWS(ACOMTI1),COLUMNS(ACOMTI1))</definedName>
    <definedName name="LOKIO" localSheetId="94">OFFSET('Nota 31A Provisiones - casos '!ACOMTI1,0,MATCH(#REF!,#REF!,0)-1,ROWS('Nota 31A Provisiones - casos '!ACOMTI1),COLUMNS('Nota 31A Provisiones - casos '!ACOMTI1))</definedName>
    <definedName name="LOKIO" localSheetId="96">OFFSET(ACOMTI1,0,MATCH([4]RDTOS!$DX$4,[4]RDTOS!$BI$2:$BV$2,0)-1,ROWS(ACOMTI1),COLUMNS(ACOMTI1))</definedName>
    <definedName name="LOKIO" localSheetId="98">OFFSET(ACOMTI1,0,MATCH([4]RDTOS!$DX$4,[4]RDTOS!$BI$2:$BV$2,0)-1,ROWS(ACOMTI1),COLUMNS(ACOMTI1))</definedName>
    <definedName name="LOKIO" localSheetId="100">OFFSET(ACOMTI1,0,MATCH([4]RDTOS!$DX$4,[4]RDTOS!$BI$2:$BV$2,0)-1,ROWS(ACOMTI1),COLUMNS(ACOMTI1))</definedName>
    <definedName name="LOKIO" localSheetId="101">OFFSET(ACOMTI1,0,MATCH([4]RDTOS!$DX$4,[4]RDTOS!$BI$2:$BV$2,0)-1,ROWS(ACOMTI1),COLUMNS(ACOMTI1))</definedName>
    <definedName name="LOKIO" localSheetId="102">OFFSET(ACOMTI1,0,MATCH([4]RDTOS!$DX$4,[4]RDTOS!$BI$2:$BV$2,0)-1,ROWS(ACOMTI1),COLUMNS(ACOMTI1))</definedName>
    <definedName name="LOKIO" localSheetId="103">OFFSET(ACOMTI1,0,MATCH([4]RDTOS!$DX$4,[4]RDTOS!$BI$2:$BV$2,0)-1,ROWS(ACOMTI1),COLUMNS(ACOMTI1))</definedName>
    <definedName name="LOKIO" localSheetId="104">OFFSET(ACOMTI1,0,MATCH([4]RDTOS!$DX$4,[4]RDTOS!$BI$2:$BV$2,0)-1,ROWS(ACOMTI1),COLUMNS(ACOMTI1))</definedName>
    <definedName name="LOKIO" localSheetId="105">OFFSET(ACOMTI1,0,MATCH([4]RDTOS!$DX$4,[4]RDTOS!$BI$2:$BV$2,0)-1,ROWS(ACOMTI1),COLUMNS(ACOMTI1))</definedName>
    <definedName name="LOKIO" localSheetId="106">OFFSET(ACOMTI1,0,MATCH([4]RDTOS!$DX$4,[4]RDTOS!$BI$2:$BV$2,0)-1,ROWS(ACOMTI1),COLUMNS(ACOMTI1))</definedName>
    <definedName name="LOKIO" localSheetId="12">OFFSET(ACOMTI1,0,MATCH([4]RDTOS!$DX$4,[4]RDTOS!$BI$2:$BV$2,0)-1,ROWS(ACOMTI1),COLUMNS(ACOMTI1))</definedName>
    <definedName name="LOKIO" localSheetId="17">OFFSET([5]!ACOMTI1,0,MATCH([4]RDTOS!$DX$4,[4]RDTOS!$BI$2:$BV$2,0)-1,ROWS([5]!ACOMTI1),COLUMNS([5]!ACOMTI1))</definedName>
    <definedName name="LOKIO" localSheetId="16">OFFSET([5]!ACOMTI1,0,MATCH([4]RDTOS!$DX$4,[4]RDTOS!$BI$2:$BV$2,0)-1,ROWS([5]!ACOMTI1),COLUMNS([5]!ACOMTI1))</definedName>
    <definedName name="LOKIO" localSheetId="21">OFFSET(ACOMTI1,0,MATCH([4]RDTOS!$DX$4,[4]RDTOS!$BI$2:$BV$2,0)-1,ROWS(ACOMTI1),COLUMNS(ACOMTI1))</definedName>
    <definedName name="LOKIO" localSheetId="0">OFFSET(ACOMTI1,0,MATCH([4]RDTOS!$DX$4,[4]RDTOS!$BI$2:$BV$2,0)-1,ROWS(ACOMTI1),COLUMNS(ACOMTI1))</definedName>
    <definedName name="LOKIO" localSheetId="33">OFFSET(ACOMTI1,0,MATCH([4]RDTOS!$DX$4,[4]RDTOS!$BI$2:$BV$2,0)-1,ROWS(ACOMTI1),COLUMNS(ACOMTI1))</definedName>
    <definedName name="LOKIO" localSheetId="32">OFFSET(ACOMTI1,0,MATCH([4]RDTOS!$DX$4,[4]RDTOS!$BI$2:$BV$2,0)-1,ROWS(ACOMTI1),COLUMNS(ACOMTI1))</definedName>
    <definedName name="LOKIO" localSheetId="34">OFFSET(ACOMTI1,0,MATCH([4]RDTOS!$DX$4,[4]RDTOS!$BI$2:$BV$2,0)-1,ROWS(ACOMTI1),COLUMNS(ACOMTI1))</definedName>
    <definedName name="LOKIO" localSheetId="36">OFFSET(ACOMTI1,0,MATCH([4]RDTOS!$DX$4,[4]RDTOS!$BI$2:$BV$2,0)-1,ROWS(ACOMTI1),COLUMNS(ACOMTI1))</definedName>
    <definedName name="LOKIO" localSheetId="35">OFFSET([0]!ACOMTI1,0,MATCH([4]RDTOS!$DX$4,[4]RDTOS!$BI$2:$BV$2,0)-1,ROWS([0]!ACOMTI1),COLUMNS([0]!ACOMTI1))</definedName>
    <definedName name="LOKIO" localSheetId="97">OFFSET(ACOMTI1,0,MATCH([4]RDTOS!$DX$4,[4]RDTOS!$BI$2:$BV$2,0)-1,ROWS(ACOMTI1),COLUMNS(ACOMTI1))</definedName>
    <definedName name="LOKIO" localSheetId="3">OFFSET([0]!ACOMTI1,0,MATCH([4]RDTOS!$DX$4,[4]RDTOS!$BI$2:$BV$2,0)-1,ROWS([0]!ACOMTI1),COLUMNS([0]!ACOMTI1))</definedName>
    <definedName name="LOKIO">OFFSET(ACOMTI1,0,MATCH([4]RDTOS!$DX$4,[4]RDTOS!$BI$2:$BV$2,0)-1,ROWS(ACOMTI1),COLUMNS(ACOMTI1))</definedName>
    <definedName name="m">#REF!</definedName>
    <definedName name="mar">[6]Axo_Gasto!$Q$14:$Q$469</definedName>
    <definedName name="may">[6]Axo_Gasto!$W$14:$W$469</definedName>
    <definedName name="Meta" localSheetId="94">#REF!</definedName>
    <definedName name="Meta">[14]Supuestos!$D$6</definedName>
    <definedName name="nnn" localSheetId="2">OFFSET(ACOMTC1,0,MATCH([4]RDTOS!$DS$4,[4]RDTOS!$CR$2:$DA$2,0)-1,ROWS(ACOMTC1),COLUMNS(ACOMTC1))</definedName>
    <definedName name="nnn" localSheetId="1">OFFSET(ACOMTC1,0,MATCH([4]RDTOS!$DS$4,[4]RDTOS!$CR$2:$DA$2,0)-1,ROWS(ACOMTC1),COLUMNS(ACOMTC1))</definedName>
    <definedName name="nnn" localSheetId="6">OFFSET(ACOMTC1,0,MATCH([4]RDTOS!$DS$4,[4]RDTOS!$CR$2:$DA$2,0)-1,ROWS(ACOMTC1),COLUMNS(ACOMTC1))</definedName>
    <definedName name="nnn" localSheetId="4">OFFSET(ACOMTC1,0,MATCH([4]RDTOS!$DS$4,[4]RDTOS!$CR$2:$DA$2,0)-1,ROWS(ACOMTC1),COLUMNS(ACOMTC1))</definedName>
    <definedName name="nnn" localSheetId="5">OFFSET(ACOMTC1,0,MATCH([4]RDTOS!$DS$4,[4]RDTOS!$CR$2:$DA$2,0)-1,ROWS(ACOMTC1),COLUMNS(ACOMTC1))</definedName>
    <definedName name="nnn" localSheetId="40">OFFSET(ACOMTC1,0,MATCH([4]RDTOS!$DS$4,[4]RDTOS!$CR$2:$DA$2,0)-1,ROWS(ACOMTC1),COLUMNS(ACOMTC1))</definedName>
    <definedName name="nnn" localSheetId="39">OFFSET(ACOMTC1,0,MATCH([4]RDTOS!$DS$4,[4]RDTOS!$CR$2:$DA$2,0)-1,ROWS(ACOMTC1),COLUMNS(ACOMTC1))</definedName>
    <definedName name="nnn" localSheetId="43">OFFSET(ACOMTC1,0,MATCH([4]RDTOS!$DS$4,[4]RDTOS!$CR$2:$DA$2,0)-1,ROWS(ACOMTC1),COLUMNS(ACOMTC1))</definedName>
    <definedName name="nnn" localSheetId="49">OFFSET(ACOMTC1,0,MATCH([4]RDTOS!$DS$4,[4]RDTOS!$CR$2:$DA$2,0)-1,ROWS(ACOMTC1),COLUMNS(ACOMTC1))</definedName>
    <definedName name="nnn" localSheetId="58">OFFSET(ACOMTC1,0,MATCH([4]RDTOS!$DS$4,[4]RDTOS!$CR$2:$DA$2,0)-1,ROWS(ACOMTC1),COLUMNS(ACOMTC1))</definedName>
    <definedName name="nnn" localSheetId="59">OFFSET(ACOMTC1,0,MATCH([4]RDTOS!$DS$4,[4]RDTOS!$CR$2:$DA$2,0)-1,ROWS(ACOMTC1),COLUMNS(ACOMTC1))</definedName>
    <definedName name="nnn" localSheetId="61">OFFSET(ACOMTC1,0,MATCH([4]RDTOS!$DS$4,[4]RDTOS!$CR$2:$DA$2,0)-1,ROWS(ACOMTC1),COLUMNS(ACOMTC1))</definedName>
    <definedName name="nnn" localSheetId="64">OFFSET(ACOMTC1,0,MATCH([4]RDTOS!$DS$4,[4]RDTOS!$CR$2:$DA$2,0)-1,ROWS(ACOMTC1),COLUMNS(ACOMTC1))</definedName>
    <definedName name="nnn" localSheetId="67">OFFSET(ACOMTC1,0,MATCH([4]RDTOS!$DS$4,[4]RDTOS!$CR$2:$DA$2,0)-1,ROWS(ACOMTC1),COLUMNS(ACOMTC1))</definedName>
    <definedName name="nnn" localSheetId="68">OFFSET(ACOMTC1,0,MATCH([4]RDTOS!$DS$4,[4]RDTOS!$CR$2:$DA$2,0)-1,ROWS(ACOMTC1),COLUMNS(ACOMTC1))</definedName>
    <definedName name="nnn" localSheetId="69">OFFSET(ACOMTC1,0,MATCH([4]RDTOS!$DS$4,[4]RDTOS!$CR$2:$DA$2,0)-1,ROWS(ACOMTC1),COLUMNS(ACOMTC1))</definedName>
    <definedName name="nnn" localSheetId="11">OFFSET(ACOMTC1,0,MATCH([4]RDTOS!$DS$4,[4]RDTOS!$CR$2:$DA$2,0)-1,ROWS(ACOMTC1),COLUMNS(ACOMTC1))</definedName>
    <definedName name="nnn" localSheetId="10">OFFSET(ACOMTC1,0,MATCH([4]RDTOS!$DS$4,[4]RDTOS!$CR$2:$DA$2,0)-1,ROWS(ACOMTC1),COLUMNS(ACOMTC1))</definedName>
    <definedName name="nnn" localSheetId="7">OFFSET(ACOMTC1,0,MATCH([4]RDTOS!$DS$4,[4]RDTOS!$CR$2:$DA$2,0)-1,ROWS(ACOMTC1),COLUMNS(ACOMTC1))</definedName>
    <definedName name="nnn" localSheetId="9">OFFSET(ACOMTC1,0,MATCH([4]RDTOS!$DS$4,[4]RDTOS!$CR$2:$DA$2,0)-1,ROWS(ACOMTC1),COLUMNS(ACOMTC1))</definedName>
    <definedName name="nnn" localSheetId="70">OFFSET(ACOMTC1,0,MATCH([4]RDTOS!$DS$4,[4]RDTOS!$CR$2:$DA$2,0)-1,ROWS(ACOMTC1),COLUMNS(ACOMTC1))</definedName>
    <definedName name="nnn" localSheetId="72">OFFSET(ACOMTC1,0,MATCH([4]RDTOS!$DS$4,[4]RDTOS!$CR$2:$DA$2,0)-1,ROWS(ACOMTC1),COLUMNS(ACOMTC1))</definedName>
    <definedName name="nnn" localSheetId="73">OFFSET(ACOMTC1,0,MATCH([4]RDTOS!$DS$4,[4]RDTOS!$CR$2:$DA$2,0)-1,ROWS(ACOMTC1),COLUMNS(ACOMTC1))</definedName>
    <definedName name="nnn" localSheetId="74">OFFSET(ACOMTC1,0,MATCH([4]RDTOS!$DS$4,[4]RDTOS!$CR$2:$DA$2,0)-1,ROWS(ACOMTC1),COLUMNS(ACOMTC1))</definedName>
    <definedName name="nnn" localSheetId="75">OFFSET(ACOMTC1,0,MATCH([4]RDTOS!$DS$4,[4]RDTOS!$CR$2:$DA$2,0)-1,ROWS(ACOMTC1),COLUMNS(ACOMTC1))</definedName>
    <definedName name="nnn" localSheetId="76">OFFSET(ACOMTC1,0,MATCH([4]RDTOS!$DS$4,[4]RDTOS!$CR$2:$DA$2,0)-1,ROWS(ACOMTC1),COLUMNS(ACOMTC1))</definedName>
    <definedName name="nnn" localSheetId="77">OFFSET(ACOMTC1,0,MATCH([4]RDTOS!$DS$4,[4]RDTOS!$CR$2:$DA$2,0)-1,ROWS(ACOMTC1),COLUMNS(ACOMTC1))</definedName>
    <definedName name="nnn" localSheetId="78">OFFSET(ACOMTC1,0,MATCH([4]RDTOS!$DS$4,[4]RDTOS!$CR$2:$DA$2,0)-1,ROWS(ACOMTC1),COLUMNS(ACOMTC1))</definedName>
    <definedName name="nnn" localSheetId="79">OFFSET(ACOMTC1,0,MATCH([4]RDTOS!$DS$4,[4]RDTOS!$CR$2:$DA$2,0)-1,ROWS(ACOMTC1),COLUMNS(ACOMTC1))</definedName>
    <definedName name="nnn" localSheetId="90">OFFSET(ACOMTC1,0,MATCH([4]RDTOS!$DS$4,[4]RDTOS!$CR$2:$DA$2,0)-1,ROWS(ACOMTC1),COLUMNS(ACOMTC1))</definedName>
    <definedName name="nnn" localSheetId="89">OFFSET(ACOMTC1,0,MATCH([4]RDTOS!$DS$4,[4]RDTOS!$CR$2:$DA$2,0)-1,ROWS(ACOMTC1),COLUMNS(ACOMTC1))</definedName>
    <definedName name="nnn" localSheetId="88">OFFSET(ACOMTC1,0,MATCH([4]RDTOS!$DS$4,[4]RDTOS!$CR$2:$DA$2,0)-1,ROWS(ACOMTC1),COLUMNS(ACOMTC1))</definedName>
    <definedName name="nnn" localSheetId="87">OFFSET(ACOMTC1,0,MATCH([4]RDTOS!$DS$4,[4]RDTOS!$CR$2:$DA$2,0)-1,ROWS(ACOMTC1),COLUMNS(ACOMTC1))</definedName>
    <definedName name="nnn" localSheetId="80">OFFSET(ACOMTC1,0,MATCH([4]RDTOS!$DS$4,[4]RDTOS!$CR$2:$DA$2,0)-1,ROWS(ACOMTC1),COLUMNS(ACOMTC1))</definedName>
    <definedName name="nnn" localSheetId="92">OFFSET(ACOMTC1,0,MATCH([4]RDTOS!$DS$4,[4]RDTOS!$CR$2:$DA$2,0)-1,ROWS(ACOMTC1),COLUMNS(ACOMTC1))</definedName>
    <definedName name="nnn" localSheetId="91">OFFSET(ACOMTC1,0,MATCH([4]RDTOS!$DS$4,[4]RDTOS!$CR$2:$DA$2,0)-1,ROWS(ACOMTC1),COLUMNS(ACOMTC1))</definedName>
    <definedName name="nnn" localSheetId="93">OFFSET(ACOMTC1,0,MATCH([4]RDTOS!$DS$4,[4]RDTOS!$CR$2:$DA$2,0)-1,ROWS(ACOMTC1),COLUMNS(ACOMTC1))</definedName>
    <definedName name="nnn" localSheetId="94">OFFSET(ACOMTC1,0,MATCH(#REF!,#REF!,0)-1,ROWS(ACOMTC1),COLUMNS(ACOMTC1))</definedName>
    <definedName name="nnn" localSheetId="96">OFFSET(ACOMTC1,0,MATCH([4]RDTOS!$DS$4,[4]RDTOS!$CR$2:$DA$2,0)-1,ROWS(ACOMTC1),COLUMNS(ACOMTC1))</definedName>
    <definedName name="nnn" localSheetId="98">OFFSET(ACOMTC1,0,MATCH([4]RDTOS!$DS$4,[4]RDTOS!$CR$2:$DA$2,0)-1,ROWS(ACOMTC1),COLUMNS(ACOMTC1))</definedName>
    <definedName name="nnn" localSheetId="100">OFFSET(ACOMTC1,0,MATCH([4]RDTOS!$DS$4,[4]RDTOS!$CR$2:$DA$2,0)-1,ROWS(ACOMTC1),COLUMNS(ACOMTC1))</definedName>
    <definedName name="nnn" localSheetId="101">OFFSET(ACOMTC1,0,MATCH([4]RDTOS!$DS$4,[4]RDTOS!$CR$2:$DA$2,0)-1,ROWS(ACOMTC1),COLUMNS(ACOMTC1))</definedName>
    <definedName name="nnn" localSheetId="102">OFFSET(ACOMTC1,0,MATCH([4]RDTOS!$DS$4,[4]RDTOS!$CR$2:$DA$2,0)-1,ROWS(ACOMTC1),COLUMNS(ACOMTC1))</definedName>
    <definedName name="nnn" localSheetId="103">OFFSET(ACOMTC1,0,MATCH([4]RDTOS!$DS$4,[4]RDTOS!$CR$2:$DA$2,0)-1,ROWS(ACOMTC1),COLUMNS(ACOMTC1))</definedName>
    <definedName name="nnn" localSheetId="104">OFFSET(ACOMTC1,0,MATCH([4]RDTOS!$DS$4,[4]RDTOS!$CR$2:$DA$2,0)-1,ROWS(ACOMTC1),COLUMNS(ACOMTC1))</definedName>
    <definedName name="nnn" localSheetId="105">OFFSET(ACOMTC1,0,MATCH([4]RDTOS!$DS$4,[4]RDTOS!$CR$2:$DA$2,0)-1,ROWS(ACOMTC1),COLUMNS(ACOMTC1))</definedName>
    <definedName name="nnn" localSheetId="106">OFFSET(ACOMTC1,0,MATCH([4]RDTOS!$DS$4,[4]RDTOS!$CR$2:$DA$2,0)-1,ROWS(ACOMTC1),COLUMNS(ACOMTC1))</definedName>
    <definedName name="nnn" localSheetId="12">OFFSET(ACOMTC1,0,MATCH([4]RDTOS!$DS$4,[4]RDTOS!$CR$2:$DA$2,0)-1,ROWS(ACOMTC1),COLUMNS(ACOMTC1))</definedName>
    <definedName name="nnn" localSheetId="20">OFFSET(ACOMTC1,0,MATCH([4]RDTOS!$DS$4,[4]RDTOS!$CR$2:$DA$2,0)-1,ROWS(ACOMTC1),COLUMNS(ACOMTC1))</definedName>
    <definedName name="nnn" localSheetId="19">OFFSET(ACOMTC1,0,MATCH([4]RDTOS!$DS$4,[4]RDTOS!$CR$2:$DA$2,0)-1,ROWS(ACOMTC1),COLUMNS(ACOMTC1))</definedName>
    <definedName name="nnn" localSheetId="17">OFFSET(ACOMTC1,0,MATCH([4]RDTOS!$DS$4,[4]RDTOS!$CR$2:$DA$2,0)-1,ROWS(ACOMTC1),COLUMNS(ACOMTC1))</definedName>
    <definedName name="nnn" localSheetId="16">OFFSET(ACOMTC1,0,MATCH([4]RDTOS!$DS$4,[4]RDTOS!$CR$2:$DA$2,0)-1,ROWS(ACOMTC1),COLUMNS(ACOMTC1))</definedName>
    <definedName name="nnn" localSheetId="21">OFFSET(ACOMTC1,0,MATCH([4]RDTOS!$DS$4,[4]RDTOS!$CR$2:$DA$2,0)-1,ROWS(ACOMTC1),COLUMNS(ACOMTC1))</definedName>
    <definedName name="nnn" localSheetId="15">OFFSET(ACOMTC1,0,MATCH([4]RDTOS!$DS$4,[4]RDTOS!$CR$2:$DA$2,0)-1,ROWS(ACOMTC1),COLUMNS(ACOMTC1))</definedName>
    <definedName name="nnn" localSheetId="14">OFFSET(ACOMTC1,0,MATCH([4]RDTOS!$DS$4,[4]RDTOS!$CR$2:$DA$2,0)-1,ROWS(ACOMTC1),COLUMNS(ACOMTC1))</definedName>
    <definedName name="nnn" localSheetId="0">OFFSET(ACOMTC1,0,MATCH([4]RDTOS!$DS$4,[4]RDTOS!$CR$2:$DA$2,0)-1,ROWS(ACOMTC1),COLUMNS(ACOMTC1))</definedName>
    <definedName name="nnn" localSheetId="33">OFFSET(ACOMTC1,0,MATCH([4]RDTOS!$DS$4,[4]RDTOS!$CR$2:$DA$2,0)-1,ROWS(ACOMTC1),COLUMNS(ACOMTC1))</definedName>
    <definedName name="nnn" localSheetId="32">OFFSET(ACOMTC1,0,MATCH([4]RDTOS!$DS$4,[4]RDTOS!$CR$2:$DA$2,0)-1,ROWS(ACOMTC1),COLUMNS(ACOMTC1))</definedName>
    <definedName name="nnn" localSheetId="34">OFFSET(ACOMTC1,0,MATCH([4]RDTOS!$DS$4,[4]RDTOS!$CR$2:$DA$2,0)-1,ROWS(ACOMTC1),COLUMNS(ACOMTC1))</definedName>
    <definedName name="nnn" localSheetId="36">OFFSET(ACOMTC1,0,MATCH([4]RDTOS!$DS$4,[4]RDTOS!$CR$2:$DA$2,0)-1,ROWS(ACOMTC1),COLUMNS(ACOMTC1))</definedName>
    <definedName name="nnn" localSheetId="35">OFFSET(ACOMTC1,0,MATCH([4]RDTOS!$DS$4,[4]RDTOS!$CR$2:$DA$2,0)-1,ROWS(ACOMTC1),COLUMNS(ACOMTC1))</definedName>
    <definedName name="nnn" localSheetId="97">OFFSET(ACOMTC1,0,MATCH([4]RDTOS!$DS$4,[4]RDTOS!$CR$2:$DA$2,0)-1,ROWS(ACOMTC1),COLUMNS(ACOMTC1))</definedName>
    <definedName name="nnn" localSheetId="3">OFFSET(ACOMTC1,0,MATCH([4]RDTOS!$DS$4,[4]RDTOS!$CR$2:$DA$2,0)-1,ROWS(ACOMTC1),COLUMNS(ACOMTC1))</definedName>
    <definedName name="nnn">OFFSET(ACOMTC1,0,MATCH([4]RDTOS!$DS$4,[4]RDTOS!$CR$2:$DA$2,0)-1,ROWS(ACOMTC1),COLUMNS(ACOMTC1))</definedName>
    <definedName name="nov">[6]Axo_Gasto!$AO$14:$AO$469</definedName>
    <definedName name="nueva" localSheetId="2">OFFSET(ACOMTC1,0,MATCH([4]RDTOS!$DS$4,[4]RDTOS!$CR$2:$DA$2,0)-1,ROWS(ACOMTC1),COLUMNS(ACOMTC1))</definedName>
    <definedName name="nueva" localSheetId="1">OFFSET(ACOMTC1,0,MATCH([4]RDTOS!$DS$4,[4]RDTOS!$CR$2:$DA$2,0)-1,ROWS(ACOMTC1),COLUMNS(ACOMTC1))</definedName>
    <definedName name="nueva" localSheetId="6">OFFSET(ACOMTC1,0,MATCH([4]RDTOS!$DS$4,[4]RDTOS!$CR$2:$DA$2,0)-1,ROWS(ACOMTC1),COLUMNS(ACOMTC1))</definedName>
    <definedName name="nueva" localSheetId="4">OFFSET(ACOMTC1,0,MATCH([4]RDTOS!$DS$4,[4]RDTOS!$CR$2:$DA$2,0)-1,ROWS(ACOMTC1),COLUMNS(ACOMTC1))</definedName>
    <definedName name="nueva" localSheetId="5">OFFSET(ACOMTC1,0,MATCH([4]RDTOS!$DS$4,[4]RDTOS!$CR$2:$DA$2,0)-1,ROWS(ACOMTC1),COLUMNS(ACOMTC1))</definedName>
    <definedName name="nueva" localSheetId="40">OFFSET(ACOMTC1,0,MATCH([4]RDTOS!$DS$4,[4]RDTOS!$CR$2:$DA$2,0)-1,ROWS(ACOMTC1),COLUMNS(ACOMTC1))</definedName>
    <definedName name="nueva" localSheetId="39">OFFSET(ACOMTC1,0,MATCH([4]RDTOS!$DS$4,[4]RDTOS!$CR$2:$DA$2,0)-1,ROWS(ACOMTC1),COLUMNS(ACOMTC1))</definedName>
    <definedName name="nueva" localSheetId="43">OFFSET(ACOMTC1,0,MATCH([4]RDTOS!$DS$4,[4]RDTOS!$CR$2:$DA$2,0)-1,ROWS(ACOMTC1),COLUMNS(ACOMTC1))</definedName>
    <definedName name="nueva" localSheetId="49">OFFSET(ACOMTC1,0,MATCH([4]RDTOS!$DS$4,[4]RDTOS!$CR$2:$DA$2,0)-1,ROWS(ACOMTC1),COLUMNS(ACOMTC1))</definedName>
    <definedName name="nueva" localSheetId="58">OFFSET(ACOMTC1,0,MATCH([4]RDTOS!$DS$4,[4]RDTOS!$CR$2:$DA$2,0)-1,ROWS(ACOMTC1),COLUMNS(ACOMTC1))</definedName>
    <definedName name="nueva" localSheetId="59">OFFSET(ACOMTC1,0,MATCH([4]RDTOS!$DS$4,[4]RDTOS!$CR$2:$DA$2,0)-1,ROWS(ACOMTC1),COLUMNS(ACOMTC1))</definedName>
    <definedName name="nueva" localSheetId="61">OFFSET(ACOMTC1,0,MATCH([4]RDTOS!$DS$4,[4]RDTOS!$CR$2:$DA$2,0)-1,ROWS(ACOMTC1),COLUMNS(ACOMTC1))</definedName>
    <definedName name="nueva" localSheetId="64">OFFSET(ACOMTC1,0,MATCH([4]RDTOS!$DS$4,[4]RDTOS!$CR$2:$DA$2,0)-1,ROWS(ACOMTC1),COLUMNS(ACOMTC1))</definedName>
    <definedName name="nueva" localSheetId="67">OFFSET(ACOMTC1,0,MATCH([4]RDTOS!$DS$4,[4]RDTOS!$CR$2:$DA$2,0)-1,ROWS(ACOMTC1),COLUMNS(ACOMTC1))</definedName>
    <definedName name="nueva" localSheetId="68">OFFSET(ACOMTC1,0,MATCH([4]RDTOS!$DS$4,[4]RDTOS!$CR$2:$DA$2,0)-1,ROWS(ACOMTC1),COLUMNS(ACOMTC1))</definedName>
    <definedName name="nueva" localSheetId="69">OFFSET(ACOMTC1,0,MATCH([4]RDTOS!$DS$4,[4]RDTOS!$CR$2:$DA$2,0)-1,ROWS(ACOMTC1),COLUMNS(ACOMTC1))</definedName>
    <definedName name="nueva" localSheetId="11">OFFSET(ACOMTC1,0,MATCH([4]RDTOS!$DS$4,[4]RDTOS!$CR$2:$DA$2,0)-1,ROWS(ACOMTC1),COLUMNS(ACOMTC1))</definedName>
    <definedName name="nueva" localSheetId="10">OFFSET(ACOMTC1,0,MATCH([4]RDTOS!$DS$4,[4]RDTOS!$CR$2:$DA$2,0)-1,ROWS(ACOMTC1),COLUMNS(ACOMTC1))</definedName>
    <definedName name="nueva" localSheetId="7">OFFSET(ACOMTC1,0,MATCH([4]RDTOS!$DS$4,[4]RDTOS!$CR$2:$DA$2,0)-1,ROWS(ACOMTC1),COLUMNS(ACOMTC1))</definedName>
    <definedName name="nueva" localSheetId="9">OFFSET(ACOMTC1,0,MATCH([4]RDTOS!$DS$4,[4]RDTOS!$CR$2:$DA$2,0)-1,ROWS(ACOMTC1),COLUMNS(ACOMTC1))</definedName>
    <definedName name="nueva" localSheetId="70">OFFSET(ACOMTC1,0,MATCH([4]RDTOS!$DS$4,[4]RDTOS!$CR$2:$DA$2,0)-1,ROWS(ACOMTC1),COLUMNS(ACOMTC1))</definedName>
    <definedName name="nueva" localSheetId="72">OFFSET(ACOMTC1,0,MATCH([4]RDTOS!$DS$4,[4]RDTOS!$CR$2:$DA$2,0)-1,ROWS(ACOMTC1),COLUMNS(ACOMTC1))</definedName>
    <definedName name="nueva" localSheetId="73">OFFSET(ACOMTC1,0,MATCH([4]RDTOS!$DS$4,[4]RDTOS!$CR$2:$DA$2,0)-1,ROWS(ACOMTC1),COLUMNS(ACOMTC1))</definedName>
    <definedName name="nueva" localSheetId="74">OFFSET(ACOMTC1,0,MATCH([4]RDTOS!$DS$4,[4]RDTOS!$CR$2:$DA$2,0)-1,ROWS(ACOMTC1),COLUMNS(ACOMTC1))</definedName>
    <definedName name="nueva" localSheetId="75">OFFSET(ACOMTC1,0,MATCH([4]RDTOS!$DS$4,[4]RDTOS!$CR$2:$DA$2,0)-1,ROWS(ACOMTC1),COLUMNS(ACOMTC1))</definedName>
    <definedName name="nueva" localSheetId="76">OFFSET(ACOMTC1,0,MATCH([4]RDTOS!$DS$4,[4]RDTOS!$CR$2:$DA$2,0)-1,ROWS(ACOMTC1),COLUMNS(ACOMTC1))</definedName>
    <definedName name="nueva" localSheetId="77">OFFSET(ACOMTC1,0,MATCH([4]RDTOS!$DS$4,[4]RDTOS!$CR$2:$DA$2,0)-1,ROWS(ACOMTC1),COLUMNS(ACOMTC1))</definedName>
    <definedName name="nueva" localSheetId="78">OFFSET(ACOMTC1,0,MATCH([4]RDTOS!$DS$4,[4]RDTOS!$CR$2:$DA$2,0)-1,ROWS(ACOMTC1),COLUMNS(ACOMTC1))</definedName>
    <definedName name="nueva" localSheetId="79">OFFSET(ACOMTC1,0,MATCH([4]RDTOS!$DS$4,[4]RDTOS!$CR$2:$DA$2,0)-1,ROWS(ACOMTC1),COLUMNS(ACOMTC1))</definedName>
    <definedName name="nueva" localSheetId="89">OFFSET(ACOMTC1,0,MATCH([4]RDTOS!$DS$4,[4]RDTOS!$CR$2:$DA$2,0)-1,ROWS(ACOMTC1),COLUMNS(ACOMTC1))</definedName>
    <definedName name="nueva" localSheetId="87">OFFSET(ACOMTC1,0,MATCH([4]RDTOS!$DS$4,[4]RDTOS!$CR$2:$DA$2,0)-1,ROWS(ACOMTC1),COLUMNS(ACOMTC1))</definedName>
    <definedName name="nueva" localSheetId="92">OFFSET(ACOMTC1,0,MATCH([4]RDTOS!$DS$4,[4]RDTOS!$CR$2:$DA$2,0)-1,ROWS(ACOMTC1),COLUMNS(ACOMTC1))</definedName>
    <definedName name="nueva" localSheetId="91">OFFSET(ACOMTC1,0,MATCH([4]RDTOS!$DS$4,[4]RDTOS!$CR$2:$DA$2,0)-1,ROWS(ACOMTC1),COLUMNS(ACOMTC1))</definedName>
    <definedName name="nueva" localSheetId="93">OFFSET(ACOMTC1,0,MATCH([4]RDTOS!$DS$4,[4]RDTOS!$CR$2:$DA$2,0)-1,ROWS(ACOMTC1),COLUMNS(ACOMTC1))</definedName>
    <definedName name="nueva" localSheetId="94">OFFSET(ACOMTC1,0,MATCH(#REF!,#REF!,0)-1,ROWS(ACOMTC1),COLUMNS(ACOMTC1))</definedName>
    <definedName name="nueva" localSheetId="96">OFFSET(ACOMTC1,0,MATCH([4]RDTOS!$DS$4,[4]RDTOS!$CR$2:$DA$2,0)-1,ROWS(ACOMTC1),COLUMNS(ACOMTC1))</definedName>
    <definedName name="nueva" localSheetId="98">OFFSET(ACOMTC1,0,MATCH([4]RDTOS!$DS$4,[4]RDTOS!$CR$2:$DA$2,0)-1,ROWS(ACOMTC1),COLUMNS(ACOMTC1))</definedName>
    <definedName name="nueva" localSheetId="100">OFFSET(ACOMTC1,0,MATCH([4]RDTOS!$DS$4,[4]RDTOS!$CR$2:$DA$2,0)-1,ROWS(ACOMTC1),COLUMNS(ACOMTC1))</definedName>
    <definedName name="nueva" localSheetId="101">OFFSET(ACOMTC1,0,MATCH([4]RDTOS!$DS$4,[4]RDTOS!$CR$2:$DA$2,0)-1,ROWS(ACOMTC1),COLUMNS(ACOMTC1))</definedName>
    <definedName name="nueva" localSheetId="102">OFFSET(ACOMTC1,0,MATCH([4]RDTOS!$DS$4,[4]RDTOS!$CR$2:$DA$2,0)-1,ROWS(ACOMTC1),COLUMNS(ACOMTC1))</definedName>
    <definedName name="nueva" localSheetId="103">OFFSET(ACOMTC1,0,MATCH([4]RDTOS!$DS$4,[4]RDTOS!$CR$2:$DA$2,0)-1,ROWS(ACOMTC1),COLUMNS(ACOMTC1))</definedName>
    <definedName name="nueva" localSheetId="104">OFFSET(ACOMTC1,0,MATCH([4]RDTOS!$DS$4,[4]RDTOS!$CR$2:$DA$2,0)-1,ROWS(ACOMTC1),COLUMNS(ACOMTC1))</definedName>
    <definedName name="nueva" localSheetId="105">OFFSET(ACOMTC1,0,MATCH([4]RDTOS!$DS$4,[4]RDTOS!$CR$2:$DA$2,0)-1,ROWS(ACOMTC1),COLUMNS(ACOMTC1))</definedName>
    <definedName name="nueva" localSheetId="106">OFFSET(ACOMTC1,0,MATCH([4]RDTOS!$DS$4,[4]RDTOS!$CR$2:$DA$2,0)-1,ROWS(ACOMTC1),COLUMNS(ACOMTC1))</definedName>
    <definedName name="nueva" localSheetId="12">OFFSET(ACOMTC1,0,MATCH([4]RDTOS!$DS$4,[4]RDTOS!$CR$2:$DA$2,0)-1,ROWS(ACOMTC1),COLUMNS(ACOMTC1))</definedName>
    <definedName name="nueva" localSheetId="20">OFFSET(ACOMTC1,0,MATCH([4]RDTOS!$DS$4,[4]RDTOS!$CR$2:$DA$2,0)-1,ROWS(ACOMTC1),COLUMNS(ACOMTC1))</definedName>
    <definedName name="nueva" localSheetId="19">OFFSET(ACOMTC1,0,MATCH([4]RDTOS!$DS$4,[4]RDTOS!$CR$2:$DA$2,0)-1,ROWS(ACOMTC1),COLUMNS(ACOMTC1))</definedName>
    <definedName name="nueva" localSheetId="17">OFFSET(ACOMTC1,0,MATCH([4]RDTOS!$DS$4,[4]RDTOS!$CR$2:$DA$2,0)-1,ROWS(ACOMTC1),COLUMNS(ACOMTC1))</definedName>
    <definedName name="nueva" localSheetId="16">OFFSET(ACOMTC1,0,MATCH([4]RDTOS!$DS$4,[4]RDTOS!$CR$2:$DA$2,0)-1,ROWS(ACOMTC1),COLUMNS(ACOMTC1))</definedName>
    <definedName name="nueva" localSheetId="21">OFFSET(ACOMTC1,0,MATCH([4]RDTOS!$DS$4,[4]RDTOS!$CR$2:$DA$2,0)-1,ROWS(ACOMTC1),COLUMNS(ACOMTC1))</definedName>
    <definedName name="nueva" localSheetId="15">OFFSET(ACOMTC1,0,MATCH([4]RDTOS!$DS$4,[4]RDTOS!$CR$2:$DA$2,0)-1,ROWS(ACOMTC1),COLUMNS(ACOMTC1))</definedName>
    <definedName name="nueva" localSheetId="14">OFFSET(ACOMTC1,0,MATCH([4]RDTOS!$DS$4,[4]RDTOS!$CR$2:$DA$2,0)-1,ROWS(ACOMTC1),COLUMNS(ACOMTC1))</definedName>
    <definedName name="nueva" localSheetId="0">OFFSET(ACOMTC1,0,MATCH([4]RDTOS!$DS$4,[4]RDTOS!$CR$2:$DA$2,0)-1,ROWS(ACOMTC1),COLUMNS(ACOMTC1))</definedName>
    <definedName name="nueva" localSheetId="33">OFFSET(ACOMTC1,0,MATCH([4]RDTOS!$DS$4,[4]RDTOS!$CR$2:$DA$2,0)-1,ROWS(ACOMTC1),COLUMNS(ACOMTC1))</definedName>
    <definedName name="nueva" localSheetId="32">OFFSET(ACOMTC1,0,MATCH([4]RDTOS!$DS$4,[4]RDTOS!$CR$2:$DA$2,0)-1,ROWS(ACOMTC1),COLUMNS(ACOMTC1))</definedName>
    <definedName name="nueva" localSheetId="34">OFFSET(ACOMTC1,0,MATCH([4]RDTOS!$DS$4,[4]RDTOS!$CR$2:$DA$2,0)-1,ROWS(ACOMTC1),COLUMNS(ACOMTC1))</definedName>
    <definedName name="nueva" localSheetId="36">OFFSET(ACOMTC1,0,MATCH([4]RDTOS!$DS$4,[4]RDTOS!$CR$2:$DA$2,0)-1,ROWS(ACOMTC1),COLUMNS(ACOMTC1))</definedName>
    <definedName name="nueva" localSheetId="35">OFFSET(ACOMTC1,0,MATCH([4]RDTOS!$DS$4,[4]RDTOS!$CR$2:$DA$2,0)-1,ROWS(ACOMTC1),COLUMNS(ACOMTC1))</definedName>
    <definedName name="nueva" localSheetId="97">OFFSET(ACOMTC1,0,MATCH([4]RDTOS!$DS$4,[4]RDTOS!$CR$2:$DA$2,0)-1,ROWS(ACOMTC1),COLUMNS(ACOMTC1))</definedName>
    <definedName name="nueva" localSheetId="3">OFFSET(ACOMTC1,0,MATCH([4]RDTOS!$DS$4,[4]RDTOS!$CR$2:$DA$2,0)-1,ROWS(ACOMTC1),COLUMNS(ACOMTC1))</definedName>
    <definedName name="nueva">OFFSET(ACOMTC1,0,MATCH([4]RDTOS!$DS$4,[4]RDTOS!$CR$2:$DA$2,0)-1,ROWS(ACOMTC1),COLUMNS(ACOMTC1))</definedName>
    <definedName name="oct">[6]Axo_Gasto!$AL$14:$AL$469</definedName>
    <definedName name="Opics" localSheetId="6">[17]opicsCifiCofi!$A$5:$M$535</definedName>
    <definedName name="Opics" localSheetId="9">[18]opicsCifiCofi!$A$5:$M$535</definedName>
    <definedName name="Opics" localSheetId="72">[18]opicsCifiCofi!$A$5:$M$535</definedName>
    <definedName name="Opics" localSheetId="74">[18]opicsCifiCofi!$A$5:$M$535</definedName>
    <definedName name="Opics" localSheetId="77">[17]opicsCifiCofi!$A$5:$M$535</definedName>
    <definedName name="Opics" localSheetId="78">[18]opicsCifiCofi!$A$5:$M$535</definedName>
    <definedName name="Opics" localSheetId="94">#REF!</definedName>
    <definedName name="Opics" localSheetId="12">[18]opicsCifiCofi!$A$5:$M$535</definedName>
    <definedName name="Opics" localSheetId="33">[17]opicsCifiCofi!$A$5:$M$535</definedName>
    <definedName name="Opics" localSheetId="32">[17]opicsCifiCofi!$A$5:$M$535</definedName>
    <definedName name="Opics" localSheetId="34">[17]opicsCifiCofi!$A$5:$M$535</definedName>
    <definedName name="Opics" localSheetId="36">[17]opicsCifiCofi!$A$5:$M$535</definedName>
    <definedName name="Opics" localSheetId="35">[17]opicsCifiCofi!$A$5:$M$535</definedName>
    <definedName name="Opics">[18]opicsCifiCofi!$A$5:$M$535</definedName>
    <definedName name="OS_2012101">[6]PagosContrat!$II$164</definedName>
    <definedName name="OS_2012140">[6]PagosContrat!$IJ$164</definedName>
    <definedName name="OS_201346">[6]PagosContrat!$JU$164</definedName>
    <definedName name="OS_201348">[6]PagosContrat!$JV$164</definedName>
    <definedName name="OS_201359">[6]PagosContrat!$KJ$164</definedName>
    <definedName name="Os_201372">[6]PagosContrat!$KT$164</definedName>
    <definedName name="OS_201373">[6]PagosContrat!$IK$164</definedName>
    <definedName name="OS0170201172" localSheetId="1">[6]PagosContrat!#REF!</definedName>
    <definedName name="OS0170201172" localSheetId="5">[6]PagosContrat!#REF!</definedName>
    <definedName name="OS0170201172">[6]PagosContrat!#REF!</definedName>
    <definedName name="pesos" localSheetId="2">[24]Definitivo!$A$32</definedName>
    <definedName name="pesos" localSheetId="6">[25]Definitivo!$A$32</definedName>
    <definedName name="pesos" localSheetId="5">[25]Definitivo!$A$32</definedName>
    <definedName name="pesos" localSheetId="58">[26]Definitivo!$A$32</definedName>
    <definedName name="pesos" localSheetId="7">[26]Definitivo!$A$32</definedName>
    <definedName name="pesos" localSheetId="9">[26]Definitivo!$A$32</definedName>
    <definedName name="pesos" localSheetId="72">[26]Definitivo!$A$32</definedName>
    <definedName name="pesos" localSheetId="74">[26]Definitivo!$A$32</definedName>
    <definedName name="pesos" localSheetId="77">[27]Definitivo!$A$32</definedName>
    <definedName name="pesos" localSheetId="78">[26]Definitivo!$A$32</definedName>
    <definedName name="pesos" localSheetId="79">[26]Definitivo!$A$32</definedName>
    <definedName name="pesos" localSheetId="93">[26]Definitivo!$A$32</definedName>
    <definedName name="pesos" localSheetId="94">#REF!</definedName>
    <definedName name="pesos" localSheetId="96">[26]Definitivo!$A$32</definedName>
    <definedName name="pesos" localSheetId="105">[26]Definitivo!$A$32</definedName>
    <definedName name="pesos" localSheetId="106">[26]Definitivo!$A$32</definedName>
    <definedName name="pesos" localSheetId="12">[26]Definitivo!$A$32</definedName>
    <definedName name="pesos" localSheetId="13">'Nota 6B Instrumentos financ'!#REF!</definedName>
    <definedName name="pesos" localSheetId="33">[27]Definitivo!$A$32</definedName>
    <definedName name="pesos" localSheetId="32">[27]Definitivo!$A$32</definedName>
    <definedName name="pesos" localSheetId="34">[27]Definitivo!$A$32</definedName>
    <definedName name="pesos" localSheetId="36">[27]Definitivo!$A$32</definedName>
    <definedName name="pesos" localSheetId="35">[27]Definitivo!$A$32</definedName>
    <definedName name="pesos">[26]Definitivo!$A$32</definedName>
    <definedName name="Ppto">[6]AcumuladoHW!$E$14:$E$207</definedName>
    <definedName name="PptoSW">[6]AcumuladoSW!$E$14:$E$96</definedName>
    <definedName name="Principal" localSheetId="1">#REF!</definedName>
    <definedName name="Principal" localSheetId="6">#REF!</definedName>
    <definedName name="Principal" localSheetId="5">#REF!</definedName>
    <definedName name="Principal" localSheetId="58">#REF!</definedName>
    <definedName name="Principal" localSheetId="59">#REF!</definedName>
    <definedName name="Principal" localSheetId="64">#REF!</definedName>
    <definedName name="Principal" localSheetId="67">#REF!</definedName>
    <definedName name="Principal" localSheetId="68">#REF!</definedName>
    <definedName name="Principal" localSheetId="69">#REF!</definedName>
    <definedName name="Principal" localSheetId="11">#REF!</definedName>
    <definedName name="Principal" localSheetId="10">#REF!</definedName>
    <definedName name="Principal" localSheetId="7">#REF!</definedName>
    <definedName name="Principal" localSheetId="9">#REF!</definedName>
    <definedName name="Principal" localSheetId="72">#REF!</definedName>
    <definedName name="Principal" localSheetId="73">#REF!</definedName>
    <definedName name="Principal" localSheetId="74">#REF!</definedName>
    <definedName name="Principal" localSheetId="75">#REF!</definedName>
    <definedName name="Principal" localSheetId="76">#REF!</definedName>
    <definedName name="Principal" localSheetId="77">#REF!</definedName>
    <definedName name="Principal" localSheetId="78">#REF!</definedName>
    <definedName name="Principal" localSheetId="79">#REF!</definedName>
    <definedName name="Principal" localSheetId="90">#REF!</definedName>
    <definedName name="Principal" localSheetId="89">#REF!</definedName>
    <definedName name="Principal" localSheetId="88">#REF!</definedName>
    <definedName name="Principal" localSheetId="87">#REF!</definedName>
    <definedName name="Principal" localSheetId="80">#REF!</definedName>
    <definedName name="Principal" localSheetId="92">#REF!</definedName>
    <definedName name="Principal" localSheetId="91">#REF!</definedName>
    <definedName name="Principal" localSheetId="93">#REF!</definedName>
    <definedName name="Principal" localSheetId="94">#REF!</definedName>
    <definedName name="Principal" localSheetId="96">#REF!</definedName>
    <definedName name="Principal" localSheetId="98">#REF!</definedName>
    <definedName name="Principal" localSheetId="101">#REF!</definedName>
    <definedName name="Principal" localSheetId="102">#REF!</definedName>
    <definedName name="Principal" localSheetId="103">#REF!</definedName>
    <definedName name="Principal" localSheetId="104">#REF!</definedName>
    <definedName name="Principal" localSheetId="105">#REF!</definedName>
    <definedName name="Principal" localSheetId="106">#REF!</definedName>
    <definedName name="Principal" localSheetId="12">#REF!</definedName>
    <definedName name="Principal" localSheetId="20">#REF!</definedName>
    <definedName name="Principal" localSheetId="19">#REF!</definedName>
    <definedName name="Principal" localSheetId="17">#REF!</definedName>
    <definedName name="Principal" localSheetId="16">#REF!</definedName>
    <definedName name="Principal" localSheetId="21">#REF!</definedName>
    <definedName name="Principal" localSheetId="15">#REF!</definedName>
    <definedName name="Principal" localSheetId="14">#REF!</definedName>
    <definedName name="Principal" localSheetId="0">#REF!</definedName>
    <definedName name="Principal" localSheetId="33">#REF!</definedName>
    <definedName name="Principal" localSheetId="32">#REF!</definedName>
    <definedName name="Principal" localSheetId="34">#REF!</definedName>
    <definedName name="Principal" localSheetId="36">#REF!</definedName>
    <definedName name="Principal" localSheetId="35">#REF!</definedName>
    <definedName name="Principal" localSheetId="97">#REF!</definedName>
    <definedName name="Principal">#REF!</definedName>
    <definedName name="Principal1" localSheetId="1">#REF!</definedName>
    <definedName name="Principal1" localSheetId="6">#REF!</definedName>
    <definedName name="Principal1" localSheetId="5">#REF!</definedName>
    <definedName name="Principal1" localSheetId="58">#REF!</definedName>
    <definedName name="Principal1" localSheetId="59">#REF!</definedName>
    <definedName name="Principal1" localSheetId="64">#REF!</definedName>
    <definedName name="Principal1" localSheetId="67">#REF!</definedName>
    <definedName name="Principal1" localSheetId="68">#REF!</definedName>
    <definedName name="Principal1" localSheetId="69">#REF!</definedName>
    <definedName name="Principal1" localSheetId="11">#REF!</definedName>
    <definedName name="Principal1" localSheetId="10">#REF!</definedName>
    <definedName name="Principal1" localSheetId="7">#REF!</definedName>
    <definedName name="Principal1" localSheetId="9">#REF!</definedName>
    <definedName name="Principal1" localSheetId="72">#REF!</definedName>
    <definedName name="Principal1" localSheetId="73">#REF!</definedName>
    <definedName name="Principal1" localSheetId="74">#REF!</definedName>
    <definedName name="Principal1" localSheetId="75">#REF!</definedName>
    <definedName name="Principal1" localSheetId="76">#REF!</definedName>
    <definedName name="Principal1" localSheetId="77">#REF!</definedName>
    <definedName name="Principal1" localSheetId="78">#REF!</definedName>
    <definedName name="Principal1" localSheetId="79">#REF!</definedName>
    <definedName name="Principal1" localSheetId="90">#REF!</definedName>
    <definedName name="Principal1" localSheetId="89">#REF!</definedName>
    <definedName name="Principal1" localSheetId="88">#REF!</definedName>
    <definedName name="Principal1" localSheetId="87">#REF!</definedName>
    <definedName name="Principal1" localSheetId="80">#REF!</definedName>
    <definedName name="Principal1" localSheetId="92">#REF!</definedName>
    <definedName name="Principal1" localSheetId="91">#REF!</definedName>
    <definedName name="Principal1" localSheetId="93">#REF!</definedName>
    <definedName name="Principal1" localSheetId="94">#REF!</definedName>
    <definedName name="Principal1" localSheetId="96">#REF!</definedName>
    <definedName name="Principal1" localSheetId="98">#REF!</definedName>
    <definedName name="Principal1" localSheetId="101">#REF!</definedName>
    <definedName name="Principal1" localSheetId="102">#REF!</definedName>
    <definedName name="Principal1" localSheetId="103">#REF!</definedName>
    <definedName name="Principal1" localSheetId="104">#REF!</definedName>
    <definedName name="Principal1" localSheetId="105">#REF!</definedName>
    <definedName name="Principal1" localSheetId="106">#REF!</definedName>
    <definedName name="Principal1" localSheetId="12">#REF!</definedName>
    <definedName name="Principal1" localSheetId="20">#REF!</definedName>
    <definedName name="Principal1" localSheetId="19">#REF!</definedName>
    <definedName name="Principal1" localSheetId="17">#REF!</definedName>
    <definedName name="Principal1" localSheetId="16">#REF!</definedName>
    <definedName name="Principal1" localSheetId="21">#REF!</definedName>
    <definedName name="Principal1" localSheetId="15">#REF!</definedName>
    <definedName name="Principal1" localSheetId="14">#REF!</definedName>
    <definedName name="Principal1" localSheetId="0">#REF!</definedName>
    <definedName name="Principal1" localSheetId="33">#REF!</definedName>
    <definedName name="Principal1" localSheetId="32">#REF!</definedName>
    <definedName name="Principal1" localSheetId="34">#REF!</definedName>
    <definedName name="Principal1" localSheetId="36">#REF!</definedName>
    <definedName name="Principal1" localSheetId="35">#REF!</definedName>
    <definedName name="Principal1" localSheetId="97">#REF!</definedName>
    <definedName name="Principal1">#REF!</definedName>
    <definedName name="Principal3" localSheetId="1">#REF!</definedName>
    <definedName name="Principal3" localSheetId="6">#REF!</definedName>
    <definedName name="Principal3" localSheetId="5">#REF!</definedName>
    <definedName name="Principal3" localSheetId="58">#REF!</definedName>
    <definedName name="Principal3" localSheetId="59">#REF!</definedName>
    <definedName name="Principal3" localSheetId="64">#REF!</definedName>
    <definedName name="Principal3" localSheetId="67">#REF!</definedName>
    <definedName name="Principal3" localSheetId="68">#REF!</definedName>
    <definedName name="Principal3" localSheetId="69">#REF!</definedName>
    <definedName name="Principal3" localSheetId="11">#REF!</definedName>
    <definedName name="Principal3" localSheetId="10">#REF!</definedName>
    <definedName name="Principal3" localSheetId="7">#REF!</definedName>
    <definedName name="Principal3" localSheetId="9">#REF!</definedName>
    <definedName name="Principal3" localSheetId="72">#REF!</definedName>
    <definedName name="Principal3" localSheetId="73">#REF!</definedName>
    <definedName name="Principal3" localSheetId="74">#REF!</definedName>
    <definedName name="Principal3" localSheetId="75">#REF!</definedName>
    <definedName name="Principal3" localSheetId="76">#REF!</definedName>
    <definedName name="Principal3" localSheetId="77">#REF!</definedName>
    <definedName name="Principal3" localSheetId="78">#REF!</definedName>
    <definedName name="Principal3" localSheetId="79">#REF!</definedName>
    <definedName name="Principal3" localSheetId="90">#REF!</definedName>
    <definedName name="Principal3" localSheetId="89">#REF!</definedName>
    <definedName name="Principal3" localSheetId="88">#REF!</definedName>
    <definedName name="Principal3" localSheetId="87">#REF!</definedName>
    <definedName name="Principal3" localSheetId="80">#REF!</definedName>
    <definedName name="Principal3" localSheetId="92">#REF!</definedName>
    <definedName name="Principal3" localSheetId="91">#REF!</definedName>
    <definedName name="Principal3" localSheetId="93">#REF!</definedName>
    <definedName name="Principal3" localSheetId="94">#REF!</definedName>
    <definedName name="Principal3" localSheetId="96">#REF!</definedName>
    <definedName name="Principal3" localSheetId="98">#REF!</definedName>
    <definedName name="Principal3" localSheetId="101">#REF!</definedName>
    <definedName name="Principal3" localSheetId="102">#REF!</definedName>
    <definedName name="Principal3" localSheetId="103">#REF!</definedName>
    <definedName name="Principal3" localSheetId="104">#REF!</definedName>
    <definedName name="Principal3" localSheetId="105">#REF!</definedName>
    <definedName name="Principal3" localSheetId="106">#REF!</definedName>
    <definedName name="Principal3" localSheetId="12">#REF!</definedName>
    <definedName name="Principal3" localSheetId="20">#REF!</definedName>
    <definedName name="Principal3" localSheetId="19">#REF!</definedName>
    <definedName name="Principal3" localSheetId="17">#REF!</definedName>
    <definedName name="Principal3" localSheetId="16">#REF!</definedName>
    <definedName name="Principal3" localSheetId="21">#REF!</definedName>
    <definedName name="Principal3" localSheetId="15">#REF!</definedName>
    <definedName name="Principal3" localSheetId="14">#REF!</definedName>
    <definedName name="Principal3" localSheetId="0">#REF!</definedName>
    <definedName name="Principal3" localSheetId="33">#REF!</definedName>
    <definedName name="Principal3" localSheetId="32">#REF!</definedName>
    <definedName name="Principal3" localSheetId="34">#REF!</definedName>
    <definedName name="Principal3" localSheetId="36">#REF!</definedName>
    <definedName name="Principal3" localSheetId="35">#REF!</definedName>
    <definedName name="Principal3" localSheetId="97">#REF!</definedName>
    <definedName name="Principal3">#REF!</definedName>
    <definedName name="ProyDic">[6]Axo_Gasto!$BE$14:$BE$470</definedName>
    <definedName name="ProyecAct">[6]AnexoHW!$U$13:$U$138</definedName>
    <definedName name="proyecto">[6]AnexoHW!$Q$13:$Q$138</definedName>
    <definedName name="proyectos05">[6]AnexoSW!$W$14:$W$254</definedName>
    <definedName name="proyectoSW">[6]AnexoSW!$S$14:$S$250</definedName>
    <definedName name="RANGCREUR" localSheetId="5">OFFSET([4]CURVA!$A$1,MATCH(CONCATENATE([4]CURVA!$N$4,"EUR"),[4]CURVA!$K$1:$K$500,0)-1,2,1,8)</definedName>
    <definedName name="RANGCREUR" localSheetId="94">OFFSET(#REF!,MATCH(CONCATENATE(#REF!,"EUR"),#REF!,0)-1,2,1,8)</definedName>
    <definedName name="RANGCREUR">OFFSET([4]CURVA!$A$1,MATCH(CONCATENATE([4]CURVA!$N$4,"EUR"),[4]CURVA!$K$1:$K$500,0)-1,2,1,8)</definedName>
    <definedName name="RANGCREUR12M">#VALUE!</definedName>
    <definedName name="RANGCREUR1M">#VALUE!</definedName>
    <definedName name="RANGCREUR3M">#VALUE!</definedName>
    <definedName name="RANGCREUR6M">#VALUE!</definedName>
    <definedName name="RANGCREURF" localSheetId="5">OFFSET([4]CURVA!$A$1,MATCH(CONCATENATE([4]CURVA!$N$4,"EURF"),[4]CURVA!$K$1:$K$500,0)-1,2,1,8)</definedName>
    <definedName name="RANGCREURF" localSheetId="94">OFFSET(#REF!,MATCH(CONCATENATE(#REF!,"EURF"),#REF!,0)-1,2,1,8)</definedName>
    <definedName name="RANGCREURF">OFFSET([4]CURVA!$A$1,MATCH(CONCATENATE([4]CURVA!$N$4,"EURF"),[4]CURVA!$K$1:$K$500,0)-1,2,1,8)</definedName>
    <definedName name="RANGCRJPY" localSheetId="5">OFFSET([4]CURVA!$A$1,MATCH(CONCATENATE([4]CURVA!$N$4,"JPY"),[4]CURVA!$K$1:$K$600,0)-1,2,1,8)</definedName>
    <definedName name="RANGCRJPY" localSheetId="94">OFFSET(#REF!,MATCH(CONCATENATE(#REF!,"JPY"),#REF!,0)-1,2,1,8)</definedName>
    <definedName name="RANGCRJPY">OFFSET([4]CURVA!$A$1,MATCH(CONCATENATE([4]CURVA!$N$4,"JPY"),[4]CURVA!$K$1:$K$600,0)-1,2,1,8)</definedName>
    <definedName name="RANGCRJPY12M">#VALUE!</definedName>
    <definedName name="RANGCRJPY1M">#VALUE!</definedName>
    <definedName name="RANGCRJPY3M">#VALUE!</definedName>
    <definedName name="RANGCRJPY6M">#VALUE!</definedName>
    <definedName name="RANGCRJPYF" localSheetId="5">OFFSET([4]CURVA!$A$1,MATCH(CONCATENATE([4]CURVA!$N$4,"JPYF"),[4]CURVA!$K$1:$K$500,0)-1,2,1,8)</definedName>
    <definedName name="RANGCRJPYF" localSheetId="94">OFFSET(#REF!,MATCH(CONCATENATE(#REF!,"JPYF"),#REF!,0)-1,2,1,8)</definedName>
    <definedName name="RANGCRJPYF">OFFSET([4]CURVA!$A$1,MATCH(CONCATENATE([4]CURVA!$N$4,"JPYF"),[4]CURVA!$K$1:$K$500,0)-1,2,1,8)</definedName>
    <definedName name="RANGCRUSD" localSheetId="5">OFFSET([4]CURVA!$A$1,MATCH(CONCATENATE([4]CURVA!$N$4,"USD"),[4]CURVA!$K$1:$K$500,0)-1,2,1,8)</definedName>
    <definedName name="RANGCRUSD" localSheetId="94">OFFSET(#REF!,MATCH(CONCATENATE(#REF!,"USD"),#REF!,0)-1,2,1,8)</definedName>
    <definedName name="RANGCRUSD">OFFSET([4]CURVA!$A$1,MATCH(CONCATENATE([4]CURVA!$N$4,"USD"),[4]CURVA!$K$1:$K$500,0)-1,2,1,8)</definedName>
    <definedName name="RANGCRUSD12M">#VALUE!</definedName>
    <definedName name="RANGCRUSD1M">#VALUE!</definedName>
    <definedName name="RANGCRUSD3M">#VALUE!</definedName>
    <definedName name="RANGCRUSD6M">#VALUE!</definedName>
    <definedName name="RANGCRUSDF" localSheetId="5">OFFSET([4]CURVA!$A$1,MATCH(CONCATENATE([4]CURVA!$N$4,"USDF"),[4]CURVA!$K$1:$K$500,0)-1,2,1,8)</definedName>
    <definedName name="RANGCRUSDF" localSheetId="94">OFFSET(#REF!,MATCH(CONCATENATE(#REF!,"USDF"),#REF!,0)-1,2,1,8)</definedName>
    <definedName name="RANGCRUSDF">OFFSET([4]CURVA!$A$1,MATCH(CONCATENATE([4]CURVA!$N$4,"USDF"),[4]CURVA!$K$1:$K$500,0)-1,2,1,8)</definedName>
    <definedName name="RANGTCEUR" localSheetId="5">OFFSET([4]TCAMBIO!$A$1,MATCH([4]TCAMBIO!$J$4,[4]TCAMBIO!$A$1:$A$200,0)-1,MATCH("EUR",[4]TCAMBIO!$A$1:$G$1,0)-1,12,1)</definedName>
    <definedName name="RANGTCEUR" localSheetId="94">OFFSET(#REF!,MATCH(#REF!,#REF!,0)-1,MATCH("EUR",#REF!,0)-1,12,1)</definedName>
    <definedName name="RANGTCEUR">OFFSET([4]TCAMBIO!$A$1,MATCH([4]TCAMBIO!$J$4,[4]TCAMBIO!$A$1:$A$200,0)-1,MATCH("EUR",[4]TCAMBIO!$A$1:$G$1,0)-1,12,1)</definedName>
    <definedName name="RANGTCFECHA" localSheetId="5">OFFSET([4]TCAMBIO!$A$1,MATCH([4]TCAMBIO!$J$4,[4]TCAMBIO!$A$1:$A$200,0)-1,,12,1)</definedName>
    <definedName name="RANGTCFECHA" localSheetId="94">OFFSET(#REF!,MATCH(#REF!,#REF!,0)-1,,12,1)</definedName>
    <definedName name="RANGTCFECHA">OFFSET([4]TCAMBIO!$A$1,MATCH([4]TCAMBIO!$J$4,[4]TCAMBIO!$A$1:$A$200,0)-1,,12,1)</definedName>
    <definedName name="RANGTCJPY" localSheetId="5">OFFSET([4]TCAMBIO!$A$1,MATCH([4]TCAMBIO!$J$4,[4]TCAMBIO!$A$1:$A$200,0)-1,MATCH("JPY",[4]TCAMBIO!$A$1:$G$1,0)-1,12,1)</definedName>
    <definedName name="RANGTCJPY" localSheetId="94">OFFSET(#REF!,MATCH(#REF!,#REF!,0)-1,MATCH("JPY",#REF!,0)-1,12,1)</definedName>
    <definedName name="RANGTCJPY">OFFSET([4]TCAMBIO!$A$1,MATCH([4]TCAMBIO!$J$4,[4]TCAMBIO!$A$1:$A$200,0)-1,MATCH("JPY",[4]TCAMBIO!$A$1:$G$1,0)-1,12,1)</definedName>
    <definedName name="reservas" localSheetId="1">#REF!</definedName>
    <definedName name="reservas" localSheetId="6">#REF!</definedName>
    <definedName name="reservas" localSheetId="5">#REF!</definedName>
    <definedName name="reservas" localSheetId="57">#REF!</definedName>
    <definedName name="reservas" localSheetId="56">#REF!</definedName>
    <definedName name="reservas" localSheetId="55">#REF!</definedName>
    <definedName name="reservas" localSheetId="58">#REF!</definedName>
    <definedName name="reservas" localSheetId="59">#REF!</definedName>
    <definedName name="reservas" localSheetId="64">#REF!</definedName>
    <definedName name="reservas" localSheetId="67">#REF!</definedName>
    <definedName name="reservas" localSheetId="68">#REF!</definedName>
    <definedName name="reservas" localSheetId="69">#REF!</definedName>
    <definedName name="reservas" localSheetId="11">#REF!</definedName>
    <definedName name="reservas" localSheetId="10">#REF!</definedName>
    <definedName name="reservas" localSheetId="7">#REF!</definedName>
    <definedName name="reservas" localSheetId="9">#REF!</definedName>
    <definedName name="reservas" localSheetId="72">#REF!</definedName>
    <definedName name="reservas" localSheetId="73">#REF!</definedName>
    <definedName name="reservas" localSheetId="74">#REF!</definedName>
    <definedName name="reservas" localSheetId="75">#REF!</definedName>
    <definedName name="reservas" localSheetId="76">#REF!</definedName>
    <definedName name="reservas" localSheetId="77">#REF!</definedName>
    <definedName name="reservas" localSheetId="78">#REF!</definedName>
    <definedName name="reservas" localSheetId="79">#REF!</definedName>
    <definedName name="reservas" localSheetId="90">#REF!</definedName>
    <definedName name="reservas" localSheetId="89">#REF!</definedName>
    <definedName name="reservas" localSheetId="88">#REF!</definedName>
    <definedName name="reservas" localSheetId="87">#REF!</definedName>
    <definedName name="reservas" localSheetId="80">#REF!</definedName>
    <definedName name="reservas" localSheetId="92">#REF!</definedName>
    <definedName name="reservas" localSheetId="91">#REF!</definedName>
    <definedName name="reservas" localSheetId="93">#REF!</definedName>
    <definedName name="reservas" localSheetId="94">#REF!</definedName>
    <definedName name="reservas" localSheetId="96">#REF!</definedName>
    <definedName name="reservas" localSheetId="98">#REF!</definedName>
    <definedName name="reservas" localSheetId="99">#REF!</definedName>
    <definedName name="reservas" localSheetId="101">#REF!</definedName>
    <definedName name="reservas" localSheetId="102">#REF!</definedName>
    <definedName name="reservas" localSheetId="103">#REF!</definedName>
    <definedName name="reservas" localSheetId="104">#REF!</definedName>
    <definedName name="reservas" localSheetId="105">#REF!</definedName>
    <definedName name="reservas" localSheetId="106">#REF!</definedName>
    <definedName name="reservas" localSheetId="12">#REF!</definedName>
    <definedName name="reservas" localSheetId="13">#REF!</definedName>
    <definedName name="reservas" localSheetId="18">#REF!</definedName>
    <definedName name="reservas" localSheetId="20">#REF!</definedName>
    <definedName name="reservas" localSheetId="19">#REF!</definedName>
    <definedName name="reservas" localSheetId="17">#REF!</definedName>
    <definedName name="reservas" localSheetId="16">#REF!</definedName>
    <definedName name="reservas" localSheetId="21">#REF!</definedName>
    <definedName name="reservas" localSheetId="15">#REF!</definedName>
    <definedName name="reservas" localSheetId="14">#REF!</definedName>
    <definedName name="reservas" localSheetId="22">#REF!</definedName>
    <definedName name="reservas" localSheetId="0">#REF!</definedName>
    <definedName name="reservas" localSheetId="28">#REF!</definedName>
    <definedName name="reservas" localSheetId="33">#REF!</definedName>
    <definedName name="reservas" localSheetId="32">#REF!</definedName>
    <definedName name="reservas" localSheetId="34">#REF!</definedName>
    <definedName name="reservas" localSheetId="31">#REF!</definedName>
    <definedName name="reservas" localSheetId="36">#REF!</definedName>
    <definedName name="reservas" localSheetId="35">#REF!</definedName>
    <definedName name="reservas" localSheetId="97">#REF!</definedName>
    <definedName name="reservas" localSheetId="23">#REF!</definedName>
    <definedName name="reservas">#REF!</definedName>
    <definedName name="Resumen" localSheetId="2" hidden="1">#REF!</definedName>
    <definedName name="Resumen" localSheetId="1" hidden="1">#REF!</definedName>
    <definedName name="Resumen" localSheetId="6" hidden="1">#REF!</definedName>
    <definedName name="Resumen" localSheetId="5" hidden="1">#REF!</definedName>
    <definedName name="Resumen" localSheetId="58" hidden="1">#REF!</definedName>
    <definedName name="Resumen" localSheetId="59" hidden="1">#REF!</definedName>
    <definedName name="Resumen" localSheetId="64" hidden="1">#REF!</definedName>
    <definedName name="Resumen" localSheetId="67" hidden="1">#REF!</definedName>
    <definedName name="Resumen" localSheetId="68" hidden="1">#REF!</definedName>
    <definedName name="Resumen" localSheetId="69" hidden="1">#REF!</definedName>
    <definedName name="Resumen" localSheetId="11" hidden="1">#REF!</definedName>
    <definedName name="Resumen" localSheetId="10" hidden="1">#REF!</definedName>
    <definedName name="Resumen" localSheetId="7" hidden="1">#REF!</definedName>
    <definedName name="Resumen" localSheetId="9" hidden="1">#REF!</definedName>
    <definedName name="Resumen" localSheetId="72" hidden="1">#REF!</definedName>
    <definedName name="Resumen" localSheetId="73" hidden="1">#REF!</definedName>
    <definedName name="Resumen" localSheetId="74" hidden="1">#REF!</definedName>
    <definedName name="Resumen" localSheetId="75" hidden="1">#REF!</definedName>
    <definedName name="Resumen" localSheetId="76" hidden="1">#REF!</definedName>
    <definedName name="Resumen" localSheetId="77" hidden="1">#REF!</definedName>
    <definedName name="Resumen" localSheetId="78" hidden="1">#REF!</definedName>
    <definedName name="Resumen" localSheetId="79" hidden="1">#REF!</definedName>
    <definedName name="Resumen" localSheetId="90" hidden="1">#REF!</definedName>
    <definedName name="Resumen" localSheetId="89" hidden="1">#REF!</definedName>
    <definedName name="Resumen" localSheetId="88" hidden="1">#REF!</definedName>
    <definedName name="Resumen" localSheetId="87" hidden="1">#REF!</definedName>
    <definedName name="Resumen" localSheetId="80" hidden="1">#REF!</definedName>
    <definedName name="Resumen" localSheetId="92" hidden="1">#REF!</definedName>
    <definedName name="Resumen" localSheetId="91" hidden="1">#REF!</definedName>
    <definedName name="Resumen" localSheetId="93" hidden="1">#REF!</definedName>
    <definedName name="Resumen" localSheetId="94" hidden="1">#REF!</definedName>
    <definedName name="Resumen" localSheetId="96" hidden="1">#REF!</definedName>
    <definedName name="Resumen" localSheetId="98" hidden="1">#REF!</definedName>
    <definedName name="Resumen" localSheetId="101" hidden="1">#REF!</definedName>
    <definedName name="Resumen" localSheetId="102" hidden="1">#REF!</definedName>
    <definedName name="Resumen" localSheetId="103" hidden="1">#REF!</definedName>
    <definedName name="Resumen" localSheetId="104" hidden="1">#REF!</definedName>
    <definedName name="Resumen" localSheetId="105" hidden="1">#REF!</definedName>
    <definedName name="Resumen" localSheetId="106" hidden="1">#REF!</definedName>
    <definedName name="Resumen" localSheetId="12" hidden="1">#REF!</definedName>
    <definedName name="Resumen" localSheetId="20" hidden="1">#REF!</definedName>
    <definedName name="Resumen" localSheetId="19" hidden="1">#REF!</definedName>
    <definedName name="Resumen" localSheetId="17" hidden="1">#REF!</definedName>
    <definedName name="Resumen" localSheetId="16" hidden="1">#REF!</definedName>
    <definedName name="Resumen" localSheetId="21" hidden="1">#REF!</definedName>
    <definedName name="Resumen" localSheetId="15" hidden="1">#REF!</definedName>
    <definedName name="Resumen" localSheetId="14" hidden="1">#REF!</definedName>
    <definedName name="Resumen" localSheetId="0" hidden="1">#REF!</definedName>
    <definedName name="Resumen" localSheetId="33" hidden="1">#REF!</definedName>
    <definedName name="Resumen" localSheetId="32" hidden="1">#REF!</definedName>
    <definedName name="Resumen" localSheetId="34" hidden="1">#REF!</definedName>
    <definedName name="Resumen" localSheetId="36" hidden="1">#REF!</definedName>
    <definedName name="Resumen" localSheetId="35" hidden="1">#REF!</definedName>
    <definedName name="Resumen" localSheetId="97" hidden="1">#REF!</definedName>
    <definedName name="Resumen" localSheetId="3" hidden="1">#REF!</definedName>
    <definedName name="Resumen" hidden="1">#REF!</definedName>
    <definedName name="Resumen_provisiones">#REF!</definedName>
    <definedName name="RET_ACTIVO" localSheetId="5">OFFSET([4]VIVF!$F$5,0,0,COUNT([4]VIVF!$F$5:$F$24),1)</definedName>
    <definedName name="RET_ACTIVO" localSheetId="94">OFFSET(#REF!,0,0,COUNT(#REF!),1)</definedName>
    <definedName name="RET_ACTIVO">OFFSET([4]VIVF!$F$5,0,0,COUNT([4]VIVF!$F$5:$F$24),1)</definedName>
    <definedName name="Rin" localSheetId="2">OFFSET(ACOMTC1,0,MATCH([4]RDTOS!$DV$4,[4]RDTOS!$CR$2:$DA$2,0)-1,ROWS(ACOMTC1),COLUMNS(ACOMTC1))</definedName>
    <definedName name="Rin" localSheetId="1">OFFSET(ACOMTC1,0,MATCH([4]RDTOS!$DV$4,[4]RDTOS!$CR$2:$DA$2,0)-1,ROWS(ACOMTC1),COLUMNS(ACOMTC1))</definedName>
    <definedName name="Rin" localSheetId="6">OFFSET(ACOMTC1,0,MATCH([4]RDTOS!$DV$4,[4]RDTOS!$CR$2:$DA$2,0)-1,ROWS(ACOMTC1),COLUMNS(ACOMTC1))</definedName>
    <definedName name="Rin" localSheetId="4">OFFSET(ACOMTC1,0,MATCH([4]RDTOS!$DV$4,[4]RDTOS!$CR$2:$DA$2,0)-1,ROWS(ACOMTC1),COLUMNS(ACOMTC1))</definedName>
    <definedName name="Rin" localSheetId="5">OFFSET(ACOMTC1,0,MATCH([4]RDTOS!$DV$4,[4]RDTOS!$CR$2:$DA$2,0)-1,ROWS(ACOMTC1),COLUMNS(ACOMTC1))</definedName>
    <definedName name="Rin" localSheetId="40">OFFSET(ACOMTC1,0,MATCH([4]RDTOS!$DV$4,[4]RDTOS!$CR$2:$DA$2,0)-1,ROWS(ACOMTC1),COLUMNS(ACOMTC1))</definedName>
    <definedName name="Rin" localSheetId="39">OFFSET(ACOMTC1,0,MATCH([4]RDTOS!$DV$4,[4]RDTOS!$CR$2:$DA$2,0)-1,ROWS(ACOMTC1),COLUMNS(ACOMTC1))</definedName>
    <definedName name="Rin" localSheetId="43">OFFSET(ACOMTC1,0,MATCH([4]RDTOS!$DV$4,[4]RDTOS!$CR$2:$DA$2,0)-1,ROWS(ACOMTC1),COLUMNS(ACOMTC1))</definedName>
    <definedName name="Rin" localSheetId="49">OFFSET(ACOMTC1,0,MATCH([4]RDTOS!$DV$4,[4]RDTOS!$CR$2:$DA$2,0)-1,ROWS(ACOMTC1),COLUMNS(ACOMTC1))</definedName>
    <definedName name="Rin" localSheetId="58">OFFSET(ACOMTC1,0,MATCH([4]RDTOS!$DV$4,[4]RDTOS!$CR$2:$DA$2,0)-1,ROWS(ACOMTC1),COLUMNS(ACOMTC1))</definedName>
    <definedName name="Rin" localSheetId="59">OFFSET(ACOMTC1,0,MATCH([4]RDTOS!$DV$4,[4]RDTOS!$CR$2:$DA$2,0)-1,ROWS(ACOMTC1),COLUMNS(ACOMTC1))</definedName>
    <definedName name="Rin" localSheetId="61">OFFSET(ACOMTC1,0,MATCH([4]RDTOS!$DV$4,[4]RDTOS!$CR$2:$DA$2,0)-1,ROWS(ACOMTC1),COLUMNS(ACOMTC1))</definedName>
    <definedName name="Rin" localSheetId="64">OFFSET(ACOMTC1,0,MATCH([4]RDTOS!$DV$4,[4]RDTOS!$CR$2:$DA$2,0)-1,ROWS(ACOMTC1),COLUMNS(ACOMTC1))</definedName>
    <definedName name="Rin" localSheetId="67">OFFSET(ACOMTC1,0,MATCH([4]RDTOS!$DV$4,[4]RDTOS!$CR$2:$DA$2,0)-1,ROWS(ACOMTC1),COLUMNS(ACOMTC1))</definedName>
    <definedName name="Rin" localSheetId="68">OFFSET(ACOMTC1,0,MATCH([4]RDTOS!$DV$4,[4]RDTOS!$CR$2:$DA$2,0)-1,ROWS(ACOMTC1),COLUMNS(ACOMTC1))</definedName>
    <definedName name="Rin" localSheetId="69">OFFSET(ACOMTC1,0,MATCH([4]RDTOS!$DV$4,[4]RDTOS!$CR$2:$DA$2,0)-1,ROWS(ACOMTC1),COLUMNS(ACOMTC1))</definedName>
    <definedName name="Rin" localSheetId="11">OFFSET(ACOMTC1,0,MATCH([4]RDTOS!$DV$4,[4]RDTOS!$CR$2:$DA$2,0)-1,ROWS(ACOMTC1),COLUMNS(ACOMTC1))</definedName>
    <definedName name="Rin" localSheetId="10">OFFSET(ACOMTC1,0,MATCH([4]RDTOS!$DV$4,[4]RDTOS!$CR$2:$DA$2,0)-1,ROWS(ACOMTC1),COLUMNS(ACOMTC1))</definedName>
    <definedName name="Rin" localSheetId="7">OFFSET(ACOMTC1,0,MATCH([4]RDTOS!$DV$4,[4]RDTOS!$CR$2:$DA$2,0)-1,ROWS(ACOMTC1),COLUMNS(ACOMTC1))</definedName>
    <definedName name="Rin" localSheetId="9">OFFSET(ACOMTC1,0,MATCH([4]RDTOS!$DV$4,[4]RDTOS!$CR$2:$DA$2,0)-1,ROWS(ACOMTC1),COLUMNS(ACOMTC1))</definedName>
    <definedName name="Rin" localSheetId="70">OFFSET(ACOMTC1,0,MATCH([4]RDTOS!$DV$4,[4]RDTOS!$CR$2:$DA$2,0)-1,ROWS(ACOMTC1),COLUMNS(ACOMTC1))</definedName>
    <definedName name="Rin" localSheetId="72">OFFSET(ACOMTC1,0,MATCH([4]RDTOS!$DV$4,[4]RDTOS!$CR$2:$DA$2,0)-1,ROWS(ACOMTC1),COLUMNS(ACOMTC1))</definedName>
    <definedName name="Rin" localSheetId="73">OFFSET(ACOMTC1,0,MATCH([4]RDTOS!$DV$4,[4]RDTOS!$CR$2:$DA$2,0)-1,ROWS(ACOMTC1),COLUMNS(ACOMTC1))</definedName>
    <definedName name="Rin" localSheetId="74">OFFSET(ACOMTC1,0,MATCH([4]RDTOS!$DV$4,[4]RDTOS!$CR$2:$DA$2,0)-1,ROWS(ACOMTC1),COLUMNS(ACOMTC1))</definedName>
    <definedName name="Rin" localSheetId="75">OFFSET(ACOMTC1,0,MATCH([4]RDTOS!$DV$4,[4]RDTOS!$CR$2:$DA$2,0)-1,ROWS(ACOMTC1),COLUMNS(ACOMTC1))</definedName>
    <definedName name="Rin" localSheetId="76">OFFSET(ACOMTC1,0,MATCH([4]RDTOS!$DV$4,[4]RDTOS!$CR$2:$DA$2,0)-1,ROWS(ACOMTC1),COLUMNS(ACOMTC1))</definedName>
    <definedName name="Rin" localSheetId="77">OFFSET(ACOMTC1,0,MATCH([4]RDTOS!$DV$4,[4]RDTOS!$CR$2:$DA$2,0)-1,ROWS(ACOMTC1),COLUMNS(ACOMTC1))</definedName>
    <definedName name="Rin" localSheetId="78">OFFSET(ACOMTC1,0,MATCH([4]RDTOS!$DV$4,[4]RDTOS!$CR$2:$DA$2,0)-1,ROWS(ACOMTC1),COLUMNS(ACOMTC1))</definedName>
    <definedName name="Rin" localSheetId="79">OFFSET(ACOMTC1,0,MATCH([4]RDTOS!$DV$4,[4]RDTOS!$CR$2:$DA$2,0)-1,ROWS(ACOMTC1),COLUMNS(ACOMTC1))</definedName>
    <definedName name="Rin" localSheetId="90">OFFSET(ACOMTC1,0,MATCH([4]RDTOS!$DV$4,[4]RDTOS!$CR$2:$DA$2,0)-1,ROWS(ACOMTC1),COLUMNS(ACOMTC1))</definedName>
    <definedName name="Rin" localSheetId="89">OFFSET(ACOMTC1,0,MATCH([4]RDTOS!$DV$4,[4]RDTOS!$CR$2:$DA$2,0)-1,ROWS(ACOMTC1),COLUMNS(ACOMTC1))</definedName>
    <definedName name="Rin" localSheetId="88">OFFSET(ACOMTC1,0,MATCH([4]RDTOS!$DV$4,[4]RDTOS!$CR$2:$DA$2,0)-1,ROWS(ACOMTC1),COLUMNS(ACOMTC1))</definedName>
    <definedName name="Rin" localSheetId="87">OFFSET(ACOMTC1,0,MATCH([4]RDTOS!$DV$4,[4]RDTOS!$CR$2:$DA$2,0)-1,ROWS(ACOMTC1),COLUMNS(ACOMTC1))</definedName>
    <definedName name="Rin" localSheetId="80">OFFSET(ACOMTC1,0,MATCH([4]RDTOS!$DV$4,[4]RDTOS!$CR$2:$DA$2,0)-1,ROWS(ACOMTC1),COLUMNS(ACOMTC1))</definedName>
    <definedName name="Rin" localSheetId="92">OFFSET(ACOMTC1,0,MATCH([4]RDTOS!$DV$4,[4]RDTOS!$CR$2:$DA$2,0)-1,ROWS(ACOMTC1),COLUMNS(ACOMTC1))</definedName>
    <definedName name="Rin" localSheetId="91">OFFSET(ACOMTC1,0,MATCH([4]RDTOS!$DV$4,[4]RDTOS!$CR$2:$DA$2,0)-1,ROWS(ACOMTC1),COLUMNS(ACOMTC1))</definedName>
    <definedName name="Rin" localSheetId="93">OFFSET(ACOMTC1,0,MATCH([4]RDTOS!$DV$4,[4]RDTOS!$CR$2:$DA$2,0)-1,ROWS(ACOMTC1),COLUMNS(ACOMTC1))</definedName>
    <definedName name="Rin" localSheetId="94">OFFSET(ACOMTC1,0,MATCH(#REF!,#REF!,0)-1,ROWS(ACOMTC1),COLUMNS(ACOMTC1))</definedName>
    <definedName name="Rin" localSheetId="96">OFFSET(ACOMTC1,0,MATCH([4]RDTOS!$DV$4,[4]RDTOS!$CR$2:$DA$2,0)-1,ROWS(ACOMTC1),COLUMNS(ACOMTC1))</definedName>
    <definedName name="Rin" localSheetId="98">OFFSET(ACOMTC1,0,MATCH([4]RDTOS!$DV$4,[4]RDTOS!$CR$2:$DA$2,0)-1,ROWS(ACOMTC1),COLUMNS(ACOMTC1))</definedName>
    <definedName name="Rin" localSheetId="100">OFFSET(ACOMTC1,0,MATCH([4]RDTOS!$DV$4,[4]RDTOS!$CR$2:$DA$2,0)-1,ROWS(ACOMTC1),COLUMNS(ACOMTC1))</definedName>
    <definedName name="Rin" localSheetId="101">OFFSET(ACOMTC1,0,MATCH([4]RDTOS!$DV$4,[4]RDTOS!$CR$2:$DA$2,0)-1,ROWS(ACOMTC1),COLUMNS(ACOMTC1))</definedName>
    <definedName name="Rin" localSheetId="102">OFFSET(ACOMTC1,0,MATCH([4]RDTOS!$DV$4,[4]RDTOS!$CR$2:$DA$2,0)-1,ROWS(ACOMTC1),COLUMNS(ACOMTC1))</definedName>
    <definedName name="Rin" localSheetId="103">OFFSET(ACOMTC1,0,MATCH([4]RDTOS!$DV$4,[4]RDTOS!$CR$2:$DA$2,0)-1,ROWS(ACOMTC1),COLUMNS(ACOMTC1))</definedName>
    <definedName name="Rin" localSheetId="104">OFFSET(ACOMTC1,0,MATCH([4]RDTOS!$DV$4,[4]RDTOS!$CR$2:$DA$2,0)-1,ROWS(ACOMTC1),COLUMNS(ACOMTC1))</definedName>
    <definedName name="Rin" localSheetId="105">OFFSET(ACOMTC1,0,MATCH([4]RDTOS!$DV$4,[4]RDTOS!$CR$2:$DA$2,0)-1,ROWS(ACOMTC1),COLUMNS(ACOMTC1))</definedName>
    <definedName name="Rin" localSheetId="106">OFFSET(ACOMTC1,0,MATCH([4]RDTOS!$DV$4,[4]RDTOS!$CR$2:$DA$2,0)-1,ROWS(ACOMTC1),COLUMNS(ACOMTC1))</definedName>
    <definedName name="Rin" localSheetId="12">OFFSET(ACOMTC1,0,MATCH([4]RDTOS!$DV$4,[4]RDTOS!$CR$2:$DA$2,0)-1,ROWS(ACOMTC1),COLUMNS(ACOMTC1))</definedName>
    <definedName name="Rin" localSheetId="20">OFFSET(ACOMTC1,0,MATCH([4]RDTOS!$DV$4,[4]RDTOS!$CR$2:$DA$2,0)-1,ROWS(ACOMTC1),COLUMNS(ACOMTC1))</definedName>
    <definedName name="Rin" localSheetId="19">OFFSET(ACOMTC1,0,MATCH([4]RDTOS!$DV$4,[4]RDTOS!$CR$2:$DA$2,0)-1,ROWS(ACOMTC1),COLUMNS(ACOMTC1))</definedName>
    <definedName name="Rin" localSheetId="17">OFFSET(ACOMTC1,0,MATCH([4]RDTOS!$DV$4,[4]RDTOS!$CR$2:$DA$2,0)-1,ROWS(ACOMTC1),COLUMNS(ACOMTC1))</definedName>
    <definedName name="Rin" localSheetId="16">OFFSET(ACOMTC1,0,MATCH([4]RDTOS!$DV$4,[4]RDTOS!$CR$2:$DA$2,0)-1,ROWS(ACOMTC1),COLUMNS(ACOMTC1))</definedName>
    <definedName name="Rin" localSheetId="21">OFFSET(ACOMTC1,0,MATCH([4]RDTOS!$DV$4,[4]RDTOS!$CR$2:$DA$2,0)-1,ROWS(ACOMTC1),COLUMNS(ACOMTC1))</definedName>
    <definedName name="Rin" localSheetId="15">OFFSET(ACOMTC1,0,MATCH([4]RDTOS!$DV$4,[4]RDTOS!$CR$2:$DA$2,0)-1,ROWS(ACOMTC1),COLUMNS(ACOMTC1))</definedName>
    <definedName name="Rin" localSheetId="14">OFFSET(ACOMTC1,0,MATCH([4]RDTOS!$DV$4,[4]RDTOS!$CR$2:$DA$2,0)-1,ROWS(ACOMTC1),COLUMNS(ACOMTC1))</definedName>
    <definedName name="Rin" localSheetId="0">OFFSET(ACOMTC1,0,MATCH([4]RDTOS!$DV$4,[4]RDTOS!$CR$2:$DA$2,0)-1,ROWS(ACOMTC1),COLUMNS(ACOMTC1))</definedName>
    <definedName name="Rin" localSheetId="33">OFFSET(ACOMTC1,0,MATCH([4]RDTOS!$DV$4,[4]RDTOS!$CR$2:$DA$2,0)-1,ROWS(ACOMTC1),COLUMNS(ACOMTC1))</definedName>
    <definedName name="Rin" localSheetId="32">OFFSET(ACOMTC1,0,MATCH([4]RDTOS!$DV$4,[4]RDTOS!$CR$2:$DA$2,0)-1,ROWS(ACOMTC1),COLUMNS(ACOMTC1))</definedName>
    <definedName name="Rin" localSheetId="34">OFFSET(ACOMTC1,0,MATCH([4]RDTOS!$DV$4,[4]RDTOS!$CR$2:$DA$2,0)-1,ROWS(ACOMTC1),COLUMNS(ACOMTC1))</definedName>
    <definedName name="Rin" localSheetId="36">OFFSET(ACOMTC1,0,MATCH([4]RDTOS!$DV$4,[4]RDTOS!$CR$2:$DA$2,0)-1,ROWS(ACOMTC1),COLUMNS(ACOMTC1))</definedName>
    <definedName name="Rin" localSheetId="35">OFFSET(ACOMTC1,0,MATCH([4]RDTOS!$DV$4,[4]RDTOS!$CR$2:$DA$2,0)-1,ROWS(ACOMTC1),COLUMNS(ACOMTC1))</definedName>
    <definedName name="Rin" localSheetId="97">OFFSET(ACOMTC1,0,MATCH([4]RDTOS!$DV$4,[4]RDTOS!$CR$2:$DA$2,0)-1,ROWS(ACOMTC1),COLUMNS(ACOMTC1))</definedName>
    <definedName name="Rin" localSheetId="3">OFFSET(ACOMTC1,0,MATCH([4]RDTOS!$DV$4,[4]RDTOS!$CR$2:$DA$2,0)-1,ROWS(ACOMTC1),COLUMNS(ACOMTC1))</definedName>
    <definedName name="Rin">OFFSET(ACOMTC1,0,MATCH([4]RDTOS!$DV$4,[4]RDTOS!$CR$2:$DA$2,0)-1,ROWS(ACOMTC1),COLUMNS(ACOMTC1))</definedName>
    <definedName name="SALDOS" localSheetId="2">#REF!</definedName>
    <definedName name="SALDOS" localSheetId="1">#REF!</definedName>
    <definedName name="SALDOS" localSheetId="6">#REF!</definedName>
    <definedName name="SALDOS" localSheetId="5">#REF!</definedName>
    <definedName name="SALDOS" localSheetId="58">#REF!</definedName>
    <definedName name="SALDOS" localSheetId="59">#REF!</definedName>
    <definedName name="SALDOS" localSheetId="64">#REF!</definedName>
    <definedName name="SALDOS" localSheetId="67">#REF!</definedName>
    <definedName name="SALDOS" localSheetId="68">#REF!</definedName>
    <definedName name="SALDOS" localSheetId="69">#REF!</definedName>
    <definedName name="SALDOS" localSheetId="11">#REF!</definedName>
    <definedName name="SALDOS" localSheetId="10">#REF!</definedName>
    <definedName name="SALDOS" localSheetId="7">#REF!</definedName>
    <definedName name="SALDOS" localSheetId="9">#REF!</definedName>
    <definedName name="SALDOS" localSheetId="72">#REF!</definedName>
    <definedName name="SALDOS" localSheetId="73">#REF!</definedName>
    <definedName name="SALDOS" localSheetId="74">#REF!</definedName>
    <definedName name="SALDOS" localSheetId="75">#REF!</definedName>
    <definedName name="SALDOS" localSheetId="76">#REF!</definedName>
    <definedName name="SALDOS" localSheetId="77">#REF!</definedName>
    <definedName name="SALDOS" localSheetId="78">#REF!</definedName>
    <definedName name="SALDOS" localSheetId="79">#REF!</definedName>
    <definedName name="SALDOS" localSheetId="90">#REF!</definedName>
    <definedName name="SALDOS" localSheetId="89">#REF!</definedName>
    <definedName name="SALDOS" localSheetId="88">#REF!</definedName>
    <definedName name="SALDOS" localSheetId="87">#REF!</definedName>
    <definedName name="SALDOS" localSheetId="80">#REF!</definedName>
    <definedName name="SALDOS" localSheetId="92">#REF!</definedName>
    <definedName name="SALDOS" localSheetId="91">#REF!</definedName>
    <definedName name="SALDOS" localSheetId="93">#REF!</definedName>
    <definedName name="SALDOS" localSheetId="94">#REF!</definedName>
    <definedName name="SALDOS" localSheetId="96">#REF!</definedName>
    <definedName name="SALDOS" localSheetId="98">#REF!</definedName>
    <definedName name="SALDOS" localSheetId="101">#REF!</definedName>
    <definedName name="SALDOS" localSheetId="102">#REF!</definedName>
    <definedName name="SALDOS" localSheetId="103">#REF!</definedName>
    <definedName name="SALDOS" localSheetId="104">#REF!</definedName>
    <definedName name="SALDOS" localSheetId="105">#REF!</definedName>
    <definedName name="SALDOS" localSheetId="106">#REF!</definedName>
    <definedName name="SALDOS" localSheetId="12">#REF!</definedName>
    <definedName name="SALDOS" localSheetId="20">#REF!</definedName>
    <definedName name="SALDOS" localSheetId="19">#REF!</definedName>
    <definedName name="SALDOS" localSheetId="17">#REF!</definedName>
    <definedName name="SALDOS" localSheetId="16">#REF!</definedName>
    <definedName name="SALDOS" localSheetId="21">#REF!</definedName>
    <definedName name="SALDOS" localSheetId="15">#REF!</definedName>
    <definedName name="SALDOS" localSheetId="14">#REF!</definedName>
    <definedName name="SALDOS" localSheetId="0">#REF!</definedName>
    <definedName name="SALDOS" localSheetId="33">#REF!</definedName>
    <definedName name="SALDOS" localSheetId="32">#REF!</definedName>
    <definedName name="SALDOS" localSheetId="34">#REF!</definedName>
    <definedName name="SALDOS" localSheetId="36">#REF!</definedName>
    <definedName name="SALDOS" localSheetId="35">#REF!</definedName>
    <definedName name="SALDOS" localSheetId="97">#REF!</definedName>
    <definedName name="SALDOS" localSheetId="3">#REF!</definedName>
    <definedName name="SALDOS">#REF!</definedName>
    <definedName name="sasa" localSheetId="1">OFFSET(ACOMTI1,0,MATCH([4]RDTOS!$DW$4,[4]RDTOS!$BI$2:$BV$2,0)-1,ROWS(ACOMTI1),COLUMNS(ACOMTI1))</definedName>
    <definedName name="sasa" localSheetId="6">OFFSET([0]!ACOMTI1,0,MATCH([4]RDTOS!$DW$4,[4]RDTOS!$BI$2:$BV$2,0)-1,ROWS([0]!ACOMTI1),COLUMNS([0]!ACOMTI1))</definedName>
    <definedName name="sasa" localSheetId="4">OFFSET(ACOMTI1,0,MATCH([4]RDTOS!$DW$4,[4]RDTOS!$BI$2:$BV$2,0)-1,ROWS(ACOMTI1),COLUMNS(ACOMTI1))</definedName>
    <definedName name="sasa" localSheetId="5">OFFSET('Flujos de efectivo'!ACOMTI1,0,MATCH([4]RDTOS!$DW$4,[4]RDTOS!$BI$2:$BV$2,0)-1,ROWS('Flujos de efectivo'!ACOMTI1),COLUMNS('Flujos de efectivo'!ACOMTI1))</definedName>
    <definedName name="sasa" localSheetId="58">OFFSET(ACOMTI1,0,MATCH([4]RDTOS!$DW$4,[4]RDTOS!$BI$2:$BV$2,0)-1,ROWS(ACOMTI1),COLUMNS(ACOMTI1))</definedName>
    <definedName name="sasa" localSheetId="59">OFFSET(ACOMTI1,0,MATCH([4]RDTOS!$DW$4,[4]RDTOS!$BI$2:$BV$2,0)-1,ROWS(ACOMTI1),COLUMNS(ACOMTI1))</definedName>
    <definedName name="sasa" localSheetId="61">OFFSET(ACOMTI1,0,MATCH([4]RDTOS!$DW$4,[4]RDTOS!$BI$2:$BV$2,0)-1,ROWS(ACOMTI1),COLUMNS(ACOMTI1))</definedName>
    <definedName name="sasa" localSheetId="64">OFFSET(ACOMTI1,0,MATCH([4]RDTOS!$DW$4,[4]RDTOS!$BI$2:$BV$2,0)-1,ROWS(ACOMTI1),COLUMNS(ACOMTI1))</definedName>
    <definedName name="sasa" localSheetId="67">OFFSET(ACOMTI1,0,MATCH([4]RDTOS!$DW$4,[4]RDTOS!$BI$2:$BV$2,0)-1,ROWS(ACOMTI1),COLUMNS(ACOMTI1))</definedName>
    <definedName name="sasa" localSheetId="68">OFFSET(ACOMTI1,0,MATCH([4]RDTOS!$DW$4,[4]RDTOS!$BI$2:$BV$2,0)-1,ROWS(ACOMTI1),COLUMNS(ACOMTI1))</definedName>
    <definedName name="sasa" localSheetId="69">OFFSET(ACOMTI1,0,MATCH([4]RDTOS!$DW$4,[4]RDTOS!$BI$2:$BV$2,0)-1,ROWS(ACOMTI1),COLUMNS(ACOMTI1))</definedName>
    <definedName name="sasa" localSheetId="11">OFFSET(ACOMTI1,0,MATCH([4]RDTOS!$DW$4,[4]RDTOS!$BI$2:$BV$2,0)-1,ROWS(ACOMTI1),COLUMNS(ACOMTI1))</definedName>
    <definedName name="sasa" localSheetId="10">OFFSET(ACOMTI1,0,MATCH([4]RDTOS!$DW$4,[4]RDTOS!$BI$2:$BV$2,0)-1,ROWS(ACOMTI1),COLUMNS(ACOMTI1))</definedName>
    <definedName name="sasa" localSheetId="7">OFFSET(ACOMTI1,0,MATCH([4]RDTOS!$DW$4,[4]RDTOS!$BI$2:$BV$2,0)-1,ROWS(ACOMTI1),COLUMNS(ACOMTI1))</definedName>
    <definedName name="sasa" localSheetId="9">OFFSET(ACOMTI1,0,MATCH([4]RDTOS!$DW$4,[4]RDTOS!$BI$2:$BV$2,0)-1,ROWS(ACOMTI1),COLUMNS(ACOMTI1))</definedName>
    <definedName name="sasa" localSheetId="70">OFFSET(ACOMTI1,0,MATCH([4]RDTOS!$DW$4,[4]RDTOS!$BI$2:$BV$2,0)-1,ROWS(ACOMTI1),COLUMNS(ACOMTI1))</definedName>
    <definedName name="sasa" localSheetId="72">OFFSET(ACOMTI1,0,MATCH([4]RDTOS!$DW$4,[4]RDTOS!$BI$2:$BV$2,0)-1,ROWS(ACOMTI1),COLUMNS(ACOMTI1))</definedName>
    <definedName name="sasa" localSheetId="73">OFFSET(ACOMTI1,0,MATCH([4]RDTOS!$DW$4,[4]RDTOS!$BI$2:$BV$2,0)-1,ROWS(ACOMTI1),COLUMNS(ACOMTI1))</definedName>
    <definedName name="sasa" localSheetId="74">OFFSET(ACOMTI1,0,MATCH([4]RDTOS!$DW$4,[4]RDTOS!$BI$2:$BV$2,0)-1,ROWS(ACOMTI1),COLUMNS(ACOMTI1))</definedName>
    <definedName name="sasa" localSheetId="75">OFFSET(ACOMTI1,0,MATCH([4]RDTOS!$DW$4,[4]RDTOS!$BI$2:$BV$2,0)-1,ROWS(ACOMTI1),COLUMNS(ACOMTI1))</definedName>
    <definedName name="sasa" localSheetId="76">OFFSET(ACOMTI1,0,MATCH([4]RDTOS!$DW$4,[4]RDTOS!$BI$2:$BV$2,0)-1,ROWS(ACOMTI1),COLUMNS(ACOMTI1))</definedName>
    <definedName name="sasa" localSheetId="77">OFFSET(ACOMTI1,0,MATCH([4]RDTOS!$DW$4,[4]RDTOS!$BI$2:$BV$2,0)-1,ROWS(ACOMTI1),COLUMNS(ACOMTI1))</definedName>
    <definedName name="sasa" localSheetId="78">OFFSET(ACOMTI1,0,MATCH([4]RDTOS!$DW$4,[4]RDTOS!$BI$2:$BV$2,0)-1,ROWS(ACOMTI1),COLUMNS(ACOMTI1))</definedName>
    <definedName name="sasa" localSheetId="79">OFFSET(ACOMTI1,0,MATCH([4]RDTOS!$DW$4,[4]RDTOS!$BI$2:$BV$2,0)-1,ROWS(ACOMTI1),COLUMNS(ACOMTI1))</definedName>
    <definedName name="sasa" localSheetId="80">OFFSET(ACOMTI1,0,MATCH([4]RDTOS!$DW$4,[4]RDTOS!$BI$2:$BV$2,0)-1,ROWS(ACOMTI1),COLUMNS(ACOMTI1))</definedName>
    <definedName name="sasa" localSheetId="92">OFFSET(ACOMTI1,0,MATCH([4]RDTOS!$DW$4,[4]RDTOS!$BI$2:$BV$2,0)-1,ROWS(ACOMTI1),COLUMNS(ACOMTI1))</definedName>
    <definedName name="sasa" localSheetId="91">OFFSET(ACOMTI1,0,MATCH([4]RDTOS!$DW$4,[4]RDTOS!$BI$2:$BV$2,0)-1,ROWS(ACOMTI1),COLUMNS(ACOMTI1))</definedName>
    <definedName name="sasa" localSheetId="93">OFFSET(ACOMTI1,0,MATCH([4]RDTOS!$DW$4,[4]RDTOS!$BI$2:$BV$2,0)-1,ROWS(ACOMTI1),COLUMNS(ACOMTI1))</definedName>
    <definedName name="sasa" localSheetId="94">OFFSET('Nota 31A Provisiones - casos '!ACOMTI1,0,MATCH(#REF!,#REF!,0)-1,ROWS('Nota 31A Provisiones - casos '!ACOMTI1),COLUMNS('Nota 31A Provisiones - casos '!ACOMTI1))</definedName>
    <definedName name="sasa" localSheetId="96">OFFSET(ACOMTI1,0,MATCH([4]RDTOS!$DW$4,[4]RDTOS!$BI$2:$BV$2,0)-1,ROWS(ACOMTI1),COLUMNS(ACOMTI1))</definedName>
    <definedName name="sasa" localSheetId="98">OFFSET(ACOMTI1,0,MATCH([4]RDTOS!$DW$4,[4]RDTOS!$BI$2:$BV$2,0)-1,ROWS(ACOMTI1),COLUMNS(ACOMTI1))</definedName>
    <definedName name="sasa" localSheetId="100">OFFSET(ACOMTI1,0,MATCH([4]RDTOS!$DW$4,[4]RDTOS!$BI$2:$BV$2,0)-1,ROWS(ACOMTI1),COLUMNS(ACOMTI1))</definedName>
    <definedName name="sasa" localSheetId="101">OFFSET(ACOMTI1,0,MATCH([4]RDTOS!$DW$4,[4]RDTOS!$BI$2:$BV$2,0)-1,ROWS(ACOMTI1),COLUMNS(ACOMTI1))</definedName>
    <definedName name="sasa" localSheetId="102">OFFSET(ACOMTI1,0,MATCH([4]RDTOS!$DW$4,[4]RDTOS!$BI$2:$BV$2,0)-1,ROWS(ACOMTI1),COLUMNS(ACOMTI1))</definedName>
    <definedName name="sasa" localSheetId="103">OFFSET(ACOMTI1,0,MATCH([4]RDTOS!$DW$4,[4]RDTOS!$BI$2:$BV$2,0)-1,ROWS(ACOMTI1),COLUMNS(ACOMTI1))</definedName>
    <definedName name="sasa" localSheetId="104">OFFSET(ACOMTI1,0,MATCH([4]RDTOS!$DW$4,[4]RDTOS!$BI$2:$BV$2,0)-1,ROWS(ACOMTI1),COLUMNS(ACOMTI1))</definedName>
    <definedName name="sasa" localSheetId="105">OFFSET(ACOMTI1,0,MATCH([4]RDTOS!$DW$4,[4]RDTOS!$BI$2:$BV$2,0)-1,ROWS(ACOMTI1),COLUMNS(ACOMTI1))</definedName>
    <definedName name="sasa" localSheetId="106">OFFSET(ACOMTI1,0,MATCH([4]RDTOS!$DW$4,[4]RDTOS!$BI$2:$BV$2,0)-1,ROWS(ACOMTI1),COLUMNS(ACOMTI1))</definedName>
    <definedName name="sasa" localSheetId="12">OFFSET(ACOMTI1,0,MATCH([4]RDTOS!$DW$4,[4]RDTOS!$BI$2:$BV$2,0)-1,ROWS(ACOMTI1),COLUMNS(ACOMTI1))</definedName>
    <definedName name="sasa" localSheetId="17">OFFSET([5]!ACOMTI1,0,MATCH([4]RDTOS!$DW$4,[4]RDTOS!$BI$2:$BV$2,0)-1,ROWS([5]!ACOMTI1),COLUMNS([5]!ACOMTI1))</definedName>
    <definedName name="sasa" localSheetId="16">OFFSET([5]!ACOMTI1,0,MATCH([4]RDTOS!$DW$4,[4]RDTOS!$BI$2:$BV$2,0)-1,ROWS([5]!ACOMTI1),COLUMNS([5]!ACOMTI1))</definedName>
    <definedName name="sasa" localSheetId="21">OFFSET(ACOMTI1,0,MATCH([4]RDTOS!$DW$4,[4]RDTOS!$BI$2:$BV$2,0)-1,ROWS(ACOMTI1),COLUMNS(ACOMTI1))</definedName>
    <definedName name="sasa" localSheetId="0">OFFSET(ACOMTI1,0,MATCH([4]RDTOS!$DW$4,[4]RDTOS!$BI$2:$BV$2,0)-1,ROWS(ACOMTI1),COLUMNS(ACOMTI1))</definedName>
    <definedName name="sasa" localSheetId="33">OFFSET(ACOMTI1,0,MATCH([4]RDTOS!$DW$4,[4]RDTOS!$BI$2:$BV$2,0)-1,ROWS(ACOMTI1),COLUMNS(ACOMTI1))</definedName>
    <definedName name="sasa" localSheetId="32">OFFSET(ACOMTI1,0,MATCH([4]RDTOS!$DW$4,[4]RDTOS!$BI$2:$BV$2,0)-1,ROWS(ACOMTI1),COLUMNS(ACOMTI1))</definedName>
    <definedName name="sasa" localSheetId="34">OFFSET(ACOMTI1,0,MATCH([4]RDTOS!$DW$4,[4]RDTOS!$BI$2:$BV$2,0)-1,ROWS(ACOMTI1),COLUMNS(ACOMTI1))</definedName>
    <definedName name="sasa" localSheetId="36">OFFSET(ACOMTI1,0,MATCH([4]RDTOS!$DW$4,[4]RDTOS!$BI$2:$BV$2,0)-1,ROWS(ACOMTI1),COLUMNS(ACOMTI1))</definedName>
    <definedName name="sasa" localSheetId="35">OFFSET([0]!ACOMTI1,0,MATCH([4]RDTOS!$DW$4,[4]RDTOS!$BI$2:$BV$2,0)-1,ROWS([0]!ACOMTI1),COLUMNS([0]!ACOMTI1))</definedName>
    <definedName name="sasa" localSheetId="97">OFFSET(ACOMTI1,0,MATCH([4]RDTOS!$DW$4,[4]RDTOS!$BI$2:$BV$2,0)-1,ROWS(ACOMTI1),COLUMNS(ACOMTI1))</definedName>
    <definedName name="sasa" localSheetId="3">OFFSET(ACOMTI1,0,MATCH([4]RDTOS!$DW$4,[4]RDTOS!$BI$2:$BV$2,0)-1,ROWS(ACOMTI1),COLUMNS(ACOMTI1))</definedName>
    <definedName name="sasa">OFFSET(ACOMTI1,0,MATCH([4]RDTOS!$DW$4,[4]RDTOS!$BI$2:$BV$2,0)-1,ROWS(ACOMTI1),COLUMNS(ACOMTI1))</definedName>
    <definedName name="sep">[6]Axo_Gasto!$AI$14:$AI$469</definedName>
    <definedName name="TablaHistorico" localSheetId="2" hidden="1">#REF!</definedName>
    <definedName name="TablaHistorico" localSheetId="1" hidden="1">#REF!</definedName>
    <definedName name="TablaHistorico" localSheetId="6" hidden="1">#REF!</definedName>
    <definedName name="TablaHistorico" localSheetId="5" hidden="1">#REF!</definedName>
    <definedName name="TablaHistorico" localSheetId="58" hidden="1">#REF!</definedName>
    <definedName name="TablaHistorico" localSheetId="59" hidden="1">#REF!</definedName>
    <definedName name="TablaHistorico" localSheetId="64" hidden="1">#REF!</definedName>
    <definedName name="TablaHistorico" localSheetId="67" hidden="1">#REF!</definedName>
    <definedName name="TablaHistorico" localSheetId="68" hidden="1">#REF!</definedName>
    <definedName name="TablaHistorico" localSheetId="69" hidden="1">#REF!</definedName>
    <definedName name="TablaHistorico" localSheetId="11" hidden="1">#REF!</definedName>
    <definedName name="TablaHistorico" localSheetId="10" hidden="1">#REF!</definedName>
    <definedName name="TablaHistorico" localSheetId="7" hidden="1">#REF!</definedName>
    <definedName name="TablaHistorico" localSheetId="9" hidden="1">#REF!</definedName>
    <definedName name="TablaHistorico" localSheetId="72" hidden="1">#REF!</definedName>
    <definedName name="TablaHistorico" localSheetId="73" hidden="1">#REF!</definedName>
    <definedName name="TablaHistorico" localSheetId="74" hidden="1">#REF!</definedName>
    <definedName name="TablaHistorico" localSheetId="75" hidden="1">#REF!</definedName>
    <definedName name="TablaHistorico" localSheetId="76" hidden="1">#REF!</definedName>
    <definedName name="TablaHistorico" localSheetId="77" hidden="1">#REF!</definedName>
    <definedName name="TablaHistorico" localSheetId="78" hidden="1">#REF!</definedName>
    <definedName name="TablaHistorico" localSheetId="79" hidden="1">#REF!</definedName>
    <definedName name="TablaHistorico" localSheetId="90" hidden="1">#REF!</definedName>
    <definedName name="TablaHistorico" localSheetId="89" hidden="1">#REF!</definedName>
    <definedName name="TablaHistorico" localSheetId="88" hidden="1">#REF!</definedName>
    <definedName name="TablaHistorico" localSheetId="87" hidden="1">#REF!</definedName>
    <definedName name="TablaHistorico" localSheetId="80" hidden="1">#REF!</definedName>
    <definedName name="TablaHistorico" localSheetId="92" hidden="1">#REF!</definedName>
    <definedName name="TablaHistorico" localSheetId="91" hidden="1">#REF!</definedName>
    <definedName name="TablaHistorico" localSheetId="93" hidden="1">#REF!</definedName>
    <definedName name="TablaHistorico" localSheetId="94" hidden="1">#REF!</definedName>
    <definedName name="TablaHistorico" localSheetId="96" hidden="1">#REF!</definedName>
    <definedName name="TablaHistorico" localSheetId="98" hidden="1">#REF!</definedName>
    <definedName name="TablaHistorico" localSheetId="101" hidden="1">#REF!</definedName>
    <definedName name="TablaHistorico" localSheetId="102" hidden="1">#REF!</definedName>
    <definedName name="TablaHistorico" localSheetId="103" hidden="1">#REF!</definedName>
    <definedName name="TablaHistorico" localSheetId="104" hidden="1">#REF!</definedName>
    <definedName name="TablaHistorico" localSheetId="105" hidden="1">#REF!</definedName>
    <definedName name="TablaHistorico" localSheetId="106" hidden="1">#REF!</definedName>
    <definedName name="TablaHistorico" localSheetId="12" hidden="1">#REF!</definedName>
    <definedName name="TablaHistorico" localSheetId="20" hidden="1">#REF!</definedName>
    <definedName name="TablaHistorico" localSheetId="19" hidden="1">#REF!</definedName>
    <definedName name="TablaHistorico" localSheetId="17" hidden="1">#REF!</definedName>
    <definedName name="TablaHistorico" localSheetId="16" hidden="1">#REF!</definedName>
    <definedName name="TablaHistorico" localSheetId="21" hidden="1">#REF!</definedName>
    <definedName name="TablaHistorico" localSheetId="15" hidden="1">#REF!</definedName>
    <definedName name="TablaHistorico" localSheetId="14" hidden="1">#REF!</definedName>
    <definedName name="TablaHistorico" localSheetId="0" hidden="1">#REF!</definedName>
    <definedName name="TablaHistorico" localSheetId="33" hidden="1">#REF!</definedName>
    <definedName name="TablaHistorico" localSheetId="32" hidden="1">#REF!</definedName>
    <definedName name="TablaHistorico" localSheetId="34" hidden="1">#REF!</definedName>
    <definedName name="TablaHistorico" localSheetId="36" hidden="1">#REF!</definedName>
    <definedName name="TablaHistorico" localSheetId="35" hidden="1">#REF!</definedName>
    <definedName name="TablaHistorico" localSheetId="97" hidden="1">#REF!</definedName>
    <definedName name="TablaHistorico" localSheetId="3" hidden="1">#REF!</definedName>
    <definedName name="TablaHistorico" hidden="1">#REF!</definedName>
    <definedName name="Tao">#REF!</definedName>
    <definedName name="tasa" localSheetId="94">#REF!</definedName>
    <definedName name="tasa">[28]PagosContrat!$A$145</definedName>
    <definedName name="TASAS" localSheetId="2">#REF!</definedName>
    <definedName name="TASAS" localSheetId="1">#REF!</definedName>
    <definedName name="TASAS" localSheetId="6">#REF!</definedName>
    <definedName name="TASAS" localSheetId="5">#REF!</definedName>
    <definedName name="TASAS" localSheetId="58">#REF!</definedName>
    <definedName name="TASAS" localSheetId="59">#REF!</definedName>
    <definedName name="TASAS" localSheetId="64">#REF!</definedName>
    <definedName name="TASAS" localSheetId="67">#REF!</definedName>
    <definedName name="TASAS" localSheetId="68">#REF!</definedName>
    <definedName name="TASAS" localSheetId="69">#REF!</definedName>
    <definedName name="TASAS" localSheetId="11">#REF!</definedName>
    <definedName name="TASAS" localSheetId="10">#REF!</definedName>
    <definedName name="TASAS" localSheetId="7">#REF!</definedName>
    <definedName name="TASAS" localSheetId="9">#REF!</definedName>
    <definedName name="TASAS" localSheetId="72">#REF!</definedName>
    <definedName name="TASAS" localSheetId="73">#REF!</definedName>
    <definedName name="TASAS" localSheetId="74">#REF!</definedName>
    <definedName name="TASAS" localSheetId="75">#REF!</definedName>
    <definedName name="TASAS" localSheetId="76">#REF!</definedName>
    <definedName name="TASAS" localSheetId="77">#REF!</definedName>
    <definedName name="TASAS" localSheetId="78">#REF!</definedName>
    <definedName name="TASAS" localSheetId="79">#REF!</definedName>
    <definedName name="TASAS" localSheetId="90">#REF!</definedName>
    <definedName name="TASAS" localSheetId="89">#REF!</definedName>
    <definedName name="TASAS" localSheetId="88">#REF!</definedName>
    <definedName name="TASAS" localSheetId="87">#REF!</definedName>
    <definedName name="TASAS" localSheetId="80">#REF!</definedName>
    <definedName name="TASAS" localSheetId="92">#REF!</definedName>
    <definedName name="TASAS" localSheetId="91">#REF!</definedName>
    <definedName name="TASAS" localSheetId="93">#REF!</definedName>
    <definedName name="TASAS" localSheetId="94">#REF!</definedName>
    <definedName name="TASAS" localSheetId="96">#REF!</definedName>
    <definedName name="TASAS" localSheetId="98">#REF!</definedName>
    <definedName name="TASAS" localSheetId="101">#REF!</definedName>
    <definedName name="TASAS" localSheetId="102">#REF!</definedName>
    <definedName name="TASAS" localSheetId="103">#REF!</definedName>
    <definedName name="TASAS" localSheetId="104">#REF!</definedName>
    <definedName name="TASAS" localSheetId="105">#REF!</definedName>
    <definedName name="TASAS" localSheetId="106">#REF!</definedName>
    <definedName name="TASAS" localSheetId="12">#REF!</definedName>
    <definedName name="TASAS" localSheetId="20">#REF!</definedName>
    <definedName name="TASAS" localSheetId="19">#REF!</definedName>
    <definedName name="TASAS" localSheetId="17">#REF!</definedName>
    <definedName name="TASAS" localSheetId="16">#REF!</definedName>
    <definedName name="TASAS" localSheetId="21">#REF!</definedName>
    <definedName name="TASAS" localSheetId="15">#REF!</definedName>
    <definedName name="TASAS" localSheetId="14">#REF!</definedName>
    <definedName name="TASAS" localSheetId="0">#REF!</definedName>
    <definedName name="TASAS" localSheetId="33">#REF!</definedName>
    <definedName name="TASAS" localSheetId="32">#REF!</definedName>
    <definedName name="TASAS" localSheetId="34">#REF!</definedName>
    <definedName name="TASAS" localSheetId="36">#REF!</definedName>
    <definedName name="TASAS" localSheetId="35">#REF!</definedName>
    <definedName name="TASAS" localSheetId="97">#REF!</definedName>
    <definedName name="TASAS" localSheetId="3">#REF!</definedName>
    <definedName name="TASAS">#REF!</definedName>
    <definedName name="TC_COP" localSheetId="1">#REF!</definedName>
    <definedName name="TC_COP" localSheetId="6">#REF!</definedName>
    <definedName name="TC_COP" localSheetId="5">#REF!</definedName>
    <definedName name="TC_COP" localSheetId="47">#REF!</definedName>
    <definedName name="TC_COP" localSheetId="57">#REF!</definedName>
    <definedName name="TC_COP" localSheetId="56">#REF!</definedName>
    <definedName name="TC_COP" localSheetId="55">#REF!</definedName>
    <definedName name="TC_COP" localSheetId="58">#REF!</definedName>
    <definedName name="TC_COP" localSheetId="59">#REF!</definedName>
    <definedName name="TC_COP" localSheetId="62">#REF!</definedName>
    <definedName name="TC_COP" localSheetId="61">#REF!</definedName>
    <definedName name="TC_COP" localSheetId="63">#REF!</definedName>
    <definedName name="TC_COP" localSheetId="64">#REF!</definedName>
    <definedName name="TC_COP" localSheetId="67">#REF!</definedName>
    <definedName name="TC_COP" localSheetId="68">#REF!</definedName>
    <definedName name="TC_COP" localSheetId="69">#REF!</definedName>
    <definedName name="TC_COP" localSheetId="11">#REF!</definedName>
    <definedName name="TC_COP" localSheetId="10">#REF!</definedName>
    <definedName name="TC_COP" localSheetId="7">#REF!</definedName>
    <definedName name="TC_COP" localSheetId="9">#REF!</definedName>
    <definedName name="TC_COP" localSheetId="72">#REF!</definedName>
    <definedName name="TC_COP" localSheetId="73">#REF!</definedName>
    <definedName name="TC_COP" localSheetId="74">#REF!</definedName>
    <definedName name="TC_COP" localSheetId="75">#REF!</definedName>
    <definedName name="TC_COP" localSheetId="76">#REF!</definedName>
    <definedName name="TC_COP" localSheetId="77">#REF!</definedName>
    <definedName name="TC_COP" localSheetId="78">#REF!</definedName>
    <definedName name="TC_COP" localSheetId="79">#REF!</definedName>
    <definedName name="TC_COP" localSheetId="85">#REF!</definedName>
    <definedName name="TC_COP" localSheetId="90">#REF!</definedName>
    <definedName name="TC_COP" localSheetId="89">#REF!</definedName>
    <definedName name="TC_COP" localSheetId="88">#REF!</definedName>
    <definedName name="TC_COP" localSheetId="87">#REF!</definedName>
    <definedName name="TC_COP" localSheetId="83">#REF!</definedName>
    <definedName name="TC_COP" localSheetId="84">#REF!</definedName>
    <definedName name="TC_COP" localSheetId="80">#REF!</definedName>
    <definedName name="TC_COP" localSheetId="81">#REF!</definedName>
    <definedName name="TC_COP" localSheetId="92">#REF!</definedName>
    <definedName name="TC_COP" localSheetId="91">#REF!</definedName>
    <definedName name="TC_COP" localSheetId="93">#REF!</definedName>
    <definedName name="TC_COP" localSheetId="94">#REF!</definedName>
    <definedName name="TC_COP" localSheetId="96">#REF!</definedName>
    <definedName name="TC_COP" localSheetId="98">#REF!</definedName>
    <definedName name="TC_COP" localSheetId="99">#REF!</definedName>
    <definedName name="TC_COP" localSheetId="101">#REF!</definedName>
    <definedName name="TC_COP" localSheetId="102">#REF!</definedName>
    <definedName name="TC_COP" localSheetId="103">#REF!</definedName>
    <definedName name="TC_COP" localSheetId="104">#REF!</definedName>
    <definedName name="TC_COP" localSheetId="105">#REF!</definedName>
    <definedName name="TC_COP" localSheetId="106">#REF!</definedName>
    <definedName name="TC_COP" localSheetId="12">#REF!</definedName>
    <definedName name="TC_COP" localSheetId="13">#REF!</definedName>
    <definedName name="TC_COP" localSheetId="18">#REF!</definedName>
    <definedName name="TC_COP" localSheetId="20">#REF!</definedName>
    <definedName name="TC_COP" localSheetId="19">#REF!</definedName>
    <definedName name="TC_COP" localSheetId="17">#REF!</definedName>
    <definedName name="TC_COP" localSheetId="16">#REF!</definedName>
    <definedName name="TC_COP" localSheetId="21">#REF!</definedName>
    <definedName name="TC_COP" localSheetId="15">#REF!</definedName>
    <definedName name="TC_COP" localSheetId="14">#REF!</definedName>
    <definedName name="TC_COP" localSheetId="22">#REF!</definedName>
    <definedName name="TC_COP" localSheetId="0">#REF!</definedName>
    <definedName name="TC_COP" localSheetId="28">#REF!</definedName>
    <definedName name="TC_COP" localSheetId="33">#REF!</definedName>
    <definedName name="TC_COP" localSheetId="32">#REF!</definedName>
    <definedName name="TC_COP" localSheetId="34">#REF!</definedName>
    <definedName name="TC_COP" localSheetId="31">#REF!</definedName>
    <definedName name="TC_COP" localSheetId="36">#REF!</definedName>
    <definedName name="TC_COP" localSheetId="35">#REF!</definedName>
    <definedName name="TC_COP" localSheetId="97">#REF!</definedName>
    <definedName name="TC_COP" localSheetId="23">#REF!</definedName>
    <definedName name="TC_COP">#REF!</definedName>
    <definedName name="TCCOP" localSheetId="1">#REF!</definedName>
    <definedName name="TCCOP" localSheetId="6">#REF!</definedName>
    <definedName name="TCCOP" localSheetId="5">#REF!</definedName>
    <definedName name="TCCOP" localSheetId="47">#REF!</definedName>
    <definedName name="TCCOP" localSheetId="57">#REF!</definedName>
    <definedName name="TCCOP" localSheetId="56">#REF!</definedName>
    <definedName name="TCCOP" localSheetId="55">#REF!</definedName>
    <definedName name="TCCOP" localSheetId="58">#REF!</definedName>
    <definedName name="TCCOP" localSheetId="59">#REF!</definedName>
    <definedName name="TCCOP" localSheetId="62">#REF!</definedName>
    <definedName name="TCCOP" localSheetId="61">#REF!</definedName>
    <definedName name="TCCOP" localSheetId="63">#REF!</definedName>
    <definedName name="TCCOP" localSheetId="64">#REF!</definedName>
    <definedName name="TCCOP" localSheetId="67">#REF!</definedName>
    <definedName name="TCCOP" localSheetId="68">#REF!</definedName>
    <definedName name="TCCOP" localSheetId="69">#REF!</definedName>
    <definedName name="TCCOP" localSheetId="11">#REF!</definedName>
    <definedName name="TCCOP" localSheetId="10">#REF!</definedName>
    <definedName name="TCCOP" localSheetId="7">#REF!</definedName>
    <definedName name="TCCOP" localSheetId="9">#REF!</definedName>
    <definedName name="TCCOP" localSheetId="72">#REF!</definedName>
    <definedName name="TCCOP" localSheetId="73">#REF!</definedName>
    <definedName name="TCCOP" localSheetId="74">#REF!</definedName>
    <definedName name="TCCOP" localSheetId="75">#REF!</definedName>
    <definedName name="TCCOP" localSheetId="76">#REF!</definedName>
    <definedName name="TCCOP" localSheetId="77">#REF!</definedName>
    <definedName name="TCCOP" localSheetId="78">#REF!</definedName>
    <definedName name="TCCOP" localSheetId="79">#REF!</definedName>
    <definedName name="TCCOP" localSheetId="85">#REF!</definedName>
    <definedName name="TCCOP" localSheetId="90">#REF!</definedName>
    <definedName name="TCCOP" localSheetId="89">#REF!</definedName>
    <definedName name="TCCOP" localSheetId="88">#REF!</definedName>
    <definedName name="TCCOP" localSheetId="87">#REF!</definedName>
    <definedName name="TCCOP" localSheetId="83">#REF!</definedName>
    <definedName name="TCCOP" localSheetId="84">#REF!</definedName>
    <definedName name="TCCOP" localSheetId="80">#REF!</definedName>
    <definedName name="TCCOP" localSheetId="81">#REF!</definedName>
    <definedName name="TCCOP" localSheetId="92">#REF!</definedName>
    <definedName name="TCCOP" localSheetId="91">#REF!</definedName>
    <definedName name="TCCOP" localSheetId="93">#REF!</definedName>
    <definedName name="TCCOP" localSheetId="94">#REF!</definedName>
    <definedName name="TCCOP" localSheetId="96">#REF!</definedName>
    <definedName name="TCCOP" localSheetId="98">#REF!</definedName>
    <definedName name="TCCOP" localSheetId="99">#REF!</definedName>
    <definedName name="TCCOP" localSheetId="101">#REF!</definedName>
    <definedName name="TCCOP" localSheetId="102">#REF!</definedName>
    <definedName name="TCCOP" localSheetId="103">#REF!</definedName>
    <definedName name="TCCOP" localSheetId="104">#REF!</definedName>
    <definedName name="TCCOP" localSheetId="105">#REF!</definedName>
    <definedName name="TCCOP" localSheetId="106">#REF!</definedName>
    <definedName name="TCCOP" localSheetId="12">#REF!</definedName>
    <definedName name="TCCOP" localSheetId="13">#REF!</definedName>
    <definedName name="TCCOP" localSheetId="18">#REF!</definedName>
    <definedName name="TCCOP" localSheetId="20">#REF!</definedName>
    <definedName name="TCCOP" localSheetId="19">#REF!</definedName>
    <definedName name="TCCOP" localSheetId="17">#REF!</definedName>
    <definedName name="TCCOP" localSheetId="16">#REF!</definedName>
    <definedName name="TCCOP" localSheetId="21">#REF!</definedName>
    <definedName name="TCCOP" localSheetId="15">#REF!</definedName>
    <definedName name="TCCOP" localSheetId="14">#REF!</definedName>
    <definedName name="TCCOP" localSheetId="22">#REF!</definedName>
    <definedName name="TCCOP" localSheetId="0">#REF!</definedName>
    <definedName name="TCCOP" localSheetId="28">#REF!</definedName>
    <definedName name="TCCOP" localSheetId="33">#REF!</definedName>
    <definedName name="TCCOP" localSheetId="32">#REF!</definedName>
    <definedName name="TCCOP" localSheetId="34">#REF!</definedName>
    <definedName name="TCCOP" localSheetId="31">#REF!</definedName>
    <definedName name="TCCOP" localSheetId="36">#REF!</definedName>
    <definedName name="TCCOP" localSheetId="35">#REF!</definedName>
    <definedName name="TCCOP" localSheetId="97">#REF!</definedName>
    <definedName name="TCCOP" localSheetId="23">#REF!</definedName>
    <definedName name="TCCOP">#REF!</definedName>
    <definedName name="Tfin" localSheetId="94">#REF!</definedName>
    <definedName name="Tfin">[14]Supuestos!$D$9</definedName>
    <definedName name="Tini" localSheetId="94">#REF!</definedName>
    <definedName name="Tini">[14]Supuestos!$D$7</definedName>
    <definedName name="_xlnm.Print_Titles" localSheetId="1">#REF!</definedName>
    <definedName name="_xlnm.Print_Titles" localSheetId="58">#REF!</definedName>
    <definedName name="_xlnm.Print_Titles" localSheetId="59">#REF!</definedName>
    <definedName name="_xlnm.Print_Titles" localSheetId="64">#REF!</definedName>
    <definedName name="_xlnm.Print_Titles" localSheetId="67">#REF!</definedName>
    <definedName name="_xlnm.Print_Titles" localSheetId="68">#REF!</definedName>
    <definedName name="_xlnm.Print_Titles" localSheetId="69">#REF!</definedName>
    <definedName name="_xlnm.Print_Titles" localSheetId="11">#REF!</definedName>
    <definedName name="_xlnm.Print_Titles" localSheetId="10">#REF!</definedName>
    <definedName name="_xlnm.Print_Titles" localSheetId="7">#REF!</definedName>
    <definedName name="_xlnm.Print_Titles" localSheetId="9">#REF!</definedName>
    <definedName name="_xlnm.Print_Titles" localSheetId="72">#REF!</definedName>
    <definedName name="_xlnm.Print_Titles" localSheetId="73">#REF!</definedName>
    <definedName name="_xlnm.Print_Titles" localSheetId="74">#REF!</definedName>
    <definedName name="_xlnm.Print_Titles" localSheetId="75">#REF!</definedName>
    <definedName name="_xlnm.Print_Titles" localSheetId="76">#REF!</definedName>
    <definedName name="_xlnm.Print_Titles" localSheetId="77">#REF!</definedName>
    <definedName name="_xlnm.Print_Titles" localSheetId="78">#REF!</definedName>
    <definedName name="_xlnm.Print_Titles" localSheetId="79">#REF!</definedName>
    <definedName name="_xlnm.Print_Titles" localSheetId="90">#REF!</definedName>
    <definedName name="_xlnm.Print_Titles" localSheetId="89">#REF!</definedName>
    <definedName name="_xlnm.Print_Titles" localSheetId="88">#REF!</definedName>
    <definedName name="_xlnm.Print_Titles" localSheetId="87">#REF!</definedName>
    <definedName name="_xlnm.Print_Titles" localSheetId="80">#REF!</definedName>
    <definedName name="_xlnm.Print_Titles" localSheetId="92">#REF!</definedName>
    <definedName name="_xlnm.Print_Titles" localSheetId="91">#REF!</definedName>
    <definedName name="_xlnm.Print_Titles" localSheetId="93">#REF!</definedName>
    <definedName name="_xlnm.Print_Titles" localSheetId="94">#REF!</definedName>
    <definedName name="_xlnm.Print_Titles" localSheetId="96">#REF!</definedName>
    <definedName name="_xlnm.Print_Titles" localSheetId="98">#REF!</definedName>
    <definedName name="_xlnm.Print_Titles" localSheetId="101">#REF!</definedName>
    <definedName name="_xlnm.Print_Titles" localSheetId="102">#REF!</definedName>
    <definedName name="_xlnm.Print_Titles" localSheetId="103">#REF!</definedName>
    <definedName name="_xlnm.Print_Titles" localSheetId="104">#REF!</definedName>
    <definedName name="_xlnm.Print_Titles" localSheetId="105">#REF!</definedName>
    <definedName name="_xlnm.Print_Titles" localSheetId="106">#REF!</definedName>
    <definedName name="_xlnm.Print_Titles" localSheetId="12">#REF!</definedName>
    <definedName name="_xlnm.Print_Titles" localSheetId="20">#REF!</definedName>
    <definedName name="_xlnm.Print_Titles" localSheetId="19">#REF!</definedName>
    <definedName name="_xlnm.Print_Titles" localSheetId="17">#REF!</definedName>
    <definedName name="_xlnm.Print_Titles" localSheetId="16">#REF!</definedName>
    <definedName name="_xlnm.Print_Titles" localSheetId="21">#REF!</definedName>
    <definedName name="_xlnm.Print_Titles" localSheetId="15">#REF!</definedName>
    <definedName name="_xlnm.Print_Titles" localSheetId="14">#REF!</definedName>
    <definedName name="_xlnm.Print_Titles" localSheetId="0">#REF!</definedName>
    <definedName name="_xlnm.Print_Titles" localSheetId="33">#REF!</definedName>
    <definedName name="_xlnm.Print_Titles" localSheetId="32">#REF!</definedName>
    <definedName name="_xlnm.Print_Titles" localSheetId="34">#REF!</definedName>
    <definedName name="_xlnm.Print_Titles" localSheetId="36">#REF!</definedName>
    <definedName name="_xlnm.Print_Titles" localSheetId="35">#REF!</definedName>
    <definedName name="_xlnm.Print_Titles" localSheetId="97">#REF!</definedName>
    <definedName name="_xlnm.Print_Titles">#REF!</definedName>
    <definedName name="TOTALCARGO" localSheetId="1">#REF!</definedName>
    <definedName name="TOTALCARGO" localSheetId="5">#REF!</definedName>
    <definedName name="TOTALCARGO" localSheetId="72">#REF!</definedName>
    <definedName name="TOTALCARGO" localSheetId="74">#REF!</definedName>
    <definedName name="TOTALCARGO" localSheetId="77">#REF!</definedName>
    <definedName name="TOTALCARGO" localSheetId="78">#REF!</definedName>
    <definedName name="TOTALCARGO" localSheetId="12">#REF!</definedName>
    <definedName name="TOTALCARGO">#REF!</definedName>
    <definedName name="TProAnt" localSheetId="94">#REF!</definedName>
    <definedName name="TProAnt">[14]Supuestos!$D$11</definedName>
    <definedName name="trámite">[6]AnexoHW!$P$13:$P$138</definedName>
    <definedName name="trámiteSW">[6]AnexoSW!$R$14:$R$250</definedName>
    <definedName name="TRASPASO" localSheetId="2">#REF!</definedName>
    <definedName name="TRASPASO" localSheetId="1">#REF!</definedName>
    <definedName name="TRASPASO" localSheetId="6">#REF!</definedName>
    <definedName name="TRASPASO" localSheetId="5">#REF!</definedName>
    <definedName name="TRASPASO" localSheetId="58">#REF!</definedName>
    <definedName name="TRASPASO" localSheetId="59">#REF!</definedName>
    <definedName name="TRASPASO" localSheetId="64">#REF!</definedName>
    <definedName name="TRASPASO" localSheetId="67">#REF!</definedName>
    <definedName name="TRASPASO" localSheetId="68">#REF!</definedName>
    <definedName name="TRASPASO" localSheetId="69">#REF!</definedName>
    <definedName name="TRASPASO" localSheetId="11">#REF!</definedName>
    <definedName name="TRASPASO" localSheetId="10">#REF!</definedName>
    <definedName name="TRASPASO" localSheetId="7">#REF!</definedName>
    <definedName name="TRASPASO" localSheetId="9">#REF!</definedName>
    <definedName name="TRASPASO" localSheetId="72">#REF!</definedName>
    <definedName name="TRASPASO" localSheetId="73">#REF!</definedName>
    <definedName name="TRASPASO" localSheetId="74">#REF!</definedName>
    <definedName name="TRASPASO" localSheetId="75">#REF!</definedName>
    <definedName name="TRASPASO" localSheetId="76">#REF!</definedName>
    <definedName name="TRASPASO" localSheetId="77">#REF!</definedName>
    <definedName name="TRASPASO" localSheetId="78">#REF!</definedName>
    <definedName name="TRASPASO" localSheetId="79">#REF!</definedName>
    <definedName name="TRASPASO" localSheetId="90">#REF!</definedName>
    <definedName name="TRASPASO" localSheetId="89">#REF!</definedName>
    <definedName name="TRASPASO" localSheetId="88">#REF!</definedName>
    <definedName name="TRASPASO" localSheetId="87">#REF!</definedName>
    <definedName name="TRASPASO" localSheetId="80">#REF!</definedName>
    <definedName name="TRASPASO" localSheetId="92">#REF!</definedName>
    <definedName name="TRASPASO" localSheetId="91">#REF!</definedName>
    <definedName name="TRASPASO" localSheetId="93">#REF!</definedName>
    <definedName name="TRASPASO" localSheetId="94">#REF!</definedName>
    <definedName name="TRASPASO" localSheetId="96">#REF!</definedName>
    <definedName name="TRASPASO" localSheetId="98">#REF!</definedName>
    <definedName name="TRASPASO" localSheetId="101">#REF!</definedName>
    <definedName name="TRASPASO" localSheetId="102">#REF!</definedName>
    <definedName name="TRASPASO" localSheetId="103">#REF!</definedName>
    <definedName name="TRASPASO" localSheetId="104">#REF!</definedName>
    <definedName name="TRASPASO" localSheetId="105">#REF!</definedName>
    <definedName name="TRASPASO" localSheetId="106">#REF!</definedName>
    <definedName name="TRASPASO" localSheetId="12">#REF!</definedName>
    <definedName name="TRASPASO" localSheetId="20">#REF!</definedName>
    <definedName name="TRASPASO" localSheetId="19">#REF!</definedName>
    <definedName name="TRASPASO" localSheetId="17">#REF!</definedName>
    <definedName name="TRASPASO" localSheetId="16">#REF!</definedName>
    <definedName name="TRASPASO" localSheetId="21">#REF!</definedName>
    <definedName name="TRASPASO" localSheetId="15">#REF!</definedName>
    <definedName name="TRASPASO" localSheetId="14">#REF!</definedName>
    <definedName name="TRASPASO" localSheetId="0">#REF!</definedName>
    <definedName name="TRASPASO" localSheetId="33">#REF!</definedName>
    <definedName name="TRASPASO" localSheetId="32">#REF!</definedName>
    <definedName name="TRASPASO" localSheetId="34">#REF!</definedName>
    <definedName name="TRASPASO" localSheetId="36">#REF!</definedName>
    <definedName name="TRASPASO" localSheetId="35">#REF!</definedName>
    <definedName name="TRASPASO" localSheetId="97">#REF!</definedName>
    <definedName name="TRASPASO" localSheetId="3">#REF!</definedName>
    <definedName name="TRASPASO">#REF!</definedName>
    <definedName name="TRES" localSheetId="2">#REF!</definedName>
    <definedName name="TRES" localSheetId="1">#REF!</definedName>
    <definedName name="TRES" localSheetId="6">#REF!</definedName>
    <definedName name="TRES" localSheetId="5">#REF!</definedName>
    <definedName name="TRES" localSheetId="58">#REF!</definedName>
    <definedName name="TRES" localSheetId="59">#REF!</definedName>
    <definedName name="TRES" localSheetId="64">#REF!</definedName>
    <definedName name="TRES" localSheetId="67">#REF!</definedName>
    <definedName name="TRES" localSheetId="68">#REF!</definedName>
    <definedName name="TRES" localSheetId="69">#REF!</definedName>
    <definedName name="TRES" localSheetId="11">#REF!</definedName>
    <definedName name="TRES" localSheetId="10">#REF!</definedName>
    <definedName name="TRES" localSheetId="7">#REF!</definedName>
    <definedName name="TRES" localSheetId="9">#REF!</definedName>
    <definedName name="TRES" localSheetId="72">#REF!</definedName>
    <definedName name="TRES" localSheetId="73">#REF!</definedName>
    <definedName name="TRES" localSheetId="74">#REF!</definedName>
    <definedName name="TRES" localSheetId="75">#REF!</definedName>
    <definedName name="TRES" localSheetId="76">#REF!</definedName>
    <definedName name="TRES" localSheetId="77">#REF!</definedName>
    <definedName name="TRES" localSheetId="78">#REF!</definedName>
    <definedName name="TRES" localSheetId="79">#REF!</definedName>
    <definedName name="TRES" localSheetId="90">#REF!</definedName>
    <definedName name="TRES" localSheetId="89">#REF!</definedName>
    <definedName name="TRES" localSheetId="88">#REF!</definedName>
    <definedName name="TRES" localSheetId="87">#REF!</definedName>
    <definedName name="TRES" localSheetId="80">#REF!</definedName>
    <definedName name="TRES" localSheetId="92">#REF!</definedName>
    <definedName name="TRES" localSheetId="91">#REF!</definedName>
    <definedName name="TRES" localSheetId="93">#REF!</definedName>
    <definedName name="TRES" localSheetId="94">#REF!</definedName>
    <definedName name="TRES" localSheetId="96">#REF!</definedName>
    <definedName name="TRES" localSheetId="98">#REF!</definedName>
    <definedName name="TRES" localSheetId="101">#REF!</definedName>
    <definedName name="TRES" localSheetId="102">#REF!</definedName>
    <definedName name="TRES" localSheetId="103">#REF!</definedName>
    <definedName name="TRES" localSheetId="104">#REF!</definedName>
    <definedName name="TRES" localSheetId="105">#REF!</definedName>
    <definedName name="TRES" localSheetId="106">#REF!</definedName>
    <definedName name="TRES" localSheetId="12">#REF!</definedName>
    <definedName name="TRES" localSheetId="20">#REF!</definedName>
    <definedName name="TRES" localSheetId="19">#REF!</definedName>
    <definedName name="TRES" localSheetId="17">#REF!</definedName>
    <definedName name="TRES" localSheetId="16">#REF!</definedName>
    <definedName name="TRES" localSheetId="21">#REF!</definedName>
    <definedName name="TRES" localSheetId="15">#REF!</definedName>
    <definedName name="TRES" localSheetId="14">#REF!</definedName>
    <definedName name="TRES" localSheetId="0">#REF!</definedName>
    <definedName name="TRES" localSheetId="33">#REF!</definedName>
    <definedName name="TRES" localSheetId="32">#REF!</definedName>
    <definedName name="TRES" localSheetId="34">#REF!</definedName>
    <definedName name="TRES" localSheetId="36">#REF!</definedName>
    <definedName name="TRES" localSheetId="35">#REF!</definedName>
    <definedName name="TRES" localSheetId="97">#REF!</definedName>
    <definedName name="TRES" localSheetId="3">#REF!</definedName>
    <definedName name="TRES">#REF!</definedName>
    <definedName name="trm" localSheetId="1">#REF!</definedName>
    <definedName name="trm" localSheetId="6">#REF!</definedName>
    <definedName name="trm" localSheetId="5">#REF!</definedName>
    <definedName name="trm" localSheetId="57">#REF!</definedName>
    <definedName name="trm" localSheetId="56">#REF!</definedName>
    <definedName name="trm" localSheetId="55">#REF!</definedName>
    <definedName name="trm" localSheetId="58">#REF!</definedName>
    <definedName name="trm" localSheetId="59">#REF!</definedName>
    <definedName name="trm" localSheetId="64">#REF!</definedName>
    <definedName name="trm" localSheetId="67">#REF!</definedName>
    <definedName name="trm" localSheetId="68">#REF!</definedName>
    <definedName name="trm" localSheetId="69">#REF!</definedName>
    <definedName name="trm" localSheetId="11">#REF!</definedName>
    <definedName name="trm" localSheetId="10">#REF!</definedName>
    <definedName name="trm" localSheetId="7">#REF!</definedName>
    <definedName name="trm" localSheetId="9">#REF!</definedName>
    <definedName name="trm" localSheetId="72">#REF!</definedName>
    <definedName name="trm" localSheetId="73">#REF!</definedName>
    <definedName name="trm" localSheetId="74">#REF!</definedName>
    <definedName name="trm" localSheetId="75">#REF!</definedName>
    <definedName name="trm" localSheetId="76">#REF!</definedName>
    <definedName name="trm" localSheetId="77">#REF!</definedName>
    <definedName name="trm" localSheetId="78">#REF!</definedName>
    <definedName name="trm" localSheetId="79">#REF!</definedName>
    <definedName name="trm" localSheetId="90">#REF!</definedName>
    <definedName name="trm" localSheetId="89">#REF!</definedName>
    <definedName name="trm" localSheetId="88">#REF!</definedName>
    <definedName name="trm" localSheetId="87">#REF!</definedName>
    <definedName name="trm" localSheetId="80">#REF!</definedName>
    <definedName name="trm" localSheetId="92">#REF!</definedName>
    <definedName name="trm" localSheetId="91">#REF!</definedName>
    <definedName name="trm" localSheetId="93">#REF!</definedName>
    <definedName name="trm" localSheetId="94">#REF!</definedName>
    <definedName name="trm" localSheetId="96">#REF!</definedName>
    <definedName name="trm" localSheetId="98">#REF!</definedName>
    <definedName name="trm" localSheetId="99">#REF!</definedName>
    <definedName name="trm" localSheetId="101">#REF!</definedName>
    <definedName name="trm" localSheetId="102">#REF!</definedName>
    <definedName name="trm" localSheetId="103">#REF!</definedName>
    <definedName name="trm" localSheetId="104">#REF!</definedName>
    <definedName name="trm" localSheetId="105">#REF!</definedName>
    <definedName name="trm" localSheetId="106">#REF!</definedName>
    <definedName name="trm" localSheetId="12">#REF!</definedName>
    <definedName name="trm" localSheetId="13">#REF!</definedName>
    <definedName name="trm" localSheetId="18">#REF!</definedName>
    <definedName name="trm" localSheetId="20">#REF!</definedName>
    <definedName name="trm" localSheetId="19">#REF!</definedName>
    <definedName name="trm" localSheetId="17">#REF!</definedName>
    <definedName name="trm" localSheetId="16">#REF!</definedName>
    <definedName name="trm" localSheetId="21">#REF!</definedName>
    <definedName name="trm" localSheetId="15">#REF!</definedName>
    <definedName name="trm" localSheetId="14">#REF!</definedName>
    <definedName name="trm" localSheetId="22">#REF!</definedName>
    <definedName name="trm" localSheetId="0">#REF!</definedName>
    <definedName name="trm" localSheetId="28">#REF!</definedName>
    <definedName name="trm" localSheetId="33">#REF!</definedName>
    <definedName name="trm" localSheetId="32">#REF!</definedName>
    <definedName name="trm" localSheetId="34">#REF!</definedName>
    <definedName name="trm" localSheetId="31">#REF!</definedName>
    <definedName name="trm" localSheetId="36">#REF!</definedName>
    <definedName name="trm" localSheetId="35">#REF!</definedName>
    <definedName name="trm" localSheetId="97">#REF!</definedName>
    <definedName name="trm" localSheetId="23">#REF!</definedName>
    <definedName name="trm">#REF!</definedName>
    <definedName name="UNO" localSheetId="2">#REF!</definedName>
    <definedName name="UNO" localSheetId="1">#REF!</definedName>
    <definedName name="UNO" localSheetId="6">#REF!</definedName>
    <definedName name="UNO" localSheetId="5">#REF!</definedName>
    <definedName name="UNO" localSheetId="58">#REF!</definedName>
    <definedName name="UNO" localSheetId="59">#REF!</definedName>
    <definedName name="UNO" localSheetId="64">#REF!</definedName>
    <definedName name="UNO" localSheetId="67">#REF!</definedName>
    <definedName name="UNO" localSheetId="68">#REF!</definedName>
    <definedName name="UNO" localSheetId="69">#REF!</definedName>
    <definedName name="UNO" localSheetId="11">#REF!</definedName>
    <definedName name="UNO" localSheetId="10">#REF!</definedName>
    <definedName name="UNO" localSheetId="7">#REF!</definedName>
    <definedName name="UNO" localSheetId="9">#REF!</definedName>
    <definedName name="UNO" localSheetId="72">#REF!</definedName>
    <definedName name="UNO" localSheetId="73">#REF!</definedName>
    <definedName name="UNO" localSheetId="74">#REF!</definedName>
    <definedName name="UNO" localSheetId="75">#REF!</definedName>
    <definedName name="UNO" localSheetId="76">#REF!</definedName>
    <definedName name="UNO" localSheetId="77">#REF!</definedName>
    <definedName name="UNO" localSheetId="78">#REF!</definedName>
    <definedName name="UNO" localSheetId="79">#REF!</definedName>
    <definedName name="UNO" localSheetId="90">#REF!</definedName>
    <definedName name="UNO" localSheetId="89">#REF!</definedName>
    <definedName name="UNO" localSheetId="88">#REF!</definedName>
    <definedName name="UNO" localSheetId="87">#REF!</definedName>
    <definedName name="UNO" localSheetId="80">#REF!</definedName>
    <definedName name="UNO" localSheetId="92">#REF!</definedName>
    <definedName name="UNO" localSheetId="91">#REF!</definedName>
    <definedName name="UNO" localSheetId="93">#REF!</definedName>
    <definedName name="UNO" localSheetId="94">#REF!</definedName>
    <definedName name="UNO" localSheetId="96">#REF!</definedName>
    <definedName name="UNO" localSheetId="98">#REF!</definedName>
    <definedName name="UNO" localSheetId="101">#REF!</definedName>
    <definedName name="UNO" localSheetId="102">#REF!</definedName>
    <definedName name="UNO" localSheetId="103">#REF!</definedName>
    <definedName name="UNO" localSheetId="104">#REF!</definedName>
    <definedName name="UNO" localSheetId="105">#REF!</definedName>
    <definedName name="UNO" localSheetId="106">#REF!</definedName>
    <definedName name="UNO" localSheetId="12">#REF!</definedName>
    <definedName name="UNO" localSheetId="20">#REF!</definedName>
    <definedName name="UNO" localSheetId="19">#REF!</definedName>
    <definedName name="UNO" localSheetId="17">#REF!</definedName>
    <definedName name="UNO" localSheetId="16">#REF!</definedName>
    <definedName name="UNO" localSheetId="21">#REF!</definedName>
    <definedName name="UNO" localSheetId="15">#REF!</definedName>
    <definedName name="UNO" localSheetId="14">#REF!</definedName>
    <definedName name="UNO" localSheetId="0">#REF!</definedName>
    <definedName name="UNO" localSheetId="33">#REF!</definedName>
    <definedName name="UNO" localSheetId="32">#REF!</definedName>
    <definedName name="UNO" localSheetId="34">#REF!</definedName>
    <definedName name="UNO" localSheetId="36">#REF!</definedName>
    <definedName name="UNO" localSheetId="35">#REF!</definedName>
    <definedName name="UNO" localSheetId="97">#REF!</definedName>
    <definedName name="UNO" localSheetId="3">#REF!</definedName>
    <definedName name="UNO">#REF!</definedName>
    <definedName name="valorresidual" localSheetId="6">[8]Hoja1!$A$21:$A$22</definedName>
    <definedName name="valorresidual" localSheetId="5">[8]Hoja1!$A$21:$A$22</definedName>
    <definedName name="valorresidual" localSheetId="94">#REF!</definedName>
    <definedName name="valorresidual">[9]Hoja1!$A$21:$A$22</definedName>
    <definedName name="VTO">#REF!</definedName>
    <definedName name="xxx" localSheetId="1">#REF!</definedName>
    <definedName name="xxx" localSheetId="6">#REF!</definedName>
    <definedName name="xxx" localSheetId="5">#REF!</definedName>
    <definedName name="xxx" localSheetId="58">#REF!</definedName>
    <definedName name="xxx" localSheetId="59">#REF!</definedName>
    <definedName name="xxx" localSheetId="64">#REF!</definedName>
    <definedName name="xxx" localSheetId="67">#REF!</definedName>
    <definedName name="xxx" localSheetId="68">#REF!</definedName>
    <definedName name="xxx" localSheetId="69">#REF!</definedName>
    <definedName name="xxx" localSheetId="11">#REF!</definedName>
    <definedName name="xxx" localSheetId="10">#REF!</definedName>
    <definedName name="xxx" localSheetId="7">#REF!</definedName>
    <definedName name="xxx" localSheetId="9">#REF!</definedName>
    <definedName name="xxx" localSheetId="72">#REF!</definedName>
    <definedName name="xxx" localSheetId="73">#REF!</definedName>
    <definedName name="xxx" localSheetId="74">#REF!</definedName>
    <definedName name="xxx" localSheetId="75">#REF!</definedName>
    <definedName name="xxx" localSheetId="76">#REF!</definedName>
    <definedName name="xxx" localSheetId="77">#REF!</definedName>
    <definedName name="xxx" localSheetId="78">#REF!</definedName>
    <definedName name="xxx" localSheetId="79">#REF!</definedName>
    <definedName name="xxx" localSheetId="92">#REF!</definedName>
    <definedName name="xxx" localSheetId="91">#REF!</definedName>
    <definedName name="xxx" localSheetId="93">#REF!</definedName>
    <definedName name="xxx" localSheetId="94">#REF!</definedName>
    <definedName name="xxx" localSheetId="96">#REF!</definedName>
    <definedName name="xxx" localSheetId="98">#REF!</definedName>
    <definedName name="xxx" localSheetId="101">#REF!</definedName>
    <definedName name="xxx" localSheetId="102">#REF!</definedName>
    <definedName name="xxx" localSheetId="103">#REF!</definedName>
    <definedName name="xxx" localSheetId="104">#REF!</definedName>
    <definedName name="xxx" localSheetId="105">#REF!</definedName>
    <definedName name="xxx" localSheetId="106">#REF!</definedName>
    <definedName name="xxx" localSheetId="12">#REF!</definedName>
    <definedName name="xxx" localSheetId="21">#REF!</definedName>
    <definedName name="xxx" localSheetId="0">#REF!</definedName>
    <definedName name="xxx" localSheetId="32">#REF!</definedName>
    <definedName name="xxx" localSheetId="34">#REF!</definedName>
    <definedName name="xxx" localSheetId="36">#REF!</definedName>
    <definedName name="xxx" localSheetId="35">#REF!</definedName>
    <definedName name="xxx" localSheetId="97">#REF!</definedName>
    <definedName name="xxx">#REF!</definedName>
    <definedName name="xxxx" localSheetId="1">#REF!</definedName>
    <definedName name="xxxx" localSheetId="6">#REF!</definedName>
    <definedName name="xxxx" localSheetId="5">#REF!</definedName>
    <definedName name="xxxx" localSheetId="58">#REF!</definedName>
    <definedName name="xxxx" localSheetId="59">#REF!</definedName>
    <definedName name="xxxx" localSheetId="64">#REF!</definedName>
    <definedName name="xxxx" localSheetId="67">#REF!</definedName>
    <definedName name="xxxx" localSheetId="68">#REF!</definedName>
    <definedName name="xxxx" localSheetId="69">#REF!</definedName>
    <definedName name="xxxx" localSheetId="11">#REF!</definedName>
    <definedName name="xxxx" localSheetId="10">#REF!</definedName>
    <definedName name="xxxx" localSheetId="7">#REF!</definedName>
    <definedName name="xxxx" localSheetId="9">#REF!</definedName>
    <definedName name="xxxx" localSheetId="72">#REF!</definedName>
    <definedName name="xxxx" localSheetId="73">#REF!</definedName>
    <definedName name="xxxx" localSheetId="74">#REF!</definedName>
    <definedName name="xxxx" localSheetId="75">#REF!</definedName>
    <definedName name="xxxx" localSheetId="76">#REF!</definedName>
    <definedName name="xxxx" localSheetId="77">#REF!</definedName>
    <definedName name="xxxx" localSheetId="78">#REF!</definedName>
    <definedName name="xxxx" localSheetId="79">#REF!</definedName>
    <definedName name="xxxx" localSheetId="92">#REF!</definedName>
    <definedName name="xxxx" localSheetId="91">#REF!</definedName>
    <definedName name="xxxx" localSheetId="93">#REF!</definedName>
    <definedName name="xxxx" localSheetId="94">#REF!</definedName>
    <definedName name="xxxx" localSheetId="96">#REF!</definedName>
    <definedName name="xxxx" localSheetId="98">#REF!</definedName>
    <definedName name="xxxx" localSheetId="101">#REF!</definedName>
    <definedName name="xxxx" localSheetId="102">#REF!</definedName>
    <definedName name="xxxx" localSheetId="103">#REF!</definedName>
    <definedName name="xxxx" localSheetId="104">#REF!</definedName>
    <definedName name="xxxx" localSheetId="105">#REF!</definedName>
    <definedName name="xxxx" localSheetId="106">#REF!</definedName>
    <definedName name="xxxx" localSheetId="12">#REF!</definedName>
    <definedName name="xxxx" localSheetId="21">#REF!</definedName>
    <definedName name="xxxx" localSheetId="0">#REF!</definedName>
    <definedName name="xxxx" localSheetId="33">#REF!</definedName>
    <definedName name="xxxx" localSheetId="32">#REF!</definedName>
    <definedName name="xxxx" localSheetId="34">#REF!</definedName>
    <definedName name="xxxx" localSheetId="36">#REF!</definedName>
    <definedName name="xxxx" localSheetId="35">#REF!</definedName>
    <definedName name="xxxx" localSheetId="97">#REF!</definedName>
    <definedName name="xxxx">#REF!</definedName>
    <definedName name="YYY" localSheetId="2">#REF!</definedName>
    <definedName name="YYY" localSheetId="1">#REF!</definedName>
    <definedName name="YYY" localSheetId="6">#REF!</definedName>
    <definedName name="YYY" localSheetId="5">#REF!</definedName>
    <definedName name="YYY" localSheetId="58">#REF!</definedName>
    <definedName name="YYY" localSheetId="59">#REF!</definedName>
    <definedName name="YYY" localSheetId="64">#REF!</definedName>
    <definedName name="YYY" localSheetId="67">#REF!</definedName>
    <definedName name="YYY" localSheetId="68">#REF!</definedName>
    <definedName name="YYY" localSheetId="69">#REF!</definedName>
    <definedName name="YYY" localSheetId="11">#REF!</definedName>
    <definedName name="YYY" localSheetId="10">#REF!</definedName>
    <definedName name="YYY" localSheetId="7">#REF!</definedName>
    <definedName name="YYY" localSheetId="9">#REF!</definedName>
    <definedName name="YYY" localSheetId="72">#REF!</definedName>
    <definedName name="YYY" localSheetId="73">#REF!</definedName>
    <definedName name="YYY" localSheetId="74">#REF!</definedName>
    <definedName name="YYY" localSheetId="75">#REF!</definedName>
    <definedName name="YYY" localSheetId="76">#REF!</definedName>
    <definedName name="YYY" localSheetId="77">#REF!</definedName>
    <definedName name="YYY" localSheetId="78">#REF!</definedName>
    <definedName name="YYY" localSheetId="79">#REF!</definedName>
    <definedName name="YYY" localSheetId="90">#REF!</definedName>
    <definedName name="YYY" localSheetId="89">#REF!</definedName>
    <definedName name="YYY" localSheetId="88">#REF!</definedName>
    <definedName name="YYY" localSheetId="87">#REF!</definedName>
    <definedName name="YYY" localSheetId="80">#REF!</definedName>
    <definedName name="YYY" localSheetId="92">#REF!</definedName>
    <definedName name="YYY" localSheetId="91">#REF!</definedName>
    <definedName name="YYY" localSheetId="93">#REF!</definedName>
    <definedName name="YYY" localSheetId="94">#REF!</definedName>
    <definedName name="YYY" localSheetId="96">#REF!</definedName>
    <definedName name="YYY" localSheetId="98">#REF!</definedName>
    <definedName name="YYY" localSheetId="101">#REF!</definedName>
    <definedName name="YYY" localSheetId="102">#REF!</definedName>
    <definedName name="YYY" localSheetId="103">#REF!</definedName>
    <definedName name="YYY" localSheetId="104">#REF!</definedName>
    <definedName name="YYY" localSheetId="105">#REF!</definedName>
    <definedName name="YYY" localSheetId="106">#REF!</definedName>
    <definedName name="YYY" localSheetId="12">#REF!</definedName>
    <definedName name="YYY" localSheetId="20">#REF!</definedName>
    <definedName name="YYY" localSheetId="19">#REF!</definedName>
    <definedName name="YYY" localSheetId="17">#REF!</definedName>
    <definedName name="YYY" localSheetId="16">#REF!</definedName>
    <definedName name="YYY" localSheetId="21">#REF!</definedName>
    <definedName name="YYY" localSheetId="15">#REF!</definedName>
    <definedName name="YYY" localSheetId="14">#REF!</definedName>
    <definedName name="YYY" localSheetId="0">#REF!</definedName>
    <definedName name="YYY" localSheetId="33">#REF!</definedName>
    <definedName name="YYY" localSheetId="32">#REF!</definedName>
    <definedName name="YYY" localSheetId="34">#REF!</definedName>
    <definedName name="YYY" localSheetId="36">#REF!</definedName>
    <definedName name="YYY" localSheetId="35">#REF!</definedName>
    <definedName name="YYY" localSheetId="97">#REF!</definedName>
    <definedName name="YYY">#REF!</definedName>
    <definedName name="Z_9D36003A_BF44_413B_8167_2C047BF04F60_.wvu.Cols" localSheetId="28" hidden="1">'Nota 7A -aportesorginternales'!#REF!</definedName>
    <definedName name="Z_9D36003A_BF44_413B_8167_2C047BF04F60_.wvu.PrintArea" localSheetId="90" hidden="1">'Nota 29 Exp sectores 2022'!$A$4:$E$15</definedName>
    <definedName name="Z_9D36003A_BF44_413B_8167_2C047BF04F60_.wvu.PrintArea" localSheetId="89" hidden="1">'Nota 29 Exp sectores 2023'!$A$4:$E$15</definedName>
    <definedName name="Z_9D36003A_BF44_413B_8167_2C047BF04F60_.wvu.PrintArea" localSheetId="88" hidden="1">'Nota 29 Exposicion 2022'!#REF!</definedName>
    <definedName name="Z_9D36003A_BF44_413B_8167_2C047BF04F60_.wvu.PrintArea" localSheetId="87" hidden="1">'Nota 29 Exposicion 2023'!#REF!</definedName>
    <definedName name="Z_9D36003A_BF44_413B_8167_2C047BF04F60_.wvu.PrintArea" localSheetId="34" hidden="1">'Nota 9A Portafolio regula '!$A$5:$E$13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2" i="121" l="1"/>
  <c r="E52" i="121"/>
  <c r="F51" i="121"/>
  <c r="E51" i="121"/>
  <c r="F50" i="121"/>
  <c r="E50" i="121"/>
  <c r="F49" i="121"/>
  <c r="E49" i="121"/>
  <c r="F48" i="121"/>
  <c r="E48" i="121"/>
  <c r="F47" i="121"/>
  <c r="E47" i="121"/>
  <c r="F46" i="121"/>
  <c r="E46" i="121"/>
  <c r="E16" i="64"/>
  <c r="D16" i="64"/>
  <c r="E15" i="64"/>
  <c r="D15" i="64"/>
  <c r="E14" i="64"/>
  <c r="D14" i="64"/>
  <c r="E13" i="64"/>
  <c r="D13" i="64"/>
  <c r="E12" i="64"/>
  <c r="D12" i="64"/>
  <c r="E11" i="64"/>
  <c r="D11" i="64"/>
  <c r="E10" i="64"/>
  <c r="D10" i="64"/>
  <c r="E9" i="64"/>
  <c r="D9" i="64"/>
  <c r="E8" i="64"/>
  <c r="D8" i="64"/>
  <c r="E7" i="64"/>
  <c r="D7" i="64"/>
  <c r="E6" i="64"/>
  <c r="D6" i="64"/>
  <c r="E5" i="64"/>
  <c r="D5" i="64"/>
  <c r="E13" i="43"/>
  <c r="D13" i="43"/>
  <c r="E12" i="43"/>
  <c r="D12" i="43"/>
  <c r="E11" i="43"/>
  <c r="D11" i="43"/>
  <c r="E10" i="43"/>
  <c r="D10" i="43"/>
  <c r="E9" i="43"/>
  <c r="D9" i="43"/>
  <c r="E8" i="43"/>
  <c r="D8" i="43"/>
  <c r="E7" i="43"/>
  <c r="D7" i="43"/>
  <c r="E6" i="43"/>
  <c r="D6" i="43"/>
  <c r="E5" i="43"/>
  <c r="D5" i="43"/>
  <c r="E10" i="44"/>
  <c r="D10" i="44"/>
  <c r="E9" i="44"/>
  <c r="D9" i="44"/>
  <c r="E8" i="44"/>
  <c r="D8" i="44"/>
  <c r="E7" i="44"/>
  <c r="D7" i="44"/>
  <c r="E6" i="44"/>
  <c r="D6" i="44"/>
  <c r="XFD6" i="44"/>
  <c r="O29" i="123" l="1"/>
  <c r="O28" i="123"/>
  <c r="O27" i="123"/>
  <c r="O26" i="123"/>
  <c r="O25" i="123"/>
  <c r="O24" i="123"/>
  <c r="O23" i="123"/>
  <c r="O22" i="123"/>
  <c r="O21" i="123"/>
  <c r="O20" i="123"/>
  <c r="O19" i="123"/>
  <c r="O18" i="123"/>
  <c r="O17" i="123"/>
  <c r="O16" i="123"/>
  <c r="O15" i="123"/>
  <c r="O14" i="123"/>
  <c r="O13" i="123"/>
  <c r="O12" i="123"/>
  <c r="O11" i="123"/>
  <c r="O10" i="123"/>
  <c r="O9" i="123"/>
  <c r="F57" i="122"/>
  <c r="E57" i="122"/>
  <c r="F56" i="122"/>
  <c r="E56" i="122"/>
  <c r="F55" i="122"/>
  <c r="E55" i="122"/>
  <c r="F54" i="122"/>
  <c r="E54" i="122"/>
  <c r="F53" i="122"/>
  <c r="E53" i="122"/>
  <c r="F52" i="122"/>
  <c r="E52" i="122"/>
  <c r="F51" i="122"/>
  <c r="E51" i="122"/>
  <c r="F50" i="122"/>
  <c r="E50" i="122"/>
  <c r="F49" i="122"/>
  <c r="E49" i="122"/>
  <c r="F48" i="122"/>
  <c r="E48" i="122"/>
  <c r="F47" i="122"/>
  <c r="E47" i="122"/>
  <c r="F46" i="122"/>
  <c r="E46" i="122"/>
  <c r="F45" i="122"/>
  <c r="E45" i="122"/>
  <c r="F44" i="122"/>
  <c r="E44" i="122"/>
  <c r="F43" i="122"/>
  <c r="E43" i="122"/>
  <c r="F42" i="122"/>
  <c r="E42" i="122"/>
  <c r="F41" i="122"/>
  <c r="E41" i="122"/>
  <c r="F40" i="122"/>
  <c r="E40" i="122"/>
  <c r="F39" i="122"/>
  <c r="E39" i="122"/>
  <c r="F38" i="122"/>
  <c r="E38" i="122"/>
  <c r="F37" i="122"/>
  <c r="E37" i="122"/>
  <c r="F36" i="122"/>
  <c r="E36" i="122"/>
  <c r="F35" i="122"/>
  <c r="E35" i="122"/>
  <c r="F34" i="122"/>
  <c r="E34" i="122"/>
  <c r="F33" i="122"/>
  <c r="E33" i="122"/>
  <c r="F32" i="122"/>
  <c r="E32" i="122"/>
  <c r="F31" i="122"/>
  <c r="E31" i="122"/>
  <c r="F30" i="122"/>
  <c r="E30" i="122"/>
  <c r="F29" i="122"/>
  <c r="E29" i="122"/>
  <c r="F28" i="122"/>
  <c r="E28" i="122"/>
  <c r="F27" i="122"/>
  <c r="E27" i="122"/>
  <c r="F26" i="122"/>
  <c r="E26" i="122"/>
  <c r="F25" i="122"/>
  <c r="E25" i="122"/>
  <c r="F24" i="122"/>
  <c r="E24" i="122"/>
  <c r="F23" i="122"/>
  <c r="E23" i="122"/>
  <c r="F22" i="122"/>
  <c r="E22" i="122"/>
  <c r="F21" i="122"/>
  <c r="E21" i="122"/>
  <c r="F20" i="122"/>
  <c r="E20" i="122"/>
  <c r="F19" i="122"/>
  <c r="E19" i="122"/>
  <c r="F18" i="122"/>
  <c r="E18" i="122"/>
  <c r="F17" i="122"/>
  <c r="E17" i="122"/>
  <c r="F16" i="122"/>
  <c r="E16" i="122"/>
  <c r="F15" i="122"/>
  <c r="E15" i="122"/>
  <c r="F14" i="122"/>
  <c r="E14" i="122"/>
  <c r="F13" i="122"/>
  <c r="E13" i="122"/>
  <c r="F12" i="122"/>
  <c r="E12" i="122"/>
  <c r="F11" i="122"/>
  <c r="E11" i="122"/>
  <c r="F10" i="122"/>
  <c r="E10" i="122"/>
  <c r="F9" i="122"/>
  <c r="E9" i="122"/>
  <c r="F8" i="122"/>
  <c r="E8" i="122"/>
  <c r="F45" i="121"/>
  <c r="E45" i="121"/>
  <c r="F44" i="121"/>
  <c r="E44" i="121"/>
  <c r="F43" i="121"/>
  <c r="E43" i="121"/>
  <c r="F42" i="121"/>
  <c r="E42" i="121"/>
  <c r="F41" i="121"/>
  <c r="E41" i="121"/>
  <c r="F40" i="121"/>
  <c r="E40" i="121"/>
  <c r="F39" i="121"/>
  <c r="E39" i="121"/>
  <c r="F38" i="121"/>
  <c r="E38" i="121"/>
  <c r="F37" i="121"/>
  <c r="E37" i="121"/>
  <c r="F36" i="121"/>
  <c r="E36" i="121"/>
  <c r="F35" i="121"/>
  <c r="E35" i="121"/>
  <c r="F34" i="121"/>
  <c r="E34" i="121"/>
  <c r="F33" i="121"/>
  <c r="E33" i="121"/>
  <c r="F32" i="121"/>
  <c r="E32" i="121"/>
  <c r="F31" i="121"/>
  <c r="E31" i="121"/>
  <c r="F30" i="121"/>
  <c r="E30" i="121"/>
  <c r="F29" i="121"/>
  <c r="E29" i="121"/>
  <c r="F28" i="121"/>
  <c r="E28" i="121"/>
  <c r="F27" i="121"/>
  <c r="E27" i="121"/>
  <c r="F26" i="121"/>
  <c r="E26" i="121"/>
  <c r="F25" i="121"/>
  <c r="E25" i="121"/>
  <c r="F24" i="121"/>
  <c r="E24" i="121"/>
  <c r="F23" i="121"/>
  <c r="E23" i="121"/>
  <c r="F22" i="121"/>
  <c r="E22" i="121"/>
  <c r="F21" i="121"/>
  <c r="E21" i="121"/>
  <c r="F20" i="121"/>
  <c r="E20" i="121"/>
  <c r="F19" i="121"/>
  <c r="E19" i="121"/>
  <c r="F18" i="121"/>
  <c r="E18" i="121"/>
  <c r="F17" i="121"/>
  <c r="E17" i="121"/>
  <c r="F16" i="121"/>
  <c r="E16" i="121"/>
  <c r="F15" i="121"/>
  <c r="E15" i="121"/>
  <c r="F14" i="121"/>
  <c r="E14" i="121"/>
  <c r="F13" i="121"/>
  <c r="E13" i="121"/>
  <c r="F12" i="121"/>
  <c r="E12" i="121"/>
  <c r="F11" i="121"/>
  <c r="E11" i="121"/>
  <c r="F10" i="121"/>
  <c r="E10" i="121"/>
  <c r="F37" i="120"/>
  <c r="E37" i="120"/>
  <c r="F36" i="120"/>
  <c r="E36" i="120"/>
  <c r="F35" i="120"/>
  <c r="E35" i="120"/>
  <c r="F34" i="120"/>
  <c r="E34" i="120"/>
  <c r="F33" i="120"/>
  <c r="E33" i="120"/>
  <c r="F32" i="120"/>
  <c r="E32" i="120"/>
  <c r="F31" i="120"/>
  <c r="E31" i="120"/>
  <c r="F29" i="120"/>
  <c r="E29" i="120"/>
  <c r="F28" i="120"/>
  <c r="E28" i="120"/>
  <c r="F27" i="120"/>
  <c r="E27" i="120"/>
  <c r="F26" i="120"/>
  <c r="E26" i="120"/>
  <c r="F25" i="120"/>
  <c r="E25" i="120"/>
  <c r="F24" i="120"/>
  <c r="E24" i="120"/>
  <c r="F23" i="120"/>
  <c r="E23" i="120"/>
  <c r="F21" i="120"/>
  <c r="E21" i="120"/>
  <c r="F20" i="120"/>
  <c r="E20" i="120"/>
  <c r="F18" i="120"/>
  <c r="E18" i="120"/>
  <c r="F16" i="120"/>
  <c r="E16" i="120"/>
  <c r="F14" i="120"/>
  <c r="E14" i="120"/>
  <c r="F13" i="120"/>
  <c r="E13" i="120"/>
  <c r="F12" i="120"/>
  <c r="E12" i="120"/>
  <c r="F37" i="119"/>
  <c r="E37" i="119"/>
  <c r="F36" i="119"/>
  <c r="E36" i="119"/>
  <c r="F35" i="119"/>
  <c r="E35" i="119"/>
  <c r="F34" i="119"/>
  <c r="E34" i="119"/>
  <c r="F33" i="119"/>
  <c r="E33" i="119"/>
  <c r="F32" i="119"/>
  <c r="E32" i="119"/>
  <c r="F31" i="119"/>
  <c r="E31" i="119"/>
  <c r="F30" i="119"/>
  <c r="E30" i="119"/>
  <c r="F29" i="119"/>
  <c r="E29" i="119"/>
  <c r="F28" i="119"/>
  <c r="E28" i="119"/>
  <c r="F27" i="119"/>
  <c r="E27" i="119"/>
  <c r="F26" i="119"/>
  <c r="E26" i="119"/>
  <c r="F25" i="119"/>
  <c r="E25" i="119"/>
  <c r="F24" i="119"/>
  <c r="E24" i="119"/>
  <c r="F23" i="119"/>
  <c r="E23" i="119"/>
  <c r="F22" i="119"/>
  <c r="E22" i="119"/>
  <c r="F21" i="119"/>
  <c r="E21" i="119"/>
  <c r="F20" i="119"/>
  <c r="E20" i="119"/>
  <c r="F19" i="119"/>
  <c r="E19" i="119"/>
  <c r="F18" i="119"/>
  <c r="E18" i="119"/>
  <c r="F17" i="119"/>
  <c r="E17" i="119"/>
  <c r="F16" i="119"/>
  <c r="E16" i="119"/>
  <c r="F15" i="119"/>
  <c r="E15" i="119"/>
  <c r="F14" i="119"/>
  <c r="E14" i="119"/>
  <c r="F13" i="119"/>
  <c r="E13" i="119"/>
  <c r="F12" i="119"/>
  <c r="E12" i="119"/>
  <c r="F11" i="119"/>
  <c r="E11" i="119"/>
  <c r="F10" i="119"/>
  <c r="E10" i="119"/>
  <c r="F9" i="119"/>
  <c r="E9" i="119"/>
  <c r="F8" i="119"/>
  <c r="E8" i="119"/>
  <c r="D9" i="122"/>
  <c r="D15" i="122"/>
  <c r="D32" i="122"/>
  <c r="D23" i="122" s="1"/>
  <c r="D39" i="122"/>
  <c r="D33" i="122" s="1"/>
  <c r="D43" i="122"/>
  <c r="D52" i="122"/>
  <c r="D8" i="122" l="1"/>
  <c r="D55" i="122" s="1"/>
  <c r="N28" i="123"/>
  <c r="N27" i="123"/>
  <c r="N26" i="123"/>
  <c r="N25" i="123"/>
  <c r="N24" i="123"/>
  <c r="L23" i="123"/>
  <c r="J23" i="123"/>
  <c r="N22" i="123"/>
  <c r="N21" i="123"/>
  <c r="M20" i="123"/>
  <c r="L20" i="123"/>
  <c r="K20" i="123"/>
  <c r="K29" i="123" s="1"/>
  <c r="J20" i="123"/>
  <c r="I20" i="123"/>
  <c r="I29" i="123" s="1"/>
  <c r="H20" i="123"/>
  <c r="H29" i="123" s="1"/>
  <c r="G20" i="123"/>
  <c r="G29" i="123" s="1"/>
  <c r="F20" i="123"/>
  <c r="F29" i="123" s="1"/>
  <c r="E20" i="123"/>
  <c r="E29" i="123" s="1"/>
  <c r="D20" i="123"/>
  <c r="D29" i="123" s="1"/>
  <c r="C20" i="123"/>
  <c r="C29" i="123" s="1"/>
  <c r="N19" i="123"/>
  <c r="N18" i="123"/>
  <c r="N17" i="123"/>
  <c r="N16" i="123"/>
  <c r="N15" i="123"/>
  <c r="N14" i="123"/>
  <c r="L13" i="123"/>
  <c r="N13" i="123" s="1"/>
  <c r="N11" i="123"/>
  <c r="N10" i="123"/>
  <c r="C56" i="122"/>
  <c r="C52" i="122"/>
  <c r="C43" i="122"/>
  <c r="C39" i="122"/>
  <c r="C33" i="122" s="1"/>
  <c r="C26" i="122"/>
  <c r="C23" i="122" s="1"/>
  <c r="C15" i="122"/>
  <c r="C9" i="122"/>
  <c r="C50" i="121"/>
  <c r="C49" i="121" s="1"/>
  <c r="C47" i="121" s="1"/>
  <c r="D49" i="121"/>
  <c r="D47" i="121" s="1"/>
  <c r="B35" i="121"/>
  <c r="B34" i="121"/>
  <c r="C33" i="121"/>
  <c r="B32" i="121"/>
  <c r="D27" i="121"/>
  <c r="D24" i="121" s="1"/>
  <c r="D45" i="121" s="1"/>
  <c r="C27" i="121"/>
  <c r="C24" i="121" s="1"/>
  <c r="B25" i="121"/>
  <c r="C12" i="121"/>
  <c r="C10" i="121" s="1"/>
  <c r="C22" i="121" s="1"/>
  <c r="D10" i="121"/>
  <c r="D22" i="121" s="1"/>
  <c r="D38" i="120"/>
  <c r="F38" i="120" s="1"/>
  <c r="C38" i="120"/>
  <c r="E38" i="120" s="1"/>
  <c r="D22" i="120"/>
  <c r="F22" i="120" s="1"/>
  <c r="C22" i="120"/>
  <c r="E22" i="120" s="1"/>
  <c r="D19" i="120"/>
  <c r="F19" i="120" s="1"/>
  <c r="C19" i="120"/>
  <c r="E19" i="120" s="1"/>
  <c r="C17" i="120"/>
  <c r="E17" i="120" s="1"/>
  <c r="D15" i="120"/>
  <c r="F15" i="120" s="1"/>
  <c r="C15" i="120"/>
  <c r="E15" i="120" s="1"/>
  <c r="D11" i="120"/>
  <c r="C11" i="120"/>
  <c r="A3" i="120"/>
  <c r="C21" i="119"/>
  <c r="C19" i="119" s="1"/>
  <c r="D19" i="119"/>
  <c r="D16" i="119"/>
  <c r="C16" i="119"/>
  <c r="C8" i="119" s="1"/>
  <c r="D9" i="119"/>
  <c r="D8" i="119" s="1"/>
  <c r="C9" i="119"/>
  <c r="C10" i="120" l="1"/>
  <c r="E10" i="120" s="1"/>
  <c r="E11" i="120"/>
  <c r="D10" i="120"/>
  <c r="F11" i="120"/>
  <c r="N23" i="123"/>
  <c r="D17" i="120"/>
  <c r="N12" i="123"/>
  <c r="D46" i="121"/>
  <c r="D52" i="121" s="1"/>
  <c r="C45" i="121"/>
  <c r="C46" i="121" s="1"/>
  <c r="C52" i="121" s="1"/>
  <c r="C9" i="120"/>
  <c r="D37" i="119"/>
  <c r="C37" i="119"/>
  <c r="C8" i="122"/>
  <c r="C55" i="122" s="1"/>
  <c r="J29" i="123"/>
  <c r="L29" i="123"/>
  <c r="M29" i="123"/>
  <c r="C30" i="120" l="1"/>
  <c r="E9" i="120"/>
  <c r="F17" i="120"/>
  <c r="D9" i="120"/>
  <c r="F9" i="120" s="1"/>
  <c r="F10" i="120"/>
  <c r="N20" i="123"/>
  <c r="C57" i="122"/>
  <c r="D30" i="120" l="1"/>
  <c r="C39" i="120"/>
  <c r="E39" i="120" s="1"/>
  <c r="E30" i="120"/>
  <c r="N29" i="123"/>
  <c r="D39" i="120" l="1"/>
  <c r="F39" i="120" s="1"/>
  <c r="F30" i="120"/>
  <c r="D14" i="118"/>
  <c r="D8" i="107" l="1"/>
  <c r="C8" i="107"/>
  <c r="B8" i="107"/>
  <c r="E19" i="69" l="1"/>
  <c r="E13" i="113" l="1"/>
  <c r="D12" i="113"/>
  <c r="D11" i="113"/>
  <c r="D10" i="113" s="1"/>
  <c r="C10" i="113"/>
  <c r="C9" i="113" s="1"/>
  <c r="C13" i="113" s="1"/>
  <c r="B10" i="113"/>
  <c r="B9" i="113" s="1"/>
  <c r="B13" i="113" s="1"/>
  <c r="D9" i="113" l="1"/>
  <c r="D13" i="113" s="1"/>
  <c r="F18" i="74"/>
  <c r="E18" i="74"/>
  <c r="D18" i="74"/>
  <c r="C18" i="74"/>
  <c r="B18" i="74"/>
  <c r="G17" i="74"/>
  <c r="G16" i="74"/>
  <c r="G15" i="74"/>
  <c r="G14" i="74"/>
  <c r="G13" i="74"/>
  <c r="G12" i="74"/>
  <c r="G11" i="74"/>
  <c r="G10" i="74"/>
  <c r="G9" i="74"/>
  <c r="G8" i="74"/>
  <c r="G7" i="74"/>
  <c r="G18" i="74" l="1"/>
  <c r="D19" i="74"/>
  <c r="E19" i="74"/>
  <c r="C19" i="74"/>
  <c r="F19" i="74"/>
  <c r="B19" i="74"/>
  <c r="G19" i="74" s="1"/>
  <c r="E12" i="56" l="1"/>
  <c r="B12" i="56"/>
  <c r="C12" i="56"/>
  <c r="D11" i="56"/>
  <c r="G12" i="116"/>
  <c r="I12" i="116"/>
  <c r="J13" i="116" l="1"/>
  <c r="J11" i="116"/>
  <c r="J10" i="116"/>
  <c r="I10" i="116"/>
  <c r="I14" i="116" s="1"/>
  <c r="H10" i="116"/>
  <c r="H12" i="116" s="1"/>
  <c r="J12" i="116" s="1"/>
  <c r="G10" i="116"/>
  <c r="G14" i="116" s="1"/>
  <c r="F10" i="116"/>
  <c r="F14" i="116" s="1"/>
  <c r="E10" i="116"/>
  <c r="E14" i="116" s="1"/>
  <c r="D10" i="116"/>
  <c r="D14" i="116" s="1"/>
  <c r="C10" i="116"/>
  <c r="C14" i="116" s="1"/>
  <c r="B10" i="116"/>
  <c r="B14" i="116" s="1"/>
  <c r="J14" i="116" l="1"/>
  <c r="H14" i="116"/>
  <c r="I19" i="115"/>
  <c r="M18" i="115"/>
  <c r="M17" i="115"/>
  <c r="M16" i="115"/>
  <c r="M15" i="115"/>
  <c r="M14" i="115"/>
  <c r="M13" i="115"/>
  <c r="M12" i="115"/>
  <c r="M11" i="115"/>
  <c r="M10" i="115" s="1"/>
  <c r="M19" i="115" s="1"/>
  <c r="M20" i="115" s="1"/>
  <c r="L10" i="115"/>
  <c r="K10" i="115"/>
  <c r="K19" i="115" s="1"/>
  <c r="J10" i="115"/>
  <c r="I10" i="115"/>
  <c r="H10" i="115"/>
  <c r="H19" i="115" s="1"/>
  <c r="G10" i="115"/>
  <c r="F10" i="115"/>
  <c r="F19" i="115" s="1"/>
  <c r="E10" i="115"/>
  <c r="D10" i="115"/>
  <c r="C10" i="115"/>
  <c r="C19" i="115" s="1"/>
  <c r="B10" i="115"/>
  <c r="M9" i="115"/>
  <c r="M8" i="115"/>
  <c r="L8" i="115"/>
  <c r="L19" i="115" s="1"/>
  <c r="K8" i="115"/>
  <c r="J8" i="115"/>
  <c r="I8" i="115"/>
  <c r="H8" i="115"/>
  <c r="G8" i="115"/>
  <c r="F8" i="115"/>
  <c r="E8" i="115"/>
  <c r="D8" i="115"/>
  <c r="D19" i="115" s="1"/>
  <c r="C8" i="115"/>
  <c r="B8" i="115"/>
  <c r="M18" i="114"/>
  <c r="M17" i="114"/>
  <c r="M16" i="114"/>
  <c r="M15" i="114"/>
  <c r="M14" i="114"/>
  <c r="M13" i="114"/>
  <c r="M12" i="114"/>
  <c r="M11" i="114"/>
  <c r="L10" i="114"/>
  <c r="K10" i="114"/>
  <c r="J10" i="114"/>
  <c r="J19" i="114" s="1"/>
  <c r="I10" i="114"/>
  <c r="H10" i="114"/>
  <c r="G10" i="114"/>
  <c r="G19" i="114" s="1"/>
  <c r="F10" i="114"/>
  <c r="F19" i="114" s="1"/>
  <c r="E10" i="114"/>
  <c r="E19" i="114" s="1"/>
  <c r="D10" i="114"/>
  <c r="C10" i="114"/>
  <c r="B10" i="114"/>
  <c r="B19" i="114" s="1"/>
  <c r="M9" i="114"/>
  <c r="M8" i="114" s="1"/>
  <c r="L8" i="114"/>
  <c r="K8" i="114"/>
  <c r="J8" i="114"/>
  <c r="I8" i="114"/>
  <c r="H8" i="114"/>
  <c r="H19" i="114" s="1"/>
  <c r="G8" i="114"/>
  <c r="F8" i="114"/>
  <c r="E8" i="114"/>
  <c r="D8" i="114"/>
  <c r="C8" i="114"/>
  <c r="B8" i="114"/>
  <c r="C9" i="112"/>
  <c r="B9" i="112"/>
  <c r="H14" i="111"/>
  <c r="D14" i="111"/>
  <c r="C10" i="110"/>
  <c r="B10" i="110"/>
  <c r="B19" i="115" l="1"/>
  <c r="B20" i="115" s="1"/>
  <c r="J19" i="115"/>
  <c r="E19" i="115"/>
  <c r="E20" i="115" s="1"/>
  <c r="G19" i="115"/>
  <c r="I19" i="114"/>
  <c r="C19" i="114"/>
  <c r="K19" i="114"/>
  <c r="D19" i="114"/>
  <c r="L19" i="114"/>
  <c r="M10" i="114"/>
  <c r="M19" i="114" s="1"/>
  <c r="M20" i="114" s="1"/>
  <c r="C20" i="115"/>
  <c r="L20" i="115"/>
  <c r="G20" i="115"/>
  <c r="F20" i="115"/>
  <c r="H20" i="115"/>
  <c r="I20" i="115"/>
  <c r="K20" i="115"/>
  <c r="D20" i="115"/>
  <c r="J20" i="115"/>
  <c r="G20" i="114" l="1"/>
  <c r="C20" i="114"/>
  <c r="J20" i="114"/>
  <c r="F20" i="114"/>
  <c r="L20" i="114"/>
  <c r="D20" i="114"/>
  <c r="I20" i="114"/>
  <c r="B20" i="114"/>
  <c r="E20" i="114"/>
  <c r="H20" i="114"/>
  <c r="K20" i="114"/>
  <c r="C13" i="109" l="1"/>
  <c r="B13" i="109"/>
  <c r="C7" i="109"/>
  <c r="B7" i="109"/>
  <c r="B6" i="109" s="1"/>
  <c r="B16" i="109" s="1"/>
  <c r="C6" i="109"/>
  <c r="C16" i="109" l="1"/>
  <c r="F14" i="63"/>
  <c r="F15" i="63"/>
  <c r="F13" i="63"/>
  <c r="F12" i="63"/>
  <c r="C6" i="49"/>
  <c r="B6" i="49"/>
  <c r="C6" i="108" l="1"/>
  <c r="C10" i="108" s="1"/>
  <c r="B6" i="108"/>
  <c r="B10" i="108" s="1"/>
  <c r="E18" i="106"/>
  <c r="J17" i="106"/>
  <c r="J16" i="106"/>
  <c r="J15" i="106"/>
  <c r="J14" i="106"/>
  <c r="J13" i="106"/>
  <c r="I12" i="106"/>
  <c r="I18" i="106" s="1"/>
  <c r="H12" i="106"/>
  <c r="H18" i="106" s="1"/>
  <c r="G12" i="106"/>
  <c r="G18" i="106" s="1"/>
  <c r="F12" i="106"/>
  <c r="F18" i="106" s="1"/>
  <c r="E12" i="106"/>
  <c r="D12" i="106"/>
  <c r="D18" i="106" s="1"/>
  <c r="C12" i="106"/>
  <c r="C18" i="106" s="1"/>
  <c r="B12" i="106"/>
  <c r="B18" i="106" s="1"/>
  <c r="J11" i="106"/>
  <c r="J10" i="106"/>
  <c r="J9" i="106"/>
  <c r="J8" i="106"/>
  <c r="J7" i="106"/>
  <c r="C13" i="105"/>
  <c r="B13" i="105"/>
  <c r="C5" i="105"/>
  <c r="C19" i="105" s="1"/>
  <c r="B5" i="105"/>
  <c r="J12" i="106" l="1"/>
  <c r="J18" i="106" s="1"/>
  <c r="B19" i="105"/>
  <c r="C8" i="104"/>
  <c r="B8" i="104"/>
  <c r="C8" i="103" l="1"/>
  <c r="B8" i="103"/>
  <c r="E11" i="102"/>
  <c r="C11" i="102"/>
  <c r="B11" i="102"/>
  <c r="D10" i="102"/>
  <c r="D11" i="102" s="1"/>
  <c r="D9" i="102"/>
  <c r="D8" i="102"/>
  <c r="D7" i="102"/>
  <c r="E7" i="101"/>
  <c r="C7" i="101"/>
  <c r="B7" i="101"/>
  <c r="D6" i="101"/>
  <c r="D7" i="101" s="1"/>
  <c r="F35" i="100" l="1"/>
  <c r="E35" i="100"/>
  <c r="D35" i="100"/>
  <c r="F30" i="100"/>
  <c r="E30" i="100"/>
  <c r="D30" i="100"/>
  <c r="C30" i="100"/>
  <c r="F26" i="100"/>
  <c r="E26" i="100"/>
  <c r="D26" i="100"/>
  <c r="C26" i="100"/>
  <c r="F22" i="100"/>
  <c r="E22" i="100"/>
  <c r="D22" i="100"/>
  <c r="C22" i="100"/>
  <c r="F9" i="100"/>
  <c r="E9" i="100"/>
  <c r="D9" i="100"/>
  <c r="C9" i="100"/>
  <c r="B9" i="100"/>
  <c r="D29" i="99"/>
  <c r="D28" i="99"/>
  <c r="D27" i="99"/>
  <c r="E18" i="99"/>
  <c r="E16" i="99"/>
  <c r="E15" i="99"/>
  <c r="E14" i="99"/>
  <c r="D13" i="99"/>
  <c r="D9" i="99" s="1"/>
  <c r="E12" i="99"/>
  <c r="E11" i="99"/>
  <c r="F9" i="99"/>
  <c r="C9" i="99"/>
  <c r="F22" i="99"/>
  <c r="E22" i="99"/>
  <c r="D22" i="99"/>
  <c r="F26" i="99"/>
  <c r="E26" i="99"/>
  <c r="C26" i="99"/>
  <c r="F30" i="99"/>
  <c r="D30" i="99"/>
  <c r="F35" i="99"/>
  <c r="D35" i="99"/>
  <c r="B26" i="99"/>
  <c r="C24" i="99"/>
  <c r="G24" i="99"/>
  <c r="B9" i="99"/>
  <c r="D26" i="99" l="1"/>
  <c r="E9" i="99"/>
  <c r="G36" i="100" l="1"/>
  <c r="C36" i="100"/>
  <c r="B35" i="100"/>
  <c r="E34" i="100"/>
  <c r="G34" i="100" s="1"/>
  <c r="G31" i="100"/>
  <c r="B30" i="100"/>
  <c r="G29" i="100"/>
  <c r="G28" i="100"/>
  <c r="G27" i="100"/>
  <c r="B26" i="100"/>
  <c r="G25" i="100"/>
  <c r="G24" i="100"/>
  <c r="G23" i="100"/>
  <c r="B22" i="100"/>
  <c r="G21" i="100"/>
  <c r="G20" i="100"/>
  <c r="G19" i="100"/>
  <c r="G18" i="100"/>
  <c r="G17" i="100"/>
  <c r="G16" i="100"/>
  <c r="G15" i="100"/>
  <c r="G14" i="100"/>
  <c r="G13" i="100"/>
  <c r="G12" i="100"/>
  <c r="G11" i="100"/>
  <c r="G10" i="100"/>
  <c r="C36" i="99"/>
  <c r="B35" i="99"/>
  <c r="G34" i="99"/>
  <c r="C31" i="99"/>
  <c r="B30" i="99"/>
  <c r="G29" i="99"/>
  <c r="G28" i="99"/>
  <c r="G27" i="99"/>
  <c r="G23" i="99"/>
  <c r="C23" i="99"/>
  <c r="G21" i="99"/>
  <c r="C21" i="99"/>
  <c r="G20" i="99"/>
  <c r="G19" i="99"/>
  <c r="G18" i="99"/>
  <c r="G17" i="99"/>
  <c r="G16" i="99"/>
  <c r="G15" i="99"/>
  <c r="G13" i="99"/>
  <c r="G12" i="99"/>
  <c r="G11" i="99"/>
  <c r="C35" i="100" l="1"/>
  <c r="G9" i="100"/>
  <c r="G22" i="100"/>
  <c r="G30" i="100"/>
  <c r="G35" i="100"/>
  <c r="C22" i="99"/>
  <c r="G22" i="99"/>
  <c r="G26" i="99"/>
  <c r="E31" i="99"/>
  <c r="C30" i="99"/>
  <c r="E36" i="99"/>
  <c r="E35" i="99" s="1"/>
  <c r="C35" i="99"/>
  <c r="G26" i="100"/>
  <c r="B22" i="99"/>
  <c r="G14" i="99"/>
  <c r="G10" i="99"/>
  <c r="G36" i="99" l="1"/>
  <c r="G35" i="99"/>
  <c r="G9" i="99"/>
  <c r="G31" i="99"/>
  <c r="E30" i="99"/>
  <c r="G30" i="99" l="1"/>
  <c r="F13" i="98" l="1"/>
  <c r="E12" i="98"/>
  <c r="E14" i="98" s="1"/>
  <c r="D12" i="98"/>
  <c r="D14" i="98" s="1"/>
  <c r="C12" i="98"/>
  <c r="C14" i="98" s="1"/>
  <c r="B12" i="98"/>
  <c r="B14" i="98" s="1"/>
  <c r="F11" i="98"/>
  <c r="F10" i="98"/>
  <c r="F9" i="98"/>
  <c r="F8" i="98"/>
  <c r="F7" i="98"/>
  <c r="F13" i="97"/>
  <c r="E12" i="97"/>
  <c r="E14" i="97" s="1"/>
  <c r="D12" i="97"/>
  <c r="D14" i="97" s="1"/>
  <c r="C12" i="97"/>
  <c r="C14" i="97" s="1"/>
  <c r="B12" i="97"/>
  <c r="B14" i="97" s="1"/>
  <c r="F11" i="97"/>
  <c r="F10" i="97"/>
  <c r="F9" i="97"/>
  <c r="F8" i="97"/>
  <c r="F7" i="97"/>
  <c r="G13" i="96"/>
  <c r="F12" i="96"/>
  <c r="F14" i="96" s="1"/>
  <c r="E12" i="96"/>
  <c r="E14" i="96" s="1"/>
  <c r="D12" i="96"/>
  <c r="D14" i="96" s="1"/>
  <c r="C12" i="96"/>
  <c r="C14" i="96" s="1"/>
  <c r="B12" i="96"/>
  <c r="B14" i="96" s="1"/>
  <c r="G11" i="96"/>
  <c r="G10" i="96"/>
  <c r="G9" i="96"/>
  <c r="G8" i="96"/>
  <c r="G7" i="96"/>
  <c r="I13" i="95"/>
  <c r="H12" i="95"/>
  <c r="H14" i="95" s="1"/>
  <c r="G12" i="95"/>
  <c r="G14" i="95" s="1"/>
  <c r="F12" i="95"/>
  <c r="F14" i="95" s="1"/>
  <c r="E12" i="95"/>
  <c r="E14" i="95" s="1"/>
  <c r="D12" i="95"/>
  <c r="D14" i="95" s="1"/>
  <c r="C12" i="95"/>
  <c r="C14" i="95" s="1"/>
  <c r="B12" i="95"/>
  <c r="B14" i="95" s="1"/>
  <c r="I11" i="95"/>
  <c r="I10" i="95"/>
  <c r="I9" i="95"/>
  <c r="I8" i="95"/>
  <c r="I7" i="95"/>
  <c r="E13" i="94"/>
  <c r="D13" i="94"/>
  <c r="B13" i="94"/>
  <c r="C8" i="94" s="1"/>
  <c r="C10" i="94"/>
  <c r="C14" i="93"/>
  <c r="C11" i="91"/>
  <c r="B6" i="91" s="1"/>
  <c r="B11" i="91" s="1"/>
  <c r="D10" i="88"/>
  <c r="C10" i="88"/>
  <c r="D6" i="88"/>
  <c r="C6" i="88"/>
  <c r="F12" i="98" l="1"/>
  <c r="F14" i="98" s="1"/>
  <c r="D15" i="98" s="1"/>
  <c r="F12" i="97"/>
  <c r="F14" i="97" s="1"/>
  <c r="C15" i="97"/>
  <c r="G12" i="96"/>
  <c r="I12" i="95"/>
  <c r="C12" i="94"/>
  <c r="C9" i="94"/>
  <c r="B10" i="93"/>
  <c r="B14" i="93" s="1"/>
  <c r="C12" i="88"/>
  <c r="C14" i="88" s="1"/>
  <c r="D12" i="88"/>
  <c r="D14" i="88" s="1"/>
  <c r="G14" i="96"/>
  <c r="B15" i="96" s="1"/>
  <c r="D15" i="97"/>
  <c r="E15" i="97"/>
  <c r="I14" i="95"/>
  <c r="D15" i="95" s="1"/>
  <c r="B15" i="97"/>
  <c r="C11" i="94"/>
  <c r="C7" i="94"/>
  <c r="C13" i="94" s="1"/>
  <c r="E15" i="98" l="1"/>
  <c r="F15" i="98" s="1"/>
  <c r="C15" i="98"/>
  <c r="B15" i="98"/>
  <c r="D15" i="96"/>
  <c r="F15" i="96"/>
  <c r="E15" i="96"/>
  <c r="C15" i="96"/>
  <c r="B15" i="95"/>
  <c r="E15" i="95"/>
  <c r="H15" i="95"/>
  <c r="G15" i="95"/>
  <c r="G15" i="96"/>
  <c r="C15" i="95"/>
  <c r="F15" i="97"/>
  <c r="F15" i="95"/>
  <c r="I15" i="95" l="1"/>
  <c r="D14" i="87"/>
  <c r="D13" i="87"/>
  <c r="D12" i="87"/>
  <c r="D11" i="87"/>
  <c r="E10" i="87"/>
  <c r="E15" i="87" s="1"/>
  <c r="C10" i="87"/>
  <c r="C15" i="87" s="1"/>
  <c r="B10" i="87"/>
  <c r="B15" i="87" s="1"/>
  <c r="D15" i="87" s="1"/>
  <c r="D9" i="87"/>
  <c r="D8" i="87"/>
  <c r="C7" i="87"/>
  <c r="B7" i="87"/>
  <c r="D7" i="87" s="1"/>
  <c r="E6" i="87"/>
  <c r="C6" i="87"/>
  <c r="B6" i="87"/>
  <c r="D6" i="87" s="1"/>
  <c r="D10" i="87" l="1"/>
  <c r="C14" i="86"/>
  <c r="B14" i="86"/>
  <c r="B19" i="86" s="1"/>
  <c r="C5" i="86"/>
  <c r="C19" i="86" s="1"/>
  <c r="B5" i="86"/>
  <c r="C7" i="84"/>
  <c r="B7" i="84"/>
  <c r="C7" i="83"/>
  <c r="B7" i="83"/>
  <c r="D28" i="82" l="1"/>
  <c r="D27" i="82" s="1"/>
  <c r="E27" i="82"/>
  <c r="C27" i="82"/>
  <c r="B27" i="82"/>
  <c r="D26" i="82"/>
  <c r="D25" i="82"/>
  <c r="D24" i="82"/>
  <c r="D23" i="82"/>
  <c r="D22" i="82"/>
  <c r="D21" i="82"/>
  <c r="D20" i="82"/>
  <c r="D19" i="82"/>
  <c r="E18" i="82"/>
  <c r="C18" i="82"/>
  <c r="B18" i="82"/>
  <c r="D17" i="82"/>
  <c r="D16" i="82"/>
  <c r="D15" i="82"/>
  <c r="D14" i="82"/>
  <c r="D13" i="82"/>
  <c r="D12" i="82"/>
  <c r="D11" i="82"/>
  <c r="E10" i="82"/>
  <c r="C10" i="82"/>
  <c r="B10" i="82"/>
  <c r="D8" i="82"/>
  <c r="D7" i="82"/>
  <c r="E6" i="82"/>
  <c r="C6" i="82"/>
  <c r="B6" i="82"/>
  <c r="E9" i="82" l="1"/>
  <c r="B9" i="82"/>
  <c r="B29" i="82" s="1"/>
  <c r="D10" i="82"/>
  <c r="C9" i="82"/>
  <c r="C29" i="82" s="1"/>
  <c r="D18" i="82"/>
  <c r="D6" i="82"/>
  <c r="B5" i="81"/>
  <c r="C5" i="81"/>
  <c r="B17" i="81"/>
  <c r="C17" i="81"/>
  <c r="B15" i="80"/>
  <c r="C15" i="80"/>
  <c r="B15" i="79"/>
  <c r="C15" i="79"/>
  <c r="B12" i="78"/>
  <c r="C12" i="78"/>
  <c r="B12" i="77"/>
  <c r="C12" i="77"/>
  <c r="G7" i="75"/>
  <c r="G8" i="75"/>
  <c r="G9" i="75"/>
  <c r="G10" i="75"/>
  <c r="G11" i="75"/>
  <c r="G12" i="75"/>
  <c r="G13" i="75"/>
  <c r="G14" i="75"/>
  <c r="G15" i="75"/>
  <c r="G16" i="75"/>
  <c r="G17" i="75"/>
  <c r="B18" i="75"/>
  <c r="C18" i="75"/>
  <c r="D18" i="75"/>
  <c r="E18" i="75"/>
  <c r="F18" i="75"/>
  <c r="G7" i="72"/>
  <c r="G8" i="72"/>
  <c r="G9" i="72"/>
  <c r="G10" i="72"/>
  <c r="G11" i="72"/>
  <c r="G12" i="72"/>
  <c r="G13" i="72"/>
  <c r="G14" i="72"/>
  <c r="G15" i="72"/>
  <c r="G16" i="72"/>
  <c r="G17" i="72"/>
  <c r="B18" i="72"/>
  <c r="C18" i="72"/>
  <c r="D18" i="72"/>
  <c r="E18" i="72"/>
  <c r="F18" i="72"/>
  <c r="G7" i="71"/>
  <c r="G8" i="71"/>
  <c r="G9" i="71"/>
  <c r="G10" i="71"/>
  <c r="G11" i="71"/>
  <c r="G12" i="71"/>
  <c r="G13" i="71"/>
  <c r="G14" i="71"/>
  <c r="G15" i="71"/>
  <c r="G16" i="71"/>
  <c r="G17" i="71"/>
  <c r="B18" i="71"/>
  <c r="C18" i="71"/>
  <c r="D18" i="71"/>
  <c r="E18" i="71"/>
  <c r="F18" i="71"/>
  <c r="J8" i="70"/>
  <c r="J9" i="70"/>
  <c r="J10" i="70"/>
  <c r="J11" i="70"/>
  <c r="J12" i="70"/>
  <c r="J13" i="70"/>
  <c r="J14" i="70"/>
  <c r="J15" i="70"/>
  <c r="J16" i="70"/>
  <c r="J17" i="70"/>
  <c r="J18" i="70"/>
  <c r="B19" i="70"/>
  <c r="C19" i="70"/>
  <c r="D19" i="70"/>
  <c r="E19" i="70"/>
  <c r="F19" i="70"/>
  <c r="G19" i="70"/>
  <c r="H19" i="70"/>
  <c r="I19" i="70"/>
  <c r="J8" i="69"/>
  <c r="J9" i="69"/>
  <c r="J10" i="69"/>
  <c r="J11" i="69"/>
  <c r="J12" i="69"/>
  <c r="J13" i="69"/>
  <c r="J14" i="69"/>
  <c r="J15" i="69"/>
  <c r="J16" i="69"/>
  <c r="J17" i="69"/>
  <c r="J18" i="69"/>
  <c r="B19" i="69"/>
  <c r="C19" i="69"/>
  <c r="D19" i="69"/>
  <c r="F19" i="69"/>
  <c r="G19" i="69"/>
  <c r="H19" i="69"/>
  <c r="I19" i="69"/>
  <c r="B7" i="68"/>
  <c r="C7" i="68"/>
  <c r="E7" i="68"/>
  <c r="D8" i="68"/>
  <c r="D9" i="68"/>
  <c r="D10" i="68"/>
  <c r="D11" i="68"/>
  <c r="D12" i="68"/>
  <c r="D13" i="68"/>
  <c r="D14" i="68"/>
  <c r="D15" i="68"/>
  <c r="D16" i="68"/>
  <c r="D17" i="68"/>
  <c r="D18" i="68"/>
  <c r="B20" i="68"/>
  <c r="C20" i="68"/>
  <c r="E20" i="68"/>
  <c r="D21" i="68"/>
  <c r="D22" i="68"/>
  <c r="D23" i="68"/>
  <c r="D24" i="68"/>
  <c r="D25" i="68"/>
  <c r="D26" i="68"/>
  <c r="B27" i="68"/>
  <c r="C27" i="68"/>
  <c r="E27" i="68"/>
  <c r="D28" i="68"/>
  <c r="D29" i="68"/>
  <c r="D30" i="68"/>
  <c r="D31" i="68"/>
  <c r="D32" i="68"/>
  <c r="B33" i="68"/>
  <c r="C33" i="68"/>
  <c r="E33" i="68"/>
  <c r="D34" i="68"/>
  <c r="D35" i="68"/>
  <c r="D36" i="68"/>
  <c r="D37" i="68"/>
  <c r="D38" i="68"/>
  <c r="B39" i="68"/>
  <c r="C39" i="68"/>
  <c r="E39" i="68"/>
  <c r="D40" i="68"/>
  <c r="D41" i="68"/>
  <c r="D42" i="68"/>
  <c r="D43" i="68"/>
  <c r="D44" i="68"/>
  <c r="D45" i="68"/>
  <c r="B46" i="68"/>
  <c r="C46" i="68"/>
  <c r="E46" i="68"/>
  <c r="D47" i="68"/>
  <c r="D48" i="68"/>
  <c r="D49" i="68"/>
  <c r="D50" i="68"/>
  <c r="D51" i="68"/>
  <c r="D52" i="68"/>
  <c r="D53" i="68"/>
  <c r="D54" i="68"/>
  <c r="B55" i="68"/>
  <c r="C55" i="68"/>
  <c r="E55" i="68"/>
  <c r="D56" i="68"/>
  <c r="D57" i="68"/>
  <c r="D58" i="68"/>
  <c r="D59" i="68"/>
  <c r="D60" i="68"/>
  <c r="D61" i="68"/>
  <c r="D62" i="68"/>
  <c r="D63" i="68"/>
  <c r="B64" i="68"/>
  <c r="C64" i="68"/>
  <c r="E64" i="68"/>
  <c r="D65" i="68"/>
  <c r="D66" i="68"/>
  <c r="D67" i="68"/>
  <c r="D68" i="68"/>
  <c r="D69" i="68"/>
  <c r="D70" i="68"/>
  <c r="D71" i="68"/>
  <c r="D72" i="68"/>
  <c r="B73" i="68"/>
  <c r="C73" i="68"/>
  <c r="E73" i="68"/>
  <c r="D74" i="68"/>
  <c r="D75" i="68"/>
  <c r="D76" i="68"/>
  <c r="D77" i="68"/>
  <c r="D78" i="68"/>
  <c r="D79" i="68"/>
  <c r="D80" i="68"/>
  <c r="D81" i="68"/>
  <c r="G18" i="75" l="1"/>
  <c r="B19" i="75"/>
  <c r="G18" i="72"/>
  <c r="C19" i="72" s="1"/>
  <c r="G18" i="71"/>
  <c r="C19" i="71" s="1"/>
  <c r="D39" i="68"/>
  <c r="E19" i="68"/>
  <c r="J19" i="70"/>
  <c r="C20" i="70" s="1"/>
  <c r="I20" i="70"/>
  <c r="J19" i="69"/>
  <c r="I20" i="69" s="1"/>
  <c r="E29" i="82"/>
  <c r="D9" i="82"/>
  <c r="D55" i="68"/>
  <c r="D73" i="68"/>
  <c r="D46" i="68"/>
  <c r="D7" i="68"/>
  <c r="B19" i="68"/>
  <c r="B82" i="68" s="1"/>
  <c r="D64" i="68"/>
  <c r="D33" i="68"/>
  <c r="D27" i="68"/>
  <c r="C19" i="68"/>
  <c r="C82" i="68" s="1"/>
  <c r="D20" i="68"/>
  <c r="D19" i="68" s="1"/>
  <c r="F20" i="69"/>
  <c r="D20" i="70"/>
  <c r="E20" i="70"/>
  <c r="F19" i="75"/>
  <c r="C19" i="75"/>
  <c r="E19" i="75"/>
  <c r="G20" i="70"/>
  <c r="F20" i="70"/>
  <c r="F19" i="71"/>
  <c r="E19" i="71"/>
  <c r="B19" i="71"/>
  <c r="D19" i="71"/>
  <c r="F19" i="72"/>
  <c r="E19" i="72"/>
  <c r="D19" i="72"/>
  <c r="D19" i="75"/>
  <c r="B19" i="72"/>
  <c r="C7" i="67"/>
  <c r="B7" i="67"/>
  <c r="G19" i="75" l="1"/>
  <c r="B20" i="70"/>
  <c r="H20" i="70"/>
  <c r="D20" i="69"/>
  <c r="J20" i="69"/>
  <c r="G20" i="69"/>
  <c r="E82" i="68"/>
  <c r="J20" i="70"/>
  <c r="C20" i="69"/>
  <c r="B20" i="69"/>
  <c r="H20" i="69"/>
  <c r="E20" i="69"/>
  <c r="D29" i="82"/>
  <c r="D82" i="68"/>
  <c r="G19" i="71"/>
  <c r="G19" i="72"/>
  <c r="D8" i="66"/>
  <c r="C8" i="66"/>
  <c r="B8" i="66"/>
  <c r="G15" i="65"/>
  <c r="G14" i="65"/>
  <c r="G13" i="65"/>
  <c r="G12" i="65"/>
  <c r="F11" i="65"/>
  <c r="F16" i="65" s="1"/>
  <c r="E11" i="65"/>
  <c r="E16" i="65" s="1"/>
  <c r="D11" i="65"/>
  <c r="D16" i="65" s="1"/>
  <c r="C11" i="65"/>
  <c r="C16" i="65" s="1"/>
  <c r="B11" i="65"/>
  <c r="B16" i="65" s="1"/>
  <c r="G10" i="65"/>
  <c r="G9" i="65"/>
  <c r="G8" i="65"/>
  <c r="G7" i="65"/>
  <c r="C11" i="64"/>
  <c r="B11" i="64"/>
  <c r="C5" i="64"/>
  <c r="C16" i="64" s="1"/>
  <c r="B5" i="64"/>
  <c r="B16" i="64" s="1"/>
  <c r="G11" i="65" l="1"/>
  <c r="G16" i="65" s="1"/>
  <c r="P16" i="63"/>
  <c r="O16" i="63"/>
  <c r="E16" i="63"/>
  <c r="P15" i="63"/>
  <c r="N15" i="63"/>
  <c r="P14" i="63"/>
  <c r="N14" i="63"/>
  <c r="P13" i="63"/>
  <c r="N13" i="63"/>
  <c r="N12" i="63"/>
  <c r="D11" i="63"/>
  <c r="D16" i="63" s="1"/>
  <c r="C11" i="63"/>
  <c r="C16" i="63" s="1"/>
  <c r="B11" i="63"/>
  <c r="B16" i="63" s="1"/>
  <c r="N10" i="63"/>
  <c r="F10" i="63"/>
  <c r="N9" i="63"/>
  <c r="F9" i="63"/>
  <c r="N8" i="63"/>
  <c r="E22" i="62"/>
  <c r="D22" i="62"/>
  <c r="F21" i="62"/>
  <c r="F20" i="62"/>
  <c r="F22" i="62" s="1"/>
  <c r="C7" i="62"/>
  <c r="B7" i="62"/>
  <c r="C5" i="62"/>
  <c r="C12" i="62" s="1"/>
  <c r="B5" i="62"/>
  <c r="B12" i="62" s="1"/>
  <c r="F11" i="63" l="1"/>
  <c r="F16" i="63" s="1"/>
  <c r="N16" i="63"/>
  <c r="N11" i="63"/>
  <c r="C8" i="61" l="1"/>
  <c r="B8" i="61"/>
  <c r="B9" i="60"/>
  <c r="B13" i="60" s="1"/>
  <c r="C10" i="59"/>
  <c r="B10" i="59"/>
  <c r="D16" i="58" l="1"/>
  <c r="D14" i="58"/>
  <c r="D13" i="58"/>
  <c r="D12" i="58"/>
  <c r="C11" i="58"/>
  <c r="C17" i="58" s="1"/>
  <c r="B11" i="58"/>
  <c r="B17" i="58" s="1"/>
  <c r="D10" i="58"/>
  <c r="D8" i="58"/>
  <c r="D7" i="58"/>
  <c r="D6" i="58"/>
  <c r="D11" i="58" l="1"/>
  <c r="D17" i="58" s="1"/>
  <c r="D9" i="57"/>
  <c r="C9" i="57"/>
  <c r="D7" i="56"/>
  <c r="D9" i="56"/>
  <c r="D8" i="56"/>
  <c r="D10" i="56"/>
  <c r="D12" i="56" l="1"/>
  <c r="C10" i="55"/>
  <c r="B10" i="55"/>
  <c r="C10" i="54"/>
  <c r="B10" i="54"/>
  <c r="D20" i="53"/>
  <c r="D19" i="53"/>
  <c r="D18" i="53"/>
  <c r="D17" i="53"/>
  <c r="D16" i="53"/>
  <c r="D15" i="53"/>
  <c r="D14" i="53"/>
  <c r="D13" i="53"/>
  <c r="D12" i="53"/>
  <c r="E11" i="53"/>
  <c r="C11" i="53"/>
  <c r="B11" i="53"/>
  <c r="D10" i="53"/>
  <c r="D9" i="53"/>
  <c r="D8" i="53" s="1"/>
  <c r="E8" i="53"/>
  <c r="C8" i="53"/>
  <c r="B8" i="53"/>
  <c r="D7" i="53"/>
  <c r="D6" i="53"/>
  <c r="C21" i="53" l="1"/>
  <c r="B21" i="53"/>
  <c r="D11" i="53"/>
  <c r="E21" i="53"/>
  <c r="D21" i="53"/>
  <c r="C8" i="52" l="1"/>
  <c r="B8" i="52"/>
  <c r="C9" i="51" l="1"/>
  <c r="B9" i="51"/>
  <c r="C20" i="50" l="1"/>
  <c r="B20" i="50"/>
  <c r="B12" i="49" l="1"/>
  <c r="C12" i="49"/>
  <c r="B12" i="48"/>
  <c r="C12" i="48"/>
  <c r="C8" i="47"/>
  <c r="B8" i="47"/>
  <c r="C10" i="44"/>
  <c r="B10" i="44"/>
  <c r="C7" i="46" l="1"/>
  <c r="B7" i="46"/>
  <c r="C7" i="45"/>
  <c r="B7" i="45"/>
  <c r="C11" i="43" l="1"/>
  <c r="B11" i="43"/>
  <c r="C9" i="43"/>
  <c r="B9" i="43"/>
  <c r="C5" i="43"/>
  <c r="B5" i="43"/>
  <c r="C13" i="43" l="1"/>
  <c r="B13" i="43"/>
  <c r="D17" i="42"/>
  <c r="D16" i="42"/>
  <c r="D15" i="42"/>
  <c r="D14" i="42"/>
  <c r="D13" i="42"/>
  <c r="C12" i="42"/>
  <c r="C18" i="42" s="1"/>
  <c r="B12" i="42"/>
  <c r="B18" i="42" s="1"/>
  <c r="D11" i="42"/>
  <c r="D10" i="42"/>
  <c r="D9" i="42"/>
  <c r="D8" i="42"/>
  <c r="D7" i="42"/>
  <c r="C9" i="41"/>
  <c r="B9" i="41"/>
  <c r="C5" i="41"/>
  <c r="C12" i="41" s="1"/>
  <c r="B5" i="41"/>
  <c r="D12" i="42" l="1"/>
  <c r="B12" i="41"/>
  <c r="D18" i="42"/>
  <c r="F6" i="38" l="1"/>
  <c r="F7" i="38"/>
  <c r="B8" i="38"/>
  <c r="C8" i="38"/>
  <c r="C11" i="38" s="1"/>
  <c r="D8" i="38"/>
  <c r="D11" i="38" s="1"/>
  <c r="E8" i="38"/>
  <c r="E11" i="38" s="1"/>
  <c r="F9" i="38"/>
  <c r="F10" i="38"/>
  <c r="B11" i="38"/>
  <c r="F8" i="38" l="1"/>
  <c r="F11" i="38" s="1"/>
  <c r="H17" i="36"/>
  <c r="H16" i="36"/>
  <c r="H15" i="36"/>
  <c r="H14" i="36"/>
  <c r="H13" i="36"/>
  <c r="H12" i="36"/>
  <c r="G11" i="36"/>
  <c r="F11" i="36"/>
  <c r="E11" i="36"/>
  <c r="D11" i="36"/>
  <c r="C11" i="36"/>
  <c r="B11" i="36"/>
  <c r="H10" i="36"/>
  <c r="H9" i="36"/>
  <c r="H8" i="36"/>
  <c r="G7" i="36"/>
  <c r="F7" i="36"/>
  <c r="E7" i="36"/>
  <c r="D7" i="36"/>
  <c r="C7" i="36"/>
  <c r="B7" i="36"/>
  <c r="H7" i="36" l="1"/>
  <c r="H11" i="36"/>
  <c r="H17" i="37" l="1"/>
  <c r="H16" i="37"/>
  <c r="H15" i="37"/>
  <c r="H14" i="37"/>
  <c r="H13" i="37"/>
  <c r="H12" i="37"/>
  <c r="G11" i="37"/>
  <c r="F11" i="37"/>
  <c r="E11" i="37"/>
  <c r="D11" i="37"/>
  <c r="C11" i="37"/>
  <c r="B11" i="37"/>
  <c r="H10" i="37"/>
  <c r="H9" i="37"/>
  <c r="H8" i="37"/>
  <c r="H7" i="37"/>
  <c r="G7" i="37"/>
  <c r="F7" i="37"/>
  <c r="E7" i="37"/>
  <c r="D7" i="37"/>
  <c r="C7" i="37"/>
  <c r="B7" i="37"/>
  <c r="H11" i="37" l="1"/>
  <c r="D16" i="35" l="1"/>
  <c r="D15" i="35"/>
  <c r="D14" i="35"/>
  <c r="D13" i="35"/>
  <c r="C12" i="35"/>
  <c r="C17" i="35" s="1"/>
  <c r="B12" i="35"/>
  <c r="B17" i="35" s="1"/>
  <c r="D11" i="35"/>
  <c r="D10" i="35"/>
  <c r="D9" i="35"/>
  <c r="D8" i="35"/>
  <c r="C8" i="34"/>
  <c r="B8" i="34"/>
  <c r="D12" i="35" l="1"/>
  <c r="D17" i="35"/>
  <c r="C8" i="33"/>
  <c r="B8" i="33"/>
  <c r="B9" i="32"/>
  <c r="B13" i="32" s="1"/>
  <c r="B9" i="29"/>
  <c r="B13" i="29" s="1"/>
  <c r="G15" i="28"/>
  <c r="D15" i="28"/>
  <c r="G14" i="28"/>
  <c r="D14" i="28"/>
  <c r="G13" i="28"/>
  <c r="D13" i="28"/>
  <c r="G12" i="28"/>
  <c r="D12" i="28"/>
  <c r="G11" i="28"/>
  <c r="G10" i="28" s="1"/>
  <c r="D11" i="28"/>
  <c r="F10" i="28"/>
  <c r="E10" i="28"/>
  <c r="C10" i="28"/>
  <c r="B10" i="28"/>
  <c r="G9" i="28"/>
  <c r="D9" i="28"/>
  <c r="G8" i="28"/>
  <c r="G7" i="28" s="1"/>
  <c r="D8" i="28"/>
  <c r="F7" i="28"/>
  <c r="E7" i="28"/>
  <c r="C7" i="28"/>
  <c r="B7" i="28"/>
  <c r="B16" i="28" s="1"/>
  <c r="E11" i="27"/>
  <c r="C11" i="27"/>
  <c r="B11" i="27"/>
  <c r="D10" i="27"/>
  <c r="D9" i="27"/>
  <c r="D8" i="27"/>
  <c r="C15" i="26"/>
  <c r="B15" i="26"/>
  <c r="B9" i="25"/>
  <c r="B13" i="25" s="1"/>
  <c r="G15" i="24"/>
  <c r="D15" i="24"/>
  <c r="F14" i="24"/>
  <c r="E14" i="24"/>
  <c r="G14" i="24" s="1"/>
  <c r="C14" i="24"/>
  <c r="B14" i="24"/>
  <c r="D14" i="24" s="1"/>
  <c r="G13" i="24"/>
  <c r="D13" i="24"/>
  <c r="G12" i="24"/>
  <c r="D12" i="24"/>
  <c r="F11" i="24"/>
  <c r="E11" i="24"/>
  <c r="E10" i="24" s="1"/>
  <c r="E16" i="24" s="1"/>
  <c r="C11" i="24"/>
  <c r="C10" i="24" s="1"/>
  <c r="B11" i="24"/>
  <c r="F10" i="24"/>
  <c r="G9" i="24"/>
  <c r="E8" i="24"/>
  <c r="G8" i="24" s="1"/>
  <c r="F7" i="24"/>
  <c r="F16" i="24" s="1"/>
  <c r="E7" i="24"/>
  <c r="C7" i="24"/>
  <c r="B7" i="24"/>
  <c r="D7" i="24" s="1"/>
  <c r="E11" i="23"/>
  <c r="D11" i="23"/>
  <c r="C11" i="23"/>
  <c r="B11" i="23"/>
  <c r="D10" i="23"/>
  <c r="D9" i="23"/>
  <c r="D8" i="23"/>
  <c r="B9" i="22"/>
  <c r="B13" i="22" s="1"/>
  <c r="F9" i="21"/>
  <c r="E9" i="21"/>
  <c r="D9" i="21"/>
  <c r="C9" i="21"/>
  <c r="B9" i="21"/>
  <c r="G8" i="21"/>
  <c r="G7" i="21"/>
  <c r="G6" i="21"/>
  <c r="F9" i="20"/>
  <c r="E9" i="20"/>
  <c r="D9" i="20"/>
  <c r="C9" i="20"/>
  <c r="B9" i="20"/>
  <c r="G8" i="20"/>
  <c r="G7" i="20"/>
  <c r="G6" i="20"/>
  <c r="E10" i="19"/>
  <c r="C10" i="19"/>
  <c r="B10" i="19"/>
  <c r="D9" i="19"/>
  <c r="D8" i="19"/>
  <c r="B9" i="18"/>
  <c r="B13" i="18" s="1"/>
  <c r="G11" i="17"/>
  <c r="F10" i="17"/>
  <c r="E10" i="17"/>
  <c r="D10" i="17"/>
  <c r="C10" i="17"/>
  <c r="B10" i="17"/>
  <c r="G9" i="17"/>
  <c r="G8" i="17"/>
  <c r="G7" i="17"/>
  <c r="G6" i="17"/>
  <c r="G10" i="17" s="1"/>
  <c r="F10" i="16"/>
  <c r="E10" i="16"/>
  <c r="D10" i="16"/>
  <c r="C10" i="16"/>
  <c r="B10" i="16"/>
  <c r="G9" i="16"/>
  <c r="G8" i="16"/>
  <c r="G7" i="16"/>
  <c r="G6" i="16"/>
  <c r="E11" i="15"/>
  <c r="C11" i="15"/>
  <c r="B11" i="15"/>
  <c r="D11" i="15" s="1"/>
  <c r="D10" i="15"/>
  <c r="D9" i="15"/>
  <c r="D8" i="15"/>
  <c r="C10" i="14"/>
  <c r="B10" i="14"/>
  <c r="D7" i="28" l="1"/>
  <c r="D11" i="27"/>
  <c r="D11" i="24"/>
  <c r="D10" i="24" s="1"/>
  <c r="B10" i="24"/>
  <c r="B16" i="24" s="1"/>
  <c r="D16" i="24" s="1"/>
  <c r="G11" i="24"/>
  <c r="G10" i="24" s="1"/>
  <c r="C16" i="24"/>
  <c r="D10" i="19"/>
  <c r="G10" i="16"/>
  <c r="C16" i="28"/>
  <c r="E16" i="28"/>
  <c r="F16" i="28"/>
  <c r="D10" i="28"/>
  <c r="D16" i="28"/>
  <c r="G9" i="21"/>
  <c r="G9" i="20"/>
  <c r="G16" i="24"/>
  <c r="G7" i="24"/>
  <c r="G16" i="28" l="1"/>
  <c r="C7" i="11" l="1"/>
  <c r="C11" i="11" s="1"/>
  <c r="C5"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Villabona Duarte Yaneth</author>
  </authors>
  <commentList>
    <comment ref="H26" authorId="0" shapeId="0" xr:uid="{FD1FC7FE-4E44-4787-A104-C378951F9E04}">
      <text>
        <r>
          <rPr>
            <b/>
            <sz val="9"/>
            <color indexed="81"/>
            <rFont val="Tahoma"/>
            <family val="2"/>
          </rPr>
          <t>Villabona Duarte Yaneth:</t>
        </r>
        <r>
          <rPr>
            <sz val="9"/>
            <color indexed="81"/>
            <rFont val="Tahoma"/>
            <family val="2"/>
          </rPr>
          <t xml:space="preserve">
No viene información</t>
        </r>
      </text>
    </comment>
  </commentList>
</comments>
</file>

<file path=xl/sharedStrings.xml><?xml version="1.0" encoding="utf-8"?>
<sst xmlns="http://schemas.openxmlformats.org/spreadsheetml/2006/main" count="2262" uniqueCount="959">
  <si>
    <t>Véanse las notas que acompañan los estados financieros.</t>
  </si>
  <si>
    <t>Total activo</t>
  </si>
  <si>
    <t>Otros activos  internos</t>
  </si>
  <si>
    <t>Propiedades de Inversión</t>
  </si>
  <si>
    <t>Activos no corrientes mantenidos para la venta</t>
  </si>
  <si>
    <t>Propiedad, planta y equipo</t>
  </si>
  <si>
    <t>Activos intangibles</t>
  </si>
  <si>
    <t>Anticipos de contratos</t>
  </si>
  <si>
    <t>Activos prepagados</t>
  </si>
  <si>
    <t>Inventarios</t>
  </si>
  <si>
    <t>Cartera de créditos</t>
  </si>
  <si>
    <t>Plan de beneficios definidos neto</t>
  </si>
  <si>
    <t>Inversiones títulos de deuda privada</t>
  </si>
  <si>
    <t>Inversiones TES</t>
  </si>
  <si>
    <t>Operaciones Repo</t>
  </si>
  <si>
    <t>Operaciones activas de regulación monetaria</t>
  </si>
  <si>
    <t xml:space="preserve">Efectivo </t>
  </si>
  <si>
    <t>Activos internos</t>
  </si>
  <si>
    <t>7B</t>
  </si>
  <si>
    <t>Otros</t>
  </si>
  <si>
    <t>7A</t>
  </si>
  <si>
    <t>Participaciones en organismos y entidades internacionales</t>
  </si>
  <si>
    <t>Otros activos en el exterior</t>
  </si>
  <si>
    <t>6E</t>
  </si>
  <si>
    <t>Fondo Latinoamericano de Reservas</t>
  </si>
  <si>
    <t>6D</t>
  </si>
  <si>
    <t>Fondo Monetario Internacional</t>
  </si>
  <si>
    <t>6C</t>
  </si>
  <si>
    <t>Oro</t>
  </si>
  <si>
    <t>6B</t>
  </si>
  <si>
    <t>Portafolio de inversiones en administración externa</t>
  </si>
  <si>
    <t xml:space="preserve">Portafolio de inversiones en administración directa  </t>
  </si>
  <si>
    <t>6A</t>
  </si>
  <si>
    <t>Efectivo</t>
  </si>
  <si>
    <t>Activos de reservas internacionales</t>
  </si>
  <si>
    <t>Activos en el exterior</t>
  </si>
  <si>
    <t>Diciembre
2022</t>
  </si>
  <si>
    <t>Nota</t>
  </si>
  <si>
    <t>Activos</t>
  </si>
  <si>
    <t>(Cifras expresadas en miles de pesos colombianos)</t>
  </si>
  <si>
    <t>ESTADO DE SITUACIÓN FINANCIERA</t>
  </si>
  <si>
    <t>BANCO DE LA REPÚBLICA</t>
  </si>
  <si>
    <t>Total Pasivos y patrimonio</t>
  </si>
  <si>
    <t>Total patrimonio</t>
  </si>
  <si>
    <t>Resultado del ejercicio</t>
  </si>
  <si>
    <t>Superávit</t>
  </si>
  <si>
    <t>31A</t>
  </si>
  <si>
    <t>Otros resultados integrales</t>
  </si>
  <si>
    <t>Reservas</t>
  </si>
  <si>
    <t>Capital</t>
  </si>
  <si>
    <t>Patrimonio</t>
  </si>
  <si>
    <t>Total pasivos</t>
  </si>
  <si>
    <t xml:space="preserve">Otros pasivos </t>
  </si>
  <si>
    <t xml:space="preserve">Provisiones </t>
  </si>
  <si>
    <t>Cuentas por pagar</t>
  </si>
  <si>
    <t>Otros depósitos</t>
  </si>
  <si>
    <t>Depósitos de contracción monetaria</t>
  </si>
  <si>
    <t>Operaciones pasivas de regulación monetaria</t>
  </si>
  <si>
    <t>No remunerados</t>
  </si>
  <si>
    <t>Remunerados</t>
  </si>
  <si>
    <t xml:space="preserve">Depósitos en cuenta </t>
  </si>
  <si>
    <t>Billetes en circulación</t>
  </si>
  <si>
    <t>Pasivos internos</t>
  </si>
  <si>
    <t>Obligaciones con organismos internacionales</t>
  </si>
  <si>
    <t>Otras cuentas por pagar</t>
  </si>
  <si>
    <t>Cuentas por pagar en operaciones de reservas</t>
  </si>
  <si>
    <t>Pasivos de reservas internacionales</t>
  </si>
  <si>
    <t>Pasivos con el exterior</t>
  </si>
  <si>
    <t>Pasivos y Patrimonio</t>
  </si>
  <si>
    <t xml:space="preserve"> Véanse las notas que acompañan los estados financieros. </t>
  </si>
  <si>
    <t>Resultado integral total</t>
  </si>
  <si>
    <t>Traslados a resultados</t>
  </si>
  <si>
    <t xml:space="preserve">Cambios en el valor razonable  </t>
  </si>
  <si>
    <t>Instrumentos financieros al valor razonable - ORI</t>
  </si>
  <si>
    <t>Nuevas mediciones plan de beneficios definidos</t>
  </si>
  <si>
    <t>Otro resultado integral del período</t>
  </si>
  <si>
    <t xml:space="preserve">Resultado del ejercicio  </t>
  </si>
  <si>
    <t>Total egresos</t>
  </si>
  <si>
    <t>Otros gastos</t>
  </si>
  <si>
    <t>Deterioro, depreciaciones y amortizaciones</t>
  </si>
  <si>
    <t>Gastos culturales</t>
  </si>
  <si>
    <t>Contribuciones y afiliaciones</t>
  </si>
  <si>
    <t>Seguros</t>
  </si>
  <si>
    <t>Impuestos</t>
  </si>
  <si>
    <t>Gastos  generales</t>
  </si>
  <si>
    <t>Beneficios y gastos  de  empleados</t>
  </si>
  <si>
    <t>Distribución de especies monetarias</t>
  </si>
  <si>
    <t>Costos de emisión moneda metálica</t>
  </si>
  <si>
    <t>Costos de emisión de billetes</t>
  </si>
  <si>
    <t>Costos emisión y distribución especies monetarias</t>
  </si>
  <si>
    <t>Diferencias en cambio</t>
  </si>
  <si>
    <t>Comisión de compromiso crédito flexible FMI</t>
  </si>
  <si>
    <t>Gastos en administración de reservas internacionales</t>
  </si>
  <si>
    <t>Otras Operaciones</t>
  </si>
  <si>
    <t xml:space="preserve">Operaciones pasivas de regulación monetaria </t>
  </si>
  <si>
    <t>Reservas internacionales, neto</t>
  </si>
  <si>
    <t>Intereses y rendimientos</t>
  </si>
  <si>
    <t>Egresos</t>
  </si>
  <si>
    <t>Total ingresos</t>
  </si>
  <si>
    <t>Otros  ingresos</t>
  </si>
  <si>
    <t>Moneda metálica emitida - valor facial</t>
  </si>
  <si>
    <t xml:space="preserve">Comisiones </t>
  </si>
  <si>
    <t>Otras operaciones</t>
  </si>
  <si>
    <t>Inversiones en otros títulos de deuda privada</t>
  </si>
  <si>
    <t>32A</t>
  </si>
  <si>
    <t>Intereses  y  rendimientos</t>
  </si>
  <si>
    <t>Ingresos</t>
  </si>
  <si>
    <t>Ingresos y egresos</t>
  </si>
  <si>
    <t>ESTADO DE RESULTADO INTEGRAL</t>
  </si>
  <si>
    <t>Concepto</t>
  </si>
  <si>
    <t>Depósitos en cuenta</t>
  </si>
  <si>
    <t>Cambios en política y tratamiento contables - Adopción nuevas NIIF</t>
  </si>
  <si>
    <t>Al 31 de diciembre de 2023 y 2022</t>
  </si>
  <si>
    <t>Por el período comprendido entre el 1 de enero y el 31 de diciembre de los años 2023 y 2022</t>
  </si>
  <si>
    <t>Diciembre
2023</t>
  </si>
  <si>
    <t>Apoyos transitorios de liquidez</t>
  </si>
  <si>
    <t>33A</t>
  </si>
  <si>
    <t>33B</t>
  </si>
  <si>
    <t>33C</t>
  </si>
  <si>
    <t>33D</t>
  </si>
  <si>
    <t>38A</t>
  </si>
  <si>
    <t>38B</t>
  </si>
  <si>
    <t>(miles de pesos)</t>
  </si>
  <si>
    <t>Total</t>
  </si>
  <si>
    <t>21A</t>
  </si>
  <si>
    <t>21B</t>
  </si>
  <si>
    <t>Otros pasivos con el exterior</t>
  </si>
  <si>
    <t>Obligaciones laborales y beneficios a empleados</t>
  </si>
  <si>
    <t>31 de diciembre de 2023</t>
  </si>
  <si>
    <t>31 de diciembre de 2022</t>
  </si>
  <si>
    <t>Sector público (cuenta cajero remunerados)</t>
  </si>
  <si>
    <t>Sector público</t>
  </si>
  <si>
    <t>Sistema financiero</t>
  </si>
  <si>
    <t>Sector privado</t>
  </si>
  <si>
    <t>Nota 2.5 Moneda funcional y transacciones en moneda extranjera</t>
  </si>
  <si>
    <t>Moneda</t>
  </si>
  <si>
    <t>(unidad de moneda por dólar)</t>
  </si>
  <si>
    <t>Dólar canadiense</t>
  </si>
  <si>
    <t>Dólar australiano</t>
  </si>
  <si>
    <t>Libra esterlina</t>
  </si>
  <si>
    <t>Corona noruega</t>
  </si>
  <si>
    <t>Corona sueca</t>
  </si>
  <si>
    <t>Dólar de Nueva Zelanda</t>
  </si>
  <si>
    <t>Yuan</t>
  </si>
  <si>
    <t>Euro</t>
  </si>
  <si>
    <t>Won surcoreano</t>
  </si>
  <si>
    <t>Yen japonés</t>
  </si>
  <si>
    <t>ESTADO DE CAMBIOS EN EL PATRIMONIO</t>
  </si>
  <si>
    <t>Otros Resultados Integrales</t>
  </si>
  <si>
    <t>Resultados proceso de convergencia NIIF</t>
  </si>
  <si>
    <t>Cambio en política contable - Adopción nuevas NIIF</t>
  </si>
  <si>
    <t>Resultado 
del Ejercicio</t>
  </si>
  <si>
    <t>Total 
Patrimonio</t>
  </si>
  <si>
    <t>Saldo a 31 de diciembre de 2021</t>
  </si>
  <si>
    <t xml:space="preserve">Superávit </t>
  </si>
  <si>
    <t>Reservas Internacionales portafolio administración pasiva</t>
  </si>
  <si>
    <t>32 y 32A</t>
  </si>
  <si>
    <t>Registro inicial de implementación</t>
  </si>
  <si>
    <t>Movimiento del año de la implementación</t>
  </si>
  <si>
    <t>Títulos de deuda pública TES</t>
  </si>
  <si>
    <t>Títulos de deuda privada</t>
  </si>
  <si>
    <t>Distribución de utilidades</t>
  </si>
  <si>
    <t>Utilidad  neta del período</t>
  </si>
  <si>
    <t>Saldo a 31 de diciembre de 2022</t>
  </si>
  <si>
    <t>Saldo a 31 de diciembre de 2023</t>
  </si>
  <si>
    <t xml:space="preserve">Cartera de créditos </t>
  </si>
  <si>
    <t xml:space="preserve">1. </t>
  </si>
  <si>
    <t>Cartera hipotecaria para vivienda</t>
  </si>
  <si>
    <t>Créditos a empleados y pensionados</t>
  </si>
  <si>
    <t>Intereses y comisiones</t>
  </si>
  <si>
    <t>Otras cuentas por cobrar</t>
  </si>
  <si>
    <t>Saldo neto</t>
  </si>
  <si>
    <t xml:space="preserve">1. Cartera hipotecaria para vivienda </t>
  </si>
  <si>
    <t xml:space="preserve">Cartera hipotecaria para vivienda </t>
  </si>
  <si>
    <t>Recuperación</t>
  </si>
  <si>
    <t>Hasta
12 meses</t>
  </si>
  <si>
    <t>Más de 12 meses</t>
  </si>
  <si>
    <t>(a)</t>
  </si>
  <si>
    <t>(b)</t>
  </si>
  <si>
    <t>(a)  +  (b)</t>
  </si>
  <si>
    <t>Intereses</t>
  </si>
  <si>
    <t>Provisiones general e individual</t>
  </si>
  <si>
    <t>Calificacion crediticia y provisión de cartera hipotecaria para vivienda 2023</t>
  </si>
  <si>
    <t>Categoría 
"A"</t>
  </si>
  <si>
    <t>Categoría 
"B"</t>
  </si>
  <si>
    <t>Categoría 
"C"</t>
  </si>
  <si>
    <t>Categoría 
"D"</t>
  </si>
  <si>
    <t>Categoría 
"E"</t>
  </si>
  <si>
    <t>Provisión individual</t>
  </si>
  <si>
    <t>Provisión general</t>
  </si>
  <si>
    <t>Garantías</t>
  </si>
  <si>
    <t>Calificacion crediticia y provisión de cartera hipotecaria para vivienda 2022</t>
  </si>
  <si>
    <t xml:space="preserve">Provisión de cartera hipotecaria para vivienda </t>
  </si>
  <si>
    <t>Saldo final al 31 de diciembre de 2021</t>
  </si>
  <si>
    <t>Constitución</t>
  </si>
  <si>
    <t>Castigos</t>
  </si>
  <si>
    <t>Saldo final al 31 de diciembre de 2022</t>
  </si>
  <si>
    <t>Saldo final al 31 de diciembre de 2023</t>
  </si>
  <si>
    <t xml:space="preserve">2. Créditos a empleados y pensionados </t>
  </si>
  <si>
    <t xml:space="preserve">Creditos a empleados y pensionados </t>
  </si>
  <si>
    <t>Calificacion crediticia créditos a empleados y pensionados 2023</t>
  </si>
  <si>
    <t>Categoría
 "A"</t>
  </si>
  <si>
    <t>Calificacion crediticia créditos a empleados y pensionados 2022</t>
  </si>
  <si>
    <t>Provisión créditos a empleados y pensionados</t>
  </si>
  <si>
    <t xml:space="preserve">3. Intereses y comisiones </t>
  </si>
  <si>
    <t xml:space="preserve">Intereses y comisiones </t>
  </si>
  <si>
    <t>Moneda extranjera</t>
  </si>
  <si>
    <t>Moneda nacional</t>
  </si>
  <si>
    <t>Provisión</t>
  </si>
  <si>
    <t xml:space="preserve">Calificacion crediticia intereses y comisiones </t>
  </si>
  <si>
    <t>Administración fideicomisos</t>
  </si>
  <si>
    <t>Categoría A</t>
  </si>
  <si>
    <t>Servicios bancarios</t>
  </si>
  <si>
    <t>Categoría E</t>
  </si>
  <si>
    <t>Negocios fiduciarios</t>
  </si>
  <si>
    <t>Provisión intereses y comisiones</t>
  </si>
  <si>
    <t>4. Otras cuentas por cobrar</t>
  </si>
  <si>
    <t>Arrendamientos</t>
  </si>
  <si>
    <t>Venta de bienes y servicios</t>
  </si>
  <si>
    <t>Cuotas partes pensionales</t>
  </si>
  <si>
    <t>A exempleados</t>
  </si>
  <si>
    <t>Por estudios en el exterior</t>
  </si>
  <si>
    <t>Administradora régimen de prima media ARP</t>
  </si>
  <si>
    <t xml:space="preserve">Procesos judiciales </t>
  </si>
  <si>
    <t>Otras menores</t>
  </si>
  <si>
    <t>Saldo clasificado de acuerdo con su recuperación de otras cuentas por cobrar</t>
  </si>
  <si>
    <t xml:space="preserve">Otras cuentas por cobrar </t>
  </si>
  <si>
    <t xml:space="preserve">Calificacion crediticia de otras cuentas por cobrar </t>
  </si>
  <si>
    <t>Categoría B</t>
  </si>
  <si>
    <t>Categoría C</t>
  </si>
  <si>
    <t>Categoría D</t>
  </si>
  <si>
    <t>Provisión por pérdidas crediticias de otras cuentas por cobrar</t>
  </si>
  <si>
    <t>Saldo final l 31 de diciembre de 2022</t>
  </si>
  <si>
    <t>Saldo final l 31 de diciembre de 2023</t>
  </si>
  <si>
    <t>Provisión cartera de créditos con los establecimientos de crédito y otras entidades</t>
  </si>
  <si>
    <t>Castigo</t>
  </si>
  <si>
    <t>31 de diembre de 2022</t>
  </si>
  <si>
    <t>Entidades intervenidas y otras</t>
  </si>
  <si>
    <t xml:space="preserve">Nota 11 Cartera de créditos </t>
  </si>
  <si>
    <t>Nota 11 Cartera de creditos</t>
  </si>
  <si>
    <t xml:space="preserve">Nota 11 Cartera de creditos </t>
  </si>
  <si>
    <t xml:space="preserve">Nota 11 Cartera de creditos  </t>
  </si>
  <si>
    <t xml:space="preserve">Nota 30A Provisiones </t>
  </si>
  <si>
    <t>Procesos judiciales</t>
  </si>
  <si>
    <t>Cantidad</t>
  </si>
  <si>
    <t>Procesos contencioso administrativo</t>
  </si>
  <si>
    <t>Procesos laborales</t>
  </si>
  <si>
    <t xml:space="preserve">Provision procesos judiciales </t>
  </si>
  <si>
    <t>Provisión procesos judiciales</t>
  </si>
  <si>
    <t>Procesos
Contencioso
Administrativo</t>
  </si>
  <si>
    <t>Procesos 
laborales</t>
  </si>
  <si>
    <t>Otros movimientos</t>
  </si>
  <si>
    <t>Saldo neto al 31 de diciembre de 2021</t>
  </si>
  <si>
    <t xml:space="preserve">Provisiones constituidas </t>
  </si>
  <si>
    <t>Aplicación de provisiones</t>
  </si>
  <si>
    <t>Liberación de provisiones</t>
  </si>
  <si>
    <t>Costo financiero</t>
  </si>
  <si>
    <t>Saldo neto al 31 de diciembre de 2022</t>
  </si>
  <si>
    <t>Saldo neto al 31 de diciembre de 2023</t>
  </si>
  <si>
    <t xml:space="preserve">Nota 31A Provisiones </t>
  </si>
  <si>
    <t>Nota 2.20 Recursos recibidos en administración de fondos soberanos, encargos fiduciarios y mandatos</t>
  </si>
  <si>
    <t>Recursos recibidos en administración 2023</t>
  </si>
  <si>
    <t>Recursos recibidos en administración</t>
  </si>
  <si>
    <t>TES</t>
  </si>
  <si>
    <t>Finagro</t>
  </si>
  <si>
    <r>
      <t>Otros títulos en DCV</t>
    </r>
    <r>
      <rPr>
        <b/>
        <vertAlign val="superscript"/>
        <sz val="12"/>
        <color rgb="FF003366"/>
        <rFont val="Calibri"/>
        <family val="2"/>
        <scheme val="minor"/>
      </rPr>
      <t>*</t>
    </r>
  </si>
  <si>
    <t>FAE</t>
  </si>
  <si>
    <t>FRECH</t>
  </si>
  <si>
    <t>MHCP</t>
  </si>
  <si>
    <t>TOTAL</t>
  </si>
  <si>
    <t>ACTIVO FIDUCIARIO</t>
  </si>
  <si>
    <t>Disponible</t>
  </si>
  <si>
    <t>Inversiones</t>
  </si>
  <si>
    <t>Cuentas por cobrar</t>
  </si>
  <si>
    <t>PASIVO Y PATRIMONIO FIDUCIARIO</t>
  </si>
  <si>
    <t>Depósitos</t>
  </si>
  <si>
    <t>Títulos de inversión en circulación</t>
  </si>
  <si>
    <t>Bienes fideicomitidos</t>
  </si>
  <si>
    <t>* Corresponde a títulos de solidaridad, bonos de valor constante y bonos de solidaridad para la paz.</t>
  </si>
  <si>
    <t>Recursos recibidos en administración 2022</t>
  </si>
  <si>
    <t>Rendimientos abonados</t>
  </si>
  <si>
    <t>Saldo final 2023</t>
  </si>
  <si>
    <t>Traslados</t>
  </si>
  <si>
    <t>Adiciones</t>
  </si>
  <si>
    <t>Saldo final 2022</t>
  </si>
  <si>
    <t>Saldo final 2021</t>
  </si>
  <si>
    <t>Otras Colecciones</t>
  </si>
  <si>
    <t>Colección Bibliográfica</t>
  </si>
  <si>
    <t>Colecciones del Museo de Oro</t>
  </si>
  <si>
    <t>Colecciones de Obras de Arte</t>
  </si>
  <si>
    <t xml:space="preserve">Bienes patrimonio histórico, artístico y cultural </t>
  </si>
  <si>
    <t xml:space="preserve">Nota 19 Bienes patrimonio historico, artistico y cultural </t>
  </si>
  <si>
    <t>Obligaciones laborales consolidadas</t>
  </si>
  <si>
    <t>Cesantías</t>
  </si>
  <si>
    <t>Vacaciones</t>
  </si>
  <si>
    <t>Intereses sobre cesantías</t>
  </si>
  <si>
    <t>Beneficios a empleados a largo plazo</t>
  </si>
  <si>
    <t>Quinquenio</t>
  </si>
  <si>
    <t>Bonificación 20 años</t>
  </si>
  <si>
    <t xml:space="preserve">Movimiento beneficios largo plazo </t>
  </si>
  <si>
    <t>Movimiento beneficios largo plazo</t>
  </si>
  <si>
    <t>Bonificación 
20 años</t>
  </si>
  <si>
    <t>Valor presente de la obligación al 31 de diciembre de 2021</t>
  </si>
  <si>
    <t>Costo del servicio presente</t>
  </si>
  <si>
    <t>Costo financiero de la obligación</t>
  </si>
  <si>
    <t>Costo del servicio pasado</t>
  </si>
  <si>
    <t>Ganancias o pérdidas actuariales</t>
  </si>
  <si>
    <t>Beneficios pagados  en el período</t>
  </si>
  <si>
    <t>Valor presente de la obligación al 31 de diciembre de 2022</t>
  </si>
  <si>
    <t>Valor presente de la obligación al 31 de diciembre de 2023</t>
  </si>
  <si>
    <t>Nota 30 Obligaciones laborales y beneficios a empleados</t>
  </si>
  <si>
    <t xml:space="preserve">Nota 41 Beneficios y gastos a empleados </t>
  </si>
  <si>
    <t>Beneficios y gastos a empleados</t>
  </si>
  <si>
    <t>Beneficios a empleados</t>
  </si>
  <si>
    <t xml:space="preserve">Beneficios  a corto plazo </t>
  </si>
  <si>
    <t xml:space="preserve">Beneficios a largo plazo </t>
  </si>
  <si>
    <t>Beneficios por terminación</t>
  </si>
  <si>
    <t>Beneficios a pensionados</t>
  </si>
  <si>
    <t>Beneficios post empleo</t>
  </si>
  <si>
    <t>Gastos de personal</t>
  </si>
  <si>
    <t xml:space="preserve">Nota 44 Otros gastos </t>
  </si>
  <si>
    <t>Comisiones y honorarios</t>
  </si>
  <si>
    <t>Provisiones procesos judiciales</t>
  </si>
  <si>
    <t>Gastos Costos de producción no aplicados</t>
  </si>
  <si>
    <r>
      <t xml:space="preserve">Otros gastos </t>
    </r>
    <r>
      <rPr>
        <vertAlign val="superscript"/>
        <sz val="12"/>
        <rFont val="Calibri"/>
        <family val="2"/>
        <scheme val="minor"/>
      </rPr>
      <t>(1)</t>
    </r>
  </si>
  <si>
    <t>Total Otros gastos</t>
  </si>
  <si>
    <t>5710050100,...</t>
  </si>
  <si>
    <t xml:space="preserve">Nota 34 Comisiones </t>
  </si>
  <si>
    <t>Comisiones</t>
  </si>
  <si>
    <t xml:space="preserve">Nota 23 Billetes en circulacion </t>
  </si>
  <si>
    <t>Billetes emitidos</t>
  </si>
  <si>
    <t>Billetes en caja</t>
  </si>
  <si>
    <t xml:space="preserve">Nota 14 Anticipos de contratos </t>
  </si>
  <si>
    <t>Anticipos de obras</t>
  </si>
  <si>
    <t>Adquisición de activos</t>
  </si>
  <si>
    <t>Otros menores</t>
  </si>
  <si>
    <t>Totales</t>
  </si>
  <si>
    <t>Saldos netos</t>
  </si>
  <si>
    <t xml:space="preserve">Otros menores </t>
  </si>
  <si>
    <t>Mantenimiento equipos</t>
  </si>
  <si>
    <t>Auxilio educacional</t>
  </si>
  <si>
    <t xml:space="preserve">Software </t>
  </si>
  <si>
    <t>Comisión compromiso crédito flexible con el FMI</t>
  </si>
  <si>
    <t xml:space="preserve">Nota 13 Activos prepagados </t>
  </si>
  <si>
    <t>Total Depreciación, amortización y deterioro</t>
  </si>
  <si>
    <t>Deterioro activos no financieros</t>
  </si>
  <si>
    <t xml:space="preserve">Amortización </t>
  </si>
  <si>
    <t>Depreciación activos por dereco de uso por arrendamiento</t>
  </si>
  <si>
    <t>Depreciación Propiedades de Inversión</t>
  </si>
  <si>
    <t xml:space="preserve">Depreciación PPYE </t>
  </si>
  <si>
    <t>Depreciación PPYE, Propiedades de Inversión, y Derecho de uso por arrendamiento</t>
  </si>
  <si>
    <t>Depreciación, amortización y deterioro</t>
  </si>
  <si>
    <t>Nota 43A Activos no financieros</t>
  </si>
  <si>
    <t xml:space="preserve">Nota 37 Otros ingresos </t>
  </si>
  <si>
    <t>Otros ingresos</t>
  </si>
  <si>
    <t>Interés neto del plan de beneficios definidos</t>
  </si>
  <si>
    <t>Préstamos para vivienda empleados</t>
  </si>
  <si>
    <t>Reversión de la perdida por deterioro -PP&amp;E</t>
  </si>
  <si>
    <t xml:space="preserve">Actividad cultural </t>
  </si>
  <si>
    <t xml:space="preserve">Compensaciones, contribuciones y afiliaciones  </t>
  </si>
  <si>
    <t>Dividendos organismos y entidades internacionales</t>
  </si>
  <si>
    <t>Sanciones</t>
  </si>
  <si>
    <t>Donaciones</t>
  </si>
  <si>
    <t>Actividades bienestar social</t>
  </si>
  <si>
    <t>Reembolso pensiones a cargo de Colpensiones</t>
  </si>
  <si>
    <t>Recuperaciones</t>
  </si>
  <si>
    <t>Indemnizaciones</t>
  </si>
  <si>
    <t>Utilidad en venta de propiedades y equipo</t>
  </si>
  <si>
    <t xml:space="preserve">Otros ingresos </t>
  </si>
  <si>
    <t xml:space="preserve">Nota 42 Gastos generales </t>
  </si>
  <si>
    <t>Gastos generales</t>
  </si>
  <si>
    <t xml:space="preserve">Servicio de aseo y vigilancia </t>
  </si>
  <si>
    <t>Servicios públicos</t>
  </si>
  <si>
    <t>Mantenimiento y soporte de sistemas de información</t>
  </si>
  <si>
    <t>Otros gastos generales</t>
  </si>
  <si>
    <t>Total gastos generales</t>
  </si>
  <si>
    <t xml:space="preserve">Nota 8 Efectivo </t>
  </si>
  <si>
    <t xml:space="preserve">Concepto </t>
  </si>
  <si>
    <t>Caja menor</t>
  </si>
  <si>
    <t>Bancos del pais</t>
  </si>
  <si>
    <t xml:space="preserve">Nota 28 Cuentas por pagar </t>
  </si>
  <si>
    <t>Recuperacion Hasta 12 meses</t>
  </si>
  <si>
    <t>Recuperacion Más de 12 meses</t>
  </si>
  <si>
    <t>Intereses y comisiones moneda extranjera</t>
  </si>
  <si>
    <t>Intereses y comisiones moneda nacional</t>
  </si>
  <si>
    <t>Otras cuentas por pagar moneda extranjera</t>
  </si>
  <si>
    <t>Cuentas por pagar - Operaciones pendientes de giro</t>
  </si>
  <si>
    <t>Otras cuentas por pagar moneda nacional</t>
  </si>
  <si>
    <t>Proveedores</t>
  </si>
  <si>
    <t>Descuentos a empleados y pensionados y aportes por pagos laborales</t>
  </si>
  <si>
    <t>Billetes y monedas recibidas para cambio</t>
  </si>
  <si>
    <t>Retenciones en la fuente renta, ventas, industria y comercio, timbre y estampillas</t>
  </si>
  <si>
    <t>Abonos para aplicar obligaciones al cobro</t>
  </si>
  <si>
    <t>Caja Compensación Familiar, ICBF y SENA</t>
  </si>
  <si>
    <t>Impuesto a las ventas</t>
  </si>
  <si>
    <t>Gravamen a los movimientos financieros</t>
  </si>
  <si>
    <t xml:space="preserve">Nota 35 Diferencias en cambio </t>
  </si>
  <si>
    <t>Diferencias en cambio - Ingresos</t>
  </si>
  <si>
    <t>Aportes en organismos y entidades internacionales</t>
  </si>
  <si>
    <t>Obligaciones en organismos y entidades internacionales</t>
  </si>
  <si>
    <t>Otros activos</t>
  </si>
  <si>
    <t>Otros pasivos</t>
  </si>
  <si>
    <t>Diferencias en cambio - Egresos</t>
  </si>
  <si>
    <t>Deterioro</t>
  </si>
  <si>
    <t>Recuperación más de 12 meses</t>
  </si>
  <si>
    <t>Recuperación hasta 12 meses</t>
  </si>
  <si>
    <t>Nota 7B Otros</t>
  </si>
  <si>
    <t xml:space="preserve">Nota 17 Activos no corrientes mantenidos para la venta </t>
  </si>
  <si>
    <t>Ref.</t>
  </si>
  <si>
    <t>Lote CDCH</t>
  </si>
  <si>
    <t>Casa de la Jurisprudencia</t>
  </si>
  <si>
    <t>Leticía</t>
  </si>
  <si>
    <t>Medellín</t>
  </si>
  <si>
    <t xml:space="preserve">Nota 18 Propiedades de inversión </t>
  </si>
  <si>
    <t>Propiedades de inversión</t>
  </si>
  <si>
    <t>Terrenos</t>
  </si>
  <si>
    <t>Edificios</t>
  </si>
  <si>
    <t>Saldo neto final 2021</t>
  </si>
  <si>
    <t>Retiros</t>
  </si>
  <si>
    <t>Depreciación</t>
  </si>
  <si>
    <t>Saldo neto final 2022</t>
  </si>
  <si>
    <t>Saldo neto final 2023</t>
  </si>
  <si>
    <t xml:space="preserve">Nota 12 Inventarios </t>
  </si>
  <si>
    <t>Elementos para producción de billetes</t>
  </si>
  <si>
    <t>Elementos para producción de moneda metálica</t>
  </si>
  <si>
    <t>Bienes realizables</t>
  </si>
  <si>
    <t>Deterioro de Inventarios</t>
  </si>
  <si>
    <t xml:space="preserve">Deterioro de inventarios </t>
  </si>
  <si>
    <t>Deterioro inventarios</t>
  </si>
  <si>
    <t>Saldo final  al 31 de diciembre de 2021</t>
  </si>
  <si>
    <t xml:space="preserve">Cargo </t>
  </si>
  <si>
    <t>Deterioro aplicado</t>
  </si>
  <si>
    <t xml:space="preserve">Costos emision especies monetarias </t>
  </si>
  <si>
    <t>Costos emisión especies monetarias</t>
  </si>
  <si>
    <t>Billetes</t>
  </si>
  <si>
    <t>Monedas</t>
  </si>
  <si>
    <t>Nota 20 Otro activos internos</t>
  </si>
  <si>
    <t>Otros Activos Internos</t>
  </si>
  <si>
    <t>Oro no monetario</t>
  </si>
  <si>
    <t>Retenciones y descuentos de nómina</t>
  </si>
  <si>
    <t>Activo por derechos de uso por arrendamientos (saldo neto)</t>
  </si>
  <si>
    <t>Aportes permanentes en clubes sociales</t>
  </si>
  <si>
    <t>Otros (saldo neto)</t>
  </si>
  <si>
    <t>Activo por derechos de uso - arrendamientos</t>
  </si>
  <si>
    <t>Activo por derechos de uso por arrendamientos</t>
  </si>
  <si>
    <t>Contrato</t>
  </si>
  <si>
    <t>Riohacha</t>
  </si>
  <si>
    <t>Tunja</t>
  </si>
  <si>
    <t>Enel
(antes Codensa)</t>
  </si>
  <si>
    <t>Internexa</t>
  </si>
  <si>
    <t>Validaciones</t>
  </si>
  <si>
    <t>Saldo neto al 2021</t>
  </si>
  <si>
    <t>Adiciones (Disminuciones)</t>
  </si>
  <si>
    <t>Depreciación del periodo</t>
  </si>
  <si>
    <t>Saldo neto al 2022</t>
  </si>
  <si>
    <t>Contabilidad</t>
  </si>
  <si>
    <t>Reclasificaciones costo</t>
  </si>
  <si>
    <t>1802000101/1802000104</t>
  </si>
  <si>
    <t>Gasto por depreciación</t>
  </si>
  <si>
    <t>Reclasificaciones depreciacion</t>
  </si>
  <si>
    <t>Depreciación activo</t>
  </si>
  <si>
    <t>Saldo neto al 2023</t>
  </si>
  <si>
    <t>Las disminuciones  en el cálculo de los pagos por arrendamiento futuros obedecen  a la remedición de la tasa de descuento, generada por la aplicación de tasas variables.</t>
  </si>
  <si>
    <t xml:space="preserve">Nota 15 Activos intangibles </t>
  </si>
  <si>
    <t>Costo</t>
  </si>
  <si>
    <t>Fase de desarrollo</t>
  </si>
  <si>
    <t>Licencias</t>
  </si>
  <si>
    <t>Software adquirido</t>
  </si>
  <si>
    <t>Software desarrollado</t>
  </si>
  <si>
    <t>Diseños y prototipos</t>
  </si>
  <si>
    <t>Amortización y Deterioro acumulado</t>
  </si>
  <si>
    <t xml:space="preserve">Comportamiento de los activos intangibles </t>
  </si>
  <si>
    <t>Fase de 
desarrollo</t>
  </si>
  <si>
    <t>Software 
adquirido</t>
  </si>
  <si>
    <r>
      <rPr>
        <b/>
        <i/>
        <sz val="12"/>
        <color rgb="FF003366"/>
        <rFont val="Calibri"/>
        <family val="2"/>
        <scheme val="minor"/>
      </rPr>
      <t>Software</t>
    </r>
    <r>
      <rPr>
        <b/>
        <sz val="12"/>
        <color rgb="FF003366"/>
        <rFont val="Calibri"/>
        <family val="2"/>
        <scheme val="minor"/>
      </rPr>
      <t xml:space="preserve"> desarrollado</t>
    </r>
  </si>
  <si>
    <t>Diseños y 
Prototipos</t>
  </si>
  <si>
    <t>Traslado</t>
  </si>
  <si>
    <t>Amortización</t>
  </si>
  <si>
    <t xml:space="preserve">Deterioro </t>
  </si>
  <si>
    <t>Compromisos  adquisición</t>
  </si>
  <si>
    <t>Valor  
contrato</t>
  </si>
  <si>
    <t>Valor 
anticipos y pagos
parciales</t>
  </si>
  <si>
    <t>Valor 
compromisos 
de adquisición</t>
  </si>
  <si>
    <t>Nota 6A Efectivo</t>
  </si>
  <si>
    <t>Especies extranjeras en caja</t>
  </si>
  <si>
    <t>Bancos del exterior</t>
  </si>
  <si>
    <t>Total portafolio</t>
  </si>
  <si>
    <t>Renta variable ETF</t>
  </si>
  <si>
    <t>Cuentas por cobrar en venta de inversiones, intereses y dividendos</t>
  </si>
  <si>
    <t>Colaterales entregados como garantía</t>
  </si>
  <si>
    <t>Bonos</t>
  </si>
  <si>
    <t>Papeles a descuento</t>
  </si>
  <si>
    <t>Contratos forward favorables</t>
  </si>
  <si>
    <t>Fondo de Mercado Monetario y STIF</t>
  </si>
  <si>
    <t>Amundi Asset Management</t>
  </si>
  <si>
    <t>Wellington Management Company Llp</t>
  </si>
  <si>
    <t>State Street Global Advisor Trust Company</t>
  </si>
  <si>
    <t>Pacific Investment Manangent Co. LLC</t>
  </si>
  <si>
    <t>Jp Morgan Asset Management (Uk) Limited</t>
  </si>
  <si>
    <t xml:space="preserve">UBS  Asset Management </t>
  </si>
  <si>
    <t>DWS International GmbH (Deutsche)</t>
  </si>
  <si>
    <t>Golman Sachs Asset Management</t>
  </si>
  <si>
    <t>Portafolio en administración externa</t>
  </si>
  <si>
    <t>Efectivo - contratos a futuro</t>
  </si>
  <si>
    <t>Certificados de Depósito</t>
  </si>
  <si>
    <t>Inversiones overnight</t>
  </si>
  <si>
    <t>Inversiones fondos del BIS</t>
  </si>
  <si>
    <t>Acuerdos de recompra</t>
  </si>
  <si>
    <t>Portafolio en administración directa</t>
  </si>
  <si>
    <t>(a) + (b)</t>
  </si>
  <si>
    <t>Vencimientos más de 12 meses</t>
  </si>
  <si>
    <t>Vencimientos hasta 12 meses</t>
  </si>
  <si>
    <t>Portafolio de las reservas internacionales</t>
  </si>
  <si>
    <t>Nota 6B Portafolio de inversiones en administración directa y externa</t>
  </si>
  <si>
    <t>Distribución del riesgo</t>
  </si>
  <si>
    <t xml:space="preserve">Total </t>
  </si>
  <si>
    <t>Fondo de Mercado Monetario y Stif</t>
  </si>
  <si>
    <t>Fondo de Mercado Monetario BIS</t>
  </si>
  <si>
    <t>Renta Variable ETF</t>
  </si>
  <si>
    <t>Activos de reserva</t>
  </si>
  <si>
    <t>A-</t>
  </si>
  <si>
    <t>A</t>
  </si>
  <si>
    <t>A+</t>
  </si>
  <si>
    <t>AA-</t>
  </si>
  <si>
    <t>AA</t>
  </si>
  <si>
    <t>AA+</t>
  </si>
  <si>
    <t>AAA</t>
  </si>
  <si>
    <t>Instrumento</t>
  </si>
  <si>
    <t>Exposición crediticia del portafolio por calificación</t>
  </si>
  <si>
    <t>Exposición crediticia del portafolio por calificación a 31 de diciembre de 2023</t>
  </si>
  <si>
    <t>Nota 6B-1 Políticas de gestión de riesgos</t>
  </si>
  <si>
    <t>Exposición crediticia del portafolio por calificación a 31 de diciembre de 2022</t>
  </si>
  <si>
    <t>Forex</t>
  </si>
  <si>
    <t>Hipotecas</t>
  </si>
  <si>
    <t>Cuasi-Gobierno</t>
  </si>
  <si>
    <t>Gobierno</t>
  </si>
  <si>
    <t>Corporativo</t>
  </si>
  <si>
    <t>Exposición crediticia del portafolio por sectores</t>
  </si>
  <si>
    <t>Exposición crediticia del portafolio por sectores a 31 de diciembre de 2023</t>
  </si>
  <si>
    <t>Exposición crediticia del portafolio por sectores a 31 de diciembre de 2022</t>
  </si>
  <si>
    <t>Equivalente en USD</t>
  </si>
  <si>
    <t>+1.1</t>
  </si>
  <si>
    <t>-1.1</t>
  </si>
  <si>
    <t xml:space="preserve"> +2.46 </t>
  </si>
  <si>
    <t xml:space="preserve"> -2.46 </t>
  </si>
  <si>
    <t xml:space="preserve">Cambio porcentual en el valor de mercado </t>
  </si>
  <si>
    <t>-1</t>
  </si>
  <si>
    <t>+1</t>
  </si>
  <si>
    <t xml:space="preserve"> -1 </t>
  </si>
  <si>
    <t xml:space="preserve"> +1 </t>
  </si>
  <si>
    <t xml:space="preserve">Cambio en las tasas de interés  </t>
  </si>
  <si>
    <t>Porcentaje de cambio</t>
  </si>
  <si>
    <t>Duración del portafolio</t>
  </si>
  <si>
    <t>Indicador de riesgo del mercado</t>
  </si>
  <si>
    <t>Para efectos del cálculo de la duración del portafolio de inversión se excluye el oro, el nivel de capital de trabajo y las inversiones en el fondo del BIS.</t>
  </si>
  <si>
    <t>Otras</t>
  </si>
  <si>
    <t>Dólar 
australiano</t>
  </si>
  <si>
    <t>Dólar 
canadiense</t>
  </si>
  <si>
    <t>Dólar 
estadounidense</t>
  </si>
  <si>
    <t>Exposición cambiaria del portafolio por moneda</t>
  </si>
  <si>
    <t>Composición cambiaria del portafolio por moneda a 31 de diciembre de 2023</t>
  </si>
  <si>
    <t>Renta variable  ETF</t>
  </si>
  <si>
    <t>Composición cambiaria del portafolio por moneda a 31 de diciembre de 2022</t>
  </si>
  <si>
    <t>VaR 1 año, 95% de confianza</t>
  </si>
  <si>
    <t>VaR 1 mes, 95% de confianza</t>
  </si>
  <si>
    <t>VaR 1 día, 95% de confianza</t>
  </si>
  <si>
    <t>Fecha</t>
  </si>
  <si>
    <t>Dólares estadounidenses</t>
  </si>
  <si>
    <t>Valor en riesgo del portafolio</t>
  </si>
  <si>
    <t>Valor en riesgo del portafolio a 31 de diciembre de 2023</t>
  </si>
  <si>
    <t>Nota 6B-1 Valor en riesgo</t>
  </si>
  <si>
    <t>Neto portafolio</t>
  </si>
  <si>
    <t>Won coreano</t>
  </si>
  <si>
    <t>Dólares canadienses</t>
  </si>
  <si>
    <t>Dólares australianos</t>
  </si>
  <si>
    <t>Euros</t>
  </si>
  <si>
    <t>Yenes japoneses</t>
  </si>
  <si>
    <r>
      <t xml:space="preserve">Contratos </t>
    </r>
    <r>
      <rPr>
        <b/>
        <i/>
        <sz val="12"/>
        <color indexed="9"/>
        <rFont val="Calibri"/>
        <family val="2"/>
        <scheme val="minor"/>
      </rPr>
      <t>forward favorables</t>
    </r>
  </si>
  <si>
    <t>Portafolio en administración directa - Forward favorables</t>
  </si>
  <si>
    <t>Nota 6B-2 Operaciones de derivados</t>
  </si>
  <si>
    <t>Libras esterlinas</t>
  </si>
  <si>
    <r>
      <t xml:space="preserve">Contratos </t>
    </r>
    <r>
      <rPr>
        <b/>
        <i/>
        <sz val="12"/>
        <color indexed="9"/>
        <rFont val="Calibri"/>
        <family val="2"/>
        <scheme val="minor"/>
      </rPr>
      <t>forward desfavorables</t>
    </r>
  </si>
  <si>
    <t>Portafolio en administración directa - Forward desfavorables</t>
  </si>
  <si>
    <t>Franco suizo</t>
  </si>
  <si>
    <t>31 de diciembre de  2022</t>
  </si>
  <si>
    <t>31 de diciembre de  2023</t>
  </si>
  <si>
    <t>2014</t>
  </si>
  <si>
    <t>2015</t>
  </si>
  <si>
    <r>
      <t xml:space="preserve">Contratos </t>
    </r>
    <r>
      <rPr>
        <b/>
        <i/>
        <sz val="12"/>
        <color indexed="9"/>
        <rFont val="Calibri"/>
        <family val="2"/>
        <scheme val="minor"/>
      </rPr>
      <t>forward</t>
    </r>
    <r>
      <rPr>
        <b/>
        <sz val="12"/>
        <color indexed="9"/>
        <rFont val="Calibri"/>
        <family val="2"/>
        <scheme val="minor"/>
      </rPr>
      <t xml:space="preserve"> favorables</t>
    </r>
  </si>
  <si>
    <t>Portafolio en administración externa - Forward favorables</t>
  </si>
  <si>
    <t>Portafolio en administración externa - forward desfavorables</t>
  </si>
  <si>
    <t>Fondos de Mercado Monetario y Stif</t>
  </si>
  <si>
    <t>Fondos de Mercado Monetario BIS</t>
  </si>
  <si>
    <t>Renta variable - ETF</t>
  </si>
  <si>
    <t>Papeles a Descuento</t>
  </si>
  <si>
    <t>Tasa de interés fija</t>
  </si>
  <si>
    <t>Tasa de interés variable</t>
  </si>
  <si>
    <t>Portafolio de invesiones Internacionales por tasas de interés</t>
  </si>
  <si>
    <t>Nota 6 Portafolio de inversiones de las reservas internacionales por tasas de interés</t>
  </si>
  <si>
    <t xml:space="preserve">Nota 21A Cuentas por pagar en operaciones de reservas </t>
  </si>
  <si>
    <t>Cuentas por pagar en operaciones de reservas internacionales</t>
  </si>
  <si>
    <t>Vencimientos mas de 12 meses</t>
  </si>
  <si>
    <t>Cuentas por pagar en compra de inversiones</t>
  </si>
  <si>
    <r>
      <t xml:space="preserve">Contratos </t>
    </r>
    <r>
      <rPr>
        <i/>
        <sz val="12"/>
        <color indexed="8"/>
        <rFont val="Calibri"/>
        <family val="2"/>
        <scheme val="minor"/>
      </rPr>
      <t>forward</t>
    </r>
    <r>
      <rPr>
        <sz val="12"/>
        <color indexed="8"/>
        <rFont val="Calibri"/>
        <family val="2"/>
        <scheme val="minor"/>
      </rPr>
      <t xml:space="preserve"> desfavorables</t>
    </r>
  </si>
  <si>
    <t>UBS Global Asset Management (Americas) INC</t>
  </si>
  <si>
    <t>Jp Morgan Asset Management (UK) Limited</t>
  </si>
  <si>
    <t>Pacific Investment Management Co. LLC</t>
  </si>
  <si>
    <t>DWS International GmbH</t>
  </si>
  <si>
    <t>Goldman Sachs Asset Management</t>
  </si>
  <si>
    <t>Contratos forward desfavorables</t>
  </si>
  <si>
    <t>JP Morgan Asset Management</t>
  </si>
  <si>
    <t>Amundi Asset Manegement</t>
  </si>
  <si>
    <t>Colaterales recibidos como garantía</t>
  </si>
  <si>
    <t>Total cuentas por pagar</t>
  </si>
  <si>
    <t>Nota 6D Fondo Monetario Internacional (FMI)</t>
  </si>
  <si>
    <t>Fondo Monetario Internacional (FMI)</t>
  </si>
  <si>
    <t>Derechos especiales de giro (DEG)</t>
  </si>
  <si>
    <t>Posición de reserva</t>
  </si>
  <si>
    <t>Nota 6E Fondo Latinoamericano de Reservas (FLAR)</t>
  </si>
  <si>
    <t>Fondo Latinoamericano de Reservas (FLAR)</t>
  </si>
  <si>
    <t>Aportes - FLAR</t>
  </si>
  <si>
    <t>Pesos andinos</t>
  </si>
  <si>
    <t xml:space="preserve">Nota 7A Participaciones en organismos y entidades internacionales </t>
  </si>
  <si>
    <t>Corporación Andina de Fomento</t>
  </si>
  <si>
    <t>Banco Interamericano de Desarrollo</t>
  </si>
  <si>
    <t>Banco de Desarrollo del Caribe</t>
  </si>
  <si>
    <t>Banco Internacional de Reconstrucción y Fomento</t>
  </si>
  <si>
    <t>Asociación Internacional de Fomento</t>
  </si>
  <si>
    <t>Corporación Interamericana de Inversiones</t>
  </si>
  <si>
    <t>Corporación Financiera Internacional</t>
  </si>
  <si>
    <t>Banco de Pagos Internacionales</t>
  </si>
  <si>
    <t xml:space="preserve">Nota 22 Obligaciones con organismos internacionales </t>
  </si>
  <si>
    <t>Obligaciones con organismos internacionales por aportes y por depósitos en el Banco República</t>
  </si>
  <si>
    <t>Proyección de pagos hasta 12 meses</t>
  </si>
  <si>
    <t>Proyección de pagos a más de 12 meses</t>
  </si>
  <si>
    <t>DEG y pesos andinos</t>
  </si>
  <si>
    <t>DEG asignados - FMI</t>
  </si>
  <si>
    <t>Pesos andinos asignados - FLAR</t>
  </si>
  <si>
    <t>Fondo Monetario Internacional - FMI</t>
  </si>
  <si>
    <t>Banco Interamericano de Desarrollo - BID</t>
  </si>
  <si>
    <t>Banco Internacional de Reconstrucción y Fomento - BIRF</t>
  </si>
  <si>
    <t>Asociación Internacional de Fomento - AIF</t>
  </si>
  <si>
    <t xml:space="preserve">Nota 29 Plan de beneficios definidos neto </t>
  </si>
  <si>
    <t xml:space="preserve">Plan de beneficios definidos neto </t>
  </si>
  <si>
    <t>Valor presente de la obligación</t>
  </si>
  <si>
    <t>1.1</t>
  </si>
  <si>
    <t>Plan de pensiones *</t>
  </si>
  <si>
    <t>1.2</t>
  </si>
  <si>
    <t>Plan de salud</t>
  </si>
  <si>
    <t>1.3</t>
  </si>
  <si>
    <t>Plan de auxilio educativo</t>
  </si>
  <si>
    <t>2.</t>
  </si>
  <si>
    <t xml:space="preserve">Valor razonable de los activos del plan </t>
  </si>
  <si>
    <t>2.1</t>
  </si>
  <si>
    <t>3.</t>
  </si>
  <si>
    <t>Plan de beneficios definidos neto (superávit o déficit) (2-1)</t>
  </si>
  <si>
    <t>4.</t>
  </si>
  <si>
    <t>Efecto techo del activo</t>
  </si>
  <si>
    <t>5.</t>
  </si>
  <si>
    <t>Plan de beneficios definidos neto (techo)  (3-4)</t>
  </si>
  <si>
    <t>* Incluye bonos Pensionales</t>
  </si>
  <si>
    <t>Supuestos económicos y demográficos</t>
  </si>
  <si>
    <t>Pensión</t>
  </si>
  <si>
    <t>Servicio 
médico</t>
  </si>
  <si>
    <t>Auxilio 
educacional</t>
  </si>
  <si>
    <t>Supuestos económicos</t>
  </si>
  <si>
    <t xml:space="preserve">Tasa de descuento </t>
  </si>
  <si>
    <t>Incremento salarial</t>
  </si>
  <si>
    <t>N/A</t>
  </si>
  <si>
    <t>Incremento a las pensiones</t>
  </si>
  <si>
    <t>Tasa de inflación</t>
  </si>
  <si>
    <t>Tasa tendencia incremento gastos médicos</t>
  </si>
  <si>
    <t>Supuestos demográficos</t>
  </si>
  <si>
    <t>Mortalidad *</t>
  </si>
  <si>
    <t>Tabla Banco</t>
  </si>
  <si>
    <t>Analisis de sensibilidad de los valores actuariales del plan de beneficios definidos</t>
  </si>
  <si>
    <t>Análisis de sensibilidad</t>
  </si>
  <si>
    <t>Plan de pensiones</t>
  </si>
  <si>
    <t xml:space="preserve">Sevicio Médico </t>
  </si>
  <si>
    <t>Tasa de descuento</t>
  </si>
  <si>
    <t>a. Tasa de descuento -50 pb</t>
  </si>
  <si>
    <t>Supuesto</t>
  </si>
  <si>
    <t>Duración promedio en años</t>
  </si>
  <si>
    <t>b. Tasa de descuento +50 pb</t>
  </si>
  <si>
    <t>Incremento pensional</t>
  </si>
  <si>
    <t>-</t>
  </si>
  <si>
    <t>Incremento en tendencia de costos médicos</t>
  </si>
  <si>
    <t>Movimiento pasivo por beneficios definidos</t>
  </si>
  <si>
    <t>Valor presente de la obligación inicial</t>
  </si>
  <si>
    <t>Costo del servicios pasados</t>
  </si>
  <si>
    <t>Valor presente de la obligación final</t>
  </si>
  <si>
    <t>Proyección de pagos de futuros beneficios por pensión, servicio médico y auxilio educacional</t>
  </si>
  <si>
    <t>Período</t>
  </si>
  <si>
    <t>Servicio
médico</t>
  </si>
  <si>
    <t>Auxilio
educacional</t>
  </si>
  <si>
    <t>2029-2033</t>
  </si>
  <si>
    <t>Movimiento activos del plan</t>
  </si>
  <si>
    <t>Valor razonable de los activos del plan (inicio del periodo)</t>
  </si>
  <si>
    <t>Rendimientos a precios de mercado</t>
  </si>
  <si>
    <t>Aportaciones del período</t>
  </si>
  <si>
    <r>
      <t>Reembolsos</t>
    </r>
    <r>
      <rPr>
        <vertAlign val="superscript"/>
        <sz val="12"/>
        <rFont val="Calibri"/>
        <family val="2"/>
        <scheme val="minor"/>
      </rPr>
      <t>1</t>
    </r>
  </si>
  <si>
    <t>Valor razonable de los activos del plan  (final del periodo)</t>
  </si>
  <si>
    <t>(1)  El Banco paga directamente a sus pensionados y posteriormente gestiona, con las fiduciarias, el reembolso correspondiente (retiro de los recursos del portafolio).</t>
  </si>
  <si>
    <t>En 2023, el reembolso se realizó entre enero y diciembre de 2023 y correspondió a los beneficios pagados por el Banco en los meses de diciembre de 2022 y de enero a noviembre de 2023.</t>
  </si>
  <si>
    <t>En 2022, el reembolso se realizó entre enero y diciembre de 2022 y correspondió a los beneficios pagados por el Banco en los meses de diciembre de 2021 y de enero a noviembre de 2022.</t>
  </si>
  <si>
    <t>El portafolio se encuentra administrado por Fiduciaria Bogotá S.A, Fiduciaria Davivienda S.A.  y Skandia Sociedad Fiduciaria S.A.</t>
  </si>
  <si>
    <t xml:space="preserve">Composición del portafolio </t>
  </si>
  <si>
    <t>Composición del portafolio</t>
  </si>
  <si>
    <t>Porcentaje</t>
  </si>
  <si>
    <t>Títulos de deuda pública interna</t>
  </si>
  <si>
    <t>Certificados de depósito a término</t>
  </si>
  <si>
    <t>Depósitos a la vista</t>
  </si>
  <si>
    <t>Acciones no vigiladas por la SFC</t>
  </si>
  <si>
    <t>*Otros</t>
  </si>
  <si>
    <t>* Para el 2023 corresponde a cuentas por cobrar, títulos hipotecarios - TIPS  y provisión por deterioro de inversiones
   Para el 2022 corresponde a cuentas por cobrar y títulos hipotecarios - TIPS</t>
  </si>
  <si>
    <t>Exposición crediticia del portafolio por calificación 2023</t>
  </si>
  <si>
    <t>Riesgo país</t>
  </si>
  <si>
    <t>F1+</t>
  </si>
  <si>
    <t>BRC4</t>
  </si>
  <si>
    <t>AA+  / AA</t>
  </si>
  <si>
    <t>Acciones</t>
  </si>
  <si>
    <t>Total portafolio según riesgo</t>
  </si>
  <si>
    <t>* Cuentas por cobrar, títulos hipotecarios - TIPS  y provisión por deterioro de inversiones bonos</t>
  </si>
  <si>
    <t>Exposición crediticia del portafolio por calificación 2022</t>
  </si>
  <si>
    <t>BCR1+/F1+VRR1+BRC1</t>
  </si>
  <si>
    <t>* Cuentas por cobrar y títulos hipotecarios -TIPS</t>
  </si>
  <si>
    <t>Exposición crediticia del portafolio por sectores 2023</t>
  </si>
  <si>
    <t>Soberano</t>
  </si>
  <si>
    <t>Cuasi-Soberano</t>
  </si>
  <si>
    <t>Financiero</t>
  </si>
  <si>
    <t>Porcentaje de concentración</t>
  </si>
  <si>
    <t>* Cuentas por cobrar, títulos hipotecarios - TIPS  y provisión por deterioro de inversiones</t>
  </si>
  <si>
    <t>Exposición crediticia del portafolio por sectores 2022</t>
  </si>
  <si>
    <t>Nota 2.6 Valor razonable</t>
  </si>
  <si>
    <t>Clasificación instrumentos financieros por jerarquía de  valor razonable a 31 de diciembre de 2023</t>
  </si>
  <si>
    <t>Clasificación instrumentos financieros por jerarquía de  valor razonable</t>
  </si>
  <si>
    <t>Jerarquia valor razonable</t>
  </si>
  <si>
    <t>Importe en libros</t>
  </si>
  <si>
    <t>Valor razonable</t>
  </si>
  <si>
    <t>Nivel 1</t>
  </si>
  <si>
    <t>Nivel 2</t>
  </si>
  <si>
    <t>Nivel 3</t>
  </si>
  <si>
    <t>Sobre bases recurrentes</t>
  </si>
  <si>
    <t>Portafolio de inversiones de las reservas internacionales</t>
  </si>
  <si>
    <t>Cuentas por cobrar en venta de inversiones</t>
  </si>
  <si>
    <t>Pasivos</t>
  </si>
  <si>
    <t>Sobre bases no recurrentes</t>
  </si>
  <si>
    <t xml:space="preserve">Fondo Latinoamericano de Reservas </t>
  </si>
  <si>
    <t xml:space="preserve">Participaciones en organismos y entidades internacionales </t>
  </si>
  <si>
    <t>Valor razonable y Jerarquía a 31 de diciembre de 2022</t>
  </si>
  <si>
    <t xml:space="preserve">Nota 25 Operaciones pasivas de regulación monetaria </t>
  </si>
  <si>
    <t>Recuperación hasta 
12 meses</t>
  </si>
  <si>
    <t>Recuperación más de 
12 meses</t>
  </si>
  <si>
    <t xml:space="preserve">Nota 27 Otros depositos </t>
  </si>
  <si>
    <t xml:space="preserve">Recuperación </t>
  </si>
  <si>
    <t>Hasta 12 meses</t>
  </si>
  <si>
    <t>Fondos en fideicomiso</t>
  </si>
  <si>
    <t>Depósitos especiales</t>
  </si>
  <si>
    <t>Exigibilidades por servicios bancarios</t>
  </si>
  <si>
    <t>Servicios bancarios de recaudo</t>
  </si>
  <si>
    <t xml:space="preserve">Nota 21 B Otras cuentas por pagar </t>
  </si>
  <si>
    <t xml:space="preserve">Otras cuentas por pagar </t>
  </si>
  <si>
    <t>Comisión pendiente de pago por la administración y custodia de fondos en el exterior</t>
  </si>
  <si>
    <t>Intereses causados por las asignaciones del FMI.</t>
  </si>
  <si>
    <t>Intereses sobre convenio ALADI</t>
  </si>
  <si>
    <t>Total otras cuentas por pagar</t>
  </si>
  <si>
    <t xml:space="preserve">Nota 43B Deterioro instrumentos financieros </t>
  </si>
  <si>
    <t>Deterioro de instrumentos financieros al costo amortizado</t>
  </si>
  <si>
    <t>31 de diciembre 2022</t>
  </si>
  <si>
    <t>Total deterioro</t>
  </si>
  <si>
    <t>Nota 16 Propiedad planta y equipo</t>
  </si>
  <si>
    <t>Construcciones en curso</t>
  </si>
  <si>
    <t>Maquinaria y equipo</t>
  </si>
  <si>
    <t>Muebles y enseres y equipo de oficina</t>
  </si>
  <si>
    <t>Equipo de sistemas</t>
  </si>
  <si>
    <t>Vehículos</t>
  </si>
  <si>
    <t>Depreciación y deterioro acumulado</t>
  </si>
  <si>
    <t xml:space="preserve">Nota 16 Propiedad planta y equipo </t>
  </si>
  <si>
    <t>Movimiento del costo y de la depreciación de las propiedades, planta y equipo durante los años 2023 y 2022.</t>
  </si>
  <si>
    <t>Muebles y enseres y 
equipo de oficina</t>
  </si>
  <si>
    <t>Activos fijos en almacén</t>
  </si>
  <si>
    <t>Compromisos  adquisición propiedad planta y equipo</t>
  </si>
  <si>
    <t>Valor 
anticipos y
pagos parciales</t>
  </si>
  <si>
    <t>Construcciones nuevos proyectos</t>
  </si>
  <si>
    <t>Activos en bodega</t>
  </si>
  <si>
    <t>Activos temporalmente fuera de uso</t>
  </si>
  <si>
    <t>Activos nuevos que están en proceso de ubicación</t>
  </si>
  <si>
    <t>Activos usados temporalmente fuera de uso</t>
  </si>
  <si>
    <t>Activos en proceso de baja de cuentas</t>
  </si>
  <si>
    <t xml:space="preserve">Nota 33A Reservas internacionales, neto </t>
  </si>
  <si>
    <t>Intereses y rendimientos de las reservas internacionales</t>
  </si>
  <si>
    <t>Reconocidos en el estados de resultado</t>
  </si>
  <si>
    <t>Intereses Causados</t>
  </si>
  <si>
    <t>Valoración precios de mercado</t>
  </si>
  <si>
    <t>No realizado</t>
  </si>
  <si>
    <t>Realizado</t>
  </si>
  <si>
    <t>Valoración del oro</t>
  </si>
  <si>
    <t>Total Intereses y rendimientos</t>
  </si>
  <si>
    <t>Nota 9A Operaciones activas de regulación monetaria</t>
  </si>
  <si>
    <t>Operaciones de liquidez - Repo</t>
  </si>
  <si>
    <t>Bancos</t>
  </si>
  <si>
    <t>Corporaciones financieras</t>
  </si>
  <si>
    <t>Compañías de financiamiento comercial</t>
  </si>
  <si>
    <t>Otras entidades financieras</t>
  </si>
  <si>
    <t>Plazos y tasas del saldo de operaciones Repo</t>
  </si>
  <si>
    <t>Plazo Original            
31 diciembre 2023</t>
  </si>
  <si>
    <t>Dias Remanentes      
31 diciembre 2023</t>
  </si>
  <si>
    <t>Tasa
31 diciembre 2023</t>
  </si>
  <si>
    <t>Repos 
31 diciembre 2023</t>
  </si>
  <si>
    <t>Plazo Original 
31 diciembre 2022</t>
  </si>
  <si>
    <t>Dias Remanentes 
31 diciembre 2022</t>
  </si>
  <si>
    <t>Tasa 
31 diciembre 2022</t>
  </si>
  <si>
    <t>Repos 
31 diciembre 2022</t>
  </si>
  <si>
    <t xml:space="preserve">Nota 9A Operaciones activas de regulacion monetaria </t>
  </si>
  <si>
    <t>Garantías de las operaciones Repo</t>
  </si>
  <si>
    <t>Títulos en moneda nacional</t>
  </si>
  <si>
    <t>Títulos en UVR</t>
  </si>
  <si>
    <t>Títulos en Dólares</t>
  </si>
  <si>
    <t>Portafolio de inversiones de regulacion monetaria</t>
  </si>
  <si>
    <t>Proyección de pagos hasta 12 
meses</t>
  </si>
  <si>
    <t>Proyección de pagos más de 12 
meses</t>
  </si>
  <si>
    <t>31 de dieciembre de 2022</t>
  </si>
  <si>
    <r>
      <t xml:space="preserve">Títulos de deuda pública </t>
    </r>
    <r>
      <rPr>
        <vertAlign val="superscript"/>
        <sz val="12"/>
        <color rgb="FF000000"/>
        <rFont val="Calibri"/>
        <family val="2"/>
        <scheme val="minor"/>
      </rPr>
      <t>1</t>
    </r>
  </si>
  <si>
    <t>TES clase B - operaciones de regulación monetaria</t>
  </si>
  <si>
    <r>
      <t xml:space="preserve">Títulos de deuda privada </t>
    </r>
    <r>
      <rPr>
        <vertAlign val="superscript"/>
        <sz val="12"/>
        <color rgb="FF000000"/>
        <rFont val="Calibri"/>
        <family val="2"/>
        <scheme val="minor"/>
      </rPr>
      <t>2</t>
    </r>
  </si>
  <si>
    <r>
      <t xml:space="preserve"> </t>
    </r>
    <r>
      <rPr>
        <vertAlign val="superscript"/>
        <sz val="12"/>
        <rFont val="Calibri"/>
        <family val="2"/>
        <scheme val="minor"/>
      </rPr>
      <t>1</t>
    </r>
    <r>
      <rPr>
        <sz val="12"/>
        <rFont val="Calibri"/>
        <family val="2"/>
        <scheme val="minor"/>
      </rPr>
      <t xml:space="preserve"> Títulos de deuda pública interna emitidos  o garantizados por la Nación.</t>
    </r>
  </si>
  <si>
    <r>
      <t xml:space="preserve"> </t>
    </r>
    <r>
      <rPr>
        <vertAlign val="superscript"/>
        <sz val="12"/>
        <rFont val="Calibri"/>
        <family val="2"/>
        <scheme val="minor"/>
      </rPr>
      <t>2</t>
    </r>
    <r>
      <rPr>
        <sz val="12"/>
        <rFont val="Calibri"/>
        <family val="2"/>
        <scheme val="minor"/>
      </rPr>
      <t xml:space="preserve"> Títulos emitidos, avalados, aceptados o garantizados por instituciones vigiladas por la Superfinanciera.</t>
    </r>
  </si>
  <si>
    <t xml:space="preserve">Objetivo y politicas de gestión de riesgo </t>
  </si>
  <si>
    <t>Exposición crediticia del portafolio de Inversión por calificación a 31 de diciembre de 2023</t>
  </si>
  <si>
    <t>Exposición crediticia del portafolio de Inversión por calificación</t>
  </si>
  <si>
    <t xml:space="preserve">AAA       </t>
  </si>
  <si>
    <t xml:space="preserve">AA+       </t>
  </si>
  <si>
    <t xml:space="preserve">AA        </t>
  </si>
  <si>
    <t xml:space="preserve">AA-       </t>
  </si>
  <si>
    <t xml:space="preserve">A+        </t>
  </si>
  <si>
    <t xml:space="preserve">BRC1+     </t>
  </si>
  <si>
    <t xml:space="preserve">BRC1      </t>
  </si>
  <si>
    <t xml:space="preserve">F1+       </t>
  </si>
  <si>
    <t xml:space="preserve">F1        </t>
  </si>
  <si>
    <t xml:space="preserve">VrR1      </t>
  </si>
  <si>
    <t>Nación</t>
  </si>
  <si>
    <t>Saldo a diciembre 31 de 2023</t>
  </si>
  <si>
    <t>Moneda Nacional</t>
  </si>
  <si>
    <t>Titulos de deuda pública</t>
  </si>
  <si>
    <t xml:space="preserve">Títulos de Tesorería- TES Clase B  </t>
  </si>
  <si>
    <t>Titulos de deuda privada</t>
  </si>
  <si>
    <t>Bonos de Garantía General</t>
  </si>
  <si>
    <t>Bonos Ordinarios</t>
  </si>
  <si>
    <t>Bonos Ordinarios Subordinados</t>
  </si>
  <si>
    <t>CDT Corporación de Ahorro y Vivienda</t>
  </si>
  <si>
    <t xml:space="preserve">CDT FINDETER                  </t>
  </si>
  <si>
    <t>CDT Compañía de Financiamiento Comercial</t>
  </si>
  <si>
    <t>CDT Corporación Financiera</t>
  </si>
  <si>
    <t>Certificado Depósitos a Termino Bancario</t>
  </si>
  <si>
    <t>Exposición crediticia del portafolio de Inversión por calificación a 31 de diciembre de 2022</t>
  </si>
  <si>
    <t>Saldo a diciembre 31 de 2022</t>
  </si>
  <si>
    <t xml:space="preserve">Nota 30A Otros Resultados Integrales - ORI </t>
  </si>
  <si>
    <t>Otros resultados integrales (ORI)</t>
  </si>
  <si>
    <t>Plan de beneficios definidos</t>
  </si>
  <si>
    <t>Instrumentos financieros a valor razonable con cambios al ORI</t>
  </si>
  <si>
    <t>Pensión de 
jubilación</t>
  </si>
  <si>
    <t>Servicio médico</t>
  </si>
  <si>
    <t>Activos 
del plan</t>
  </si>
  <si>
    <t>Efecto Techo 
del Activo</t>
  </si>
  <si>
    <t>Títulos de 
deuda privada</t>
  </si>
  <si>
    <t>Reservas internacionales</t>
  </si>
  <si>
    <t xml:space="preserve">Nuevas mediciones actuariales </t>
  </si>
  <si>
    <t>Cambios en el valor razonable</t>
  </si>
  <si>
    <t>Traslados  a resultados</t>
  </si>
  <si>
    <t>Depósitos remunerados del Gobierno Nacional</t>
  </si>
  <si>
    <t>Depósitos Gobierno Nacional</t>
  </si>
  <si>
    <t>Compensaciones pendientes de pago - cuotas vencidas</t>
  </si>
  <si>
    <t>Compensaciones pendientes de pago - intereses</t>
  </si>
  <si>
    <t>Bienes de patrimonio histórico, artístico y cultural</t>
  </si>
  <si>
    <r>
      <rPr>
        <b/>
        <sz val="12"/>
        <rFont val="Calibri"/>
        <family val="2"/>
        <scheme val="minor"/>
      </rPr>
      <t xml:space="preserve">*   </t>
    </r>
    <r>
      <rPr>
        <b/>
        <i/>
        <sz val="12"/>
        <rFont val="Calibri"/>
        <family val="2"/>
        <scheme val="minor"/>
      </rPr>
      <t>Tabla Banco</t>
    </r>
    <r>
      <rPr>
        <i/>
        <sz val="12"/>
        <rFont val="Calibri"/>
        <family val="2"/>
        <scheme val="minor"/>
      </rPr>
      <t xml:space="preserve">: </t>
    </r>
    <r>
      <rPr>
        <sz val="12"/>
        <rFont val="Calibri"/>
        <family val="2"/>
        <scheme val="minor"/>
      </rPr>
      <t>tabla con información propia del Banco, cuya aplicación fue autorizada por el Consejo de Administración el 28 de mayo de 2019; y por la
     Superintendencia Financiera de Colombia mediante comunicación de octubre 28 de 2019, número 2019091450-002-000.
     N/A: no aplica</t>
    </r>
  </si>
  <si>
    <t>Intereses y rendimientos de las reservas internacionales reconocidos en el Estado de Resultados</t>
  </si>
  <si>
    <t xml:space="preserve"> 1. Rendimientos portafolio de inversión</t>
  </si>
  <si>
    <t>2. Oro monetario</t>
  </si>
  <si>
    <t>3. Otros conceptos</t>
  </si>
  <si>
    <t>Deterioro (provisión) cartera hipotecaria para vivienda</t>
  </si>
  <si>
    <t>Deterioro (provisión)  intereses y comisiones</t>
  </si>
  <si>
    <t>Deterioro (provisión)  otras cuentas por cobrar</t>
  </si>
  <si>
    <t xml:space="preserve">Castigo de cartera y cuentas por cobrar </t>
  </si>
  <si>
    <t>Castigo de cartera de créditos y de cuentas por cobrar</t>
  </si>
  <si>
    <t>ESTADO DE FLUJOS DE EFECTIVO</t>
  </si>
  <si>
    <t>Notas</t>
  </si>
  <si>
    <t>Flujos de efectivo generado por actividades de operación</t>
  </si>
  <si>
    <t xml:space="preserve">Intereses y rendimientos recibidos </t>
  </si>
  <si>
    <t>Reservas Internacionales</t>
  </si>
  <si>
    <t>Operaciones REPO</t>
  </si>
  <si>
    <t>Comisiones recibidas netas</t>
  </si>
  <si>
    <t>Intereses y rendimientos pagados</t>
  </si>
  <si>
    <t>Ingresos - moneda metálica emitida - valor facial</t>
  </si>
  <si>
    <t xml:space="preserve">Beneficios y gastos de empleados </t>
  </si>
  <si>
    <t>Diferencial cambiario Reservas Internacionales</t>
  </si>
  <si>
    <t>Disminución neto en los activos de operación</t>
  </si>
  <si>
    <t xml:space="preserve">Reservas internacionales </t>
  </si>
  <si>
    <t>Metales preciosos</t>
  </si>
  <si>
    <t xml:space="preserve">Operaciones activas de regulación monetaria </t>
  </si>
  <si>
    <t>Apoyos Transitorios de Liquidez</t>
  </si>
  <si>
    <t xml:space="preserve">Inventarios </t>
  </si>
  <si>
    <t>Aumento neto en los pasivos de operación</t>
  </si>
  <si>
    <t xml:space="preserve">Billetes en circulación </t>
  </si>
  <si>
    <t>Beneficios post empleo y largo plazo</t>
  </si>
  <si>
    <t>Reembolso del plan de beneficios post empleo</t>
  </si>
  <si>
    <t>Pagos realizados al plan de beneficios post empleo y largo plazo</t>
  </si>
  <si>
    <t>Compra de propiedad, planta y equipo</t>
  </si>
  <si>
    <t xml:space="preserve">Venta de propiedad, planta y equipo </t>
  </si>
  <si>
    <t>Anticipos por adquisición de propiedad, planta y equipo</t>
  </si>
  <si>
    <t>Adquisición de activos intangibles</t>
  </si>
  <si>
    <t>Adquisición de bienes de patrimonio histórico, artístico y cultural</t>
  </si>
  <si>
    <t>Préstamos de vivienda otorgados a empleados</t>
  </si>
  <si>
    <t>Amortización préstamos de vivienda empleados</t>
  </si>
  <si>
    <t>Rendimientos préstamos de vivienda empleados</t>
  </si>
  <si>
    <t>Flujos de efectivo utilizados en actividades de financiación</t>
  </si>
  <si>
    <t>Transferencias Gobierno Nacional</t>
  </si>
  <si>
    <t>Efecto de las ganancias o pérdidas de tipo de cambio en el efectivo</t>
  </si>
  <si>
    <t xml:space="preserve">Disminución neto de efectivo </t>
  </si>
  <si>
    <t>Efectivo al inicio del periodo</t>
  </si>
  <si>
    <t>6A y 8</t>
  </si>
  <si>
    <t>Efectivo al final del periodo</t>
  </si>
  <si>
    <t>Clase de Proceso</t>
  </si>
  <si>
    <t>Síntesis objeto del proceso</t>
  </si>
  <si>
    <t>Fecha estimada de finalización</t>
  </si>
  <si>
    <t xml:space="preserve">
Contencioso
Administrativo</t>
  </si>
  <si>
    <t xml:space="preserve">Conavi pretende que se le devuelva la suma que fue debitada de su cuenta de deposito como sanción por el incumplimiento de unas operaciones de intervención cambiaria directa con el banco de la republica. </t>
  </si>
  <si>
    <t>La demandante pretende el reconocimiento y pago de la sustitución pensional en calidad de cónyuge y/ o compañera permanente y el pago del correspondiente retroactivo</t>
  </si>
  <si>
    <t>El demandante pretende el reconocimiento de indemnización por despido con justa causa imputable al empleador y de forma subsidiaria el reconocimiento pensional extralegal contenido en el reglamento interno de trabajo de 1985</t>
  </si>
  <si>
    <t>El demandante pretende el reconocimiento de la pensión de jubilación legal contenida en la ley 33 de 1985, la cual fue negada inicialmente por el banco por considerar que debe reconocerla  Colpensiones</t>
  </si>
  <si>
    <t>Otros procesos laborales</t>
  </si>
  <si>
    <t>Procesos judiciales  casos</t>
  </si>
  <si>
    <t>NR *</t>
  </si>
  <si>
    <t>* NR: no registra</t>
  </si>
  <si>
    <t>Flujos de efectivo utilizados en actividades de inversión</t>
  </si>
  <si>
    <t>Configurar texto en Calibri a 12pt</t>
  </si>
  <si>
    <t>Adicionar título del cuadro (Calibri, 14pt, negrita)</t>
  </si>
  <si>
    <t>Eliminar columnas y filas vacías</t>
  </si>
  <si>
    <t>Evitar celdas combinadas (especialmente en sentido vertical)</t>
  </si>
  <si>
    <t>Ubicar notas al inicio de la tabla, antes del encabezado</t>
  </si>
  <si>
    <t>Ocultar columnas (Ctrl + Shift + →) y filas (Ctrl + Shift + ↓) que no contengan información que no se mostrará en el cuadro final</t>
  </si>
  <si>
    <t>El foco debe quedar siempre en la celda A1, y al guardar el documento, este debe estar en la primera hoja de cálculo</t>
  </si>
  <si>
    <t>LEONARDO VILLAR GÓMEZ</t>
  </si>
  <si>
    <t>GERENTE GENERAL</t>
  </si>
  <si>
    <t>AUDITOR GENERAL</t>
  </si>
  <si>
    <t>(Ver informe)</t>
  </si>
  <si>
    <t>ANA MARIA ZAMBRANO CASTAÑEDA</t>
  </si>
  <si>
    <t>CONTADOR GENERAL</t>
  </si>
  <si>
    <t>T.P. 42327 T</t>
  </si>
  <si>
    <t xml:space="preserve">Superávit liquidación 
CEC </t>
  </si>
  <si>
    <t>Superávit efecto acumulado cambio contable</t>
  </si>
  <si>
    <t xml:space="preserve">Superávit ajuste de Cambio </t>
  </si>
  <si>
    <t>Superávit inversión Actividad Cultural</t>
  </si>
  <si>
    <t>Superávit transferencia aportes en organismos internacionales</t>
  </si>
  <si>
    <t xml:space="preserve">Nota 24 Depósitos en cuenta </t>
  </si>
  <si>
    <r>
      <rPr>
        <vertAlign val="superscript"/>
        <sz val="12"/>
        <rFont val="Calibri"/>
        <family val="2"/>
        <scheme val="minor"/>
      </rPr>
      <t>(1)</t>
    </r>
    <r>
      <rPr>
        <sz val="12"/>
        <rFont val="Calibri"/>
        <family val="2"/>
        <scheme val="minor"/>
      </rPr>
      <t xml:space="preserve">  Incluye principalmente conceptos relacionados con gastos en fases de investigación de proyectos, faltantes y ajustes de inventarios, gestión ambiental,  gestion procesos jurídicos y red de bibliotecas, entre otros.</t>
    </r>
  </si>
  <si>
    <t xml:space="preserve">NORELA E. JIMÉNEZ M. </t>
  </si>
  <si>
    <t>T.P. 47157-T</t>
  </si>
  <si>
    <t>Publicación autorizada por la Superintendencia Financiera de Colombia mediante comunicación N° 2024009765-009-000 del 13 de febrero de 2024</t>
  </si>
  <si>
    <t xml:space="preserve">Véanse las notas que acompañan los estados financieros.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</si>
</sst>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6" formatCode="&quot;$&quot;\ #,##0;[Red]\-&quot;$&quot;\ #,##0"/>
    <numFmt numFmtId="41" formatCode="_-* #,##0_-;\-* #,##0_-;_-* &quot;-&quot;_-;_-@_-"/>
    <numFmt numFmtId="44" formatCode="_-&quot;$&quot;\ * #,##0.00_-;\-&quot;$&quot;\ * #,##0.00_-;_-&quot;$&quot;\ * &quot;-&quot;??_-;_-@_-"/>
    <numFmt numFmtId="43" formatCode="_-* #,##0.00_-;\-* #,##0.00_-;_-* &quot;-&quot;??_-;_-@_-"/>
    <numFmt numFmtId="164" formatCode="_ * #,##0.00_ ;_ * \-#,##0.00_ ;_ * &quot;-&quot;??_ ;_ @_ "/>
    <numFmt numFmtId="165" formatCode="_ * #,##0_ ;_ * \-#,##0_ ;_ * &quot;-&quot;??_ ;_ @_ "/>
    <numFmt numFmtId="166" formatCode="_-* #,##0_-;\-* #,##0_-;_-* &quot;-&quot;??_-;_-@_-"/>
    <numFmt numFmtId="167" formatCode="_(* #,##0_);_(* \(#,##0\);_(* &quot;-&quot;??_);_(@_)"/>
    <numFmt numFmtId="168" formatCode="_(* #,##0_);_(* \(#,##0\);_(* &quot;-&quot;_);_(@_)"/>
    <numFmt numFmtId="169" formatCode="#,##0.0"/>
    <numFmt numFmtId="170" formatCode="#,##0;\(#,##0\)"/>
    <numFmt numFmtId="171" formatCode="_(* #,##0.00_);_(* \(#,##0.00\);_(* &quot;-&quot;??_);_(@_)"/>
    <numFmt numFmtId="172" formatCode="0.0%"/>
    <numFmt numFmtId="173" formatCode="_-* #,##0\ _p_t_a_-;\-* #,##0\ _p_t_a_-;_-* &quot;-&quot;\ _p_t_a_-;_-@_-"/>
    <numFmt numFmtId="174" formatCode="_-* #,##0.00\ _P_t_s_-;\-* #,##0.00\ _P_t_s_-;_-* &quot;-&quot;??\ _P_t_s_-;_-@_-"/>
    <numFmt numFmtId="175" formatCode="#,##0.00_ ;[Red]\-#,##0.00\ "/>
    <numFmt numFmtId="176" formatCode="_-* #,##0\ _P_t_s_-;\-* #,##0\ _P_t_s_-;_-* &quot;-&quot;\ _P_t_s_-;_-@_-"/>
    <numFmt numFmtId="177" formatCode="_-* #,##0.0000_-;\-* #,##0.0000_-;_-* &quot;-&quot;??_-;_-@_-"/>
    <numFmt numFmtId="178" formatCode="_(* #,##0.0000_);_(* \(#,##0.0000\);_(* &quot;-&quot;??_);_(@_)"/>
    <numFmt numFmtId="179" formatCode="#,##0.0000_);\(#,##0.0000\)"/>
    <numFmt numFmtId="180" formatCode="#,##0.00_);\(#,##0.00\)"/>
    <numFmt numFmtId="181" formatCode="_(* #,##0.000_);_(* \(#,##0.000\);_(* &quot;-&quot;??_);_(@_)"/>
    <numFmt numFmtId="182" formatCode="#,##0.000_);\(#,##0.000\)"/>
    <numFmt numFmtId="183" formatCode="_-* #,##0\ _P_t_s_-;\-* #,##0\ _P_t_s_-;_-* &quot;-&quot;??\ _P_t_s_-;_-@_-"/>
    <numFmt numFmtId="184" formatCode="0_);\(0\)"/>
    <numFmt numFmtId="185" formatCode="#,##0.0_ ;[Red]\-#,##0.0\ "/>
    <numFmt numFmtId="186" formatCode="#,##0.0;[Red]#,##0.0"/>
    <numFmt numFmtId="187" formatCode="#,##0.0;\(#,##0.0\)"/>
    <numFmt numFmtId="188" formatCode="_(* #,##0.00_);_(* \(#,##0.00\);_(* &quot;-&quot;_);_(@_)"/>
    <numFmt numFmtId="189" formatCode="#,##0_ ;[Red]\-#,##0\ "/>
    <numFmt numFmtId="190" formatCode="#,##0.000_ ;[Red]\-#,##0.000\ "/>
    <numFmt numFmtId="191" formatCode="_(* #,##0.0_);_(* \(#,##0.0\);_(* &quot;-&quot;??_);_(@_)"/>
  </numFmts>
  <fonts count="83" x14ac:knownFonts="1">
    <font>
      <sz val="11"/>
      <color theme="1"/>
      <name val="Calibri"/>
      <family val="2"/>
      <scheme val="minor"/>
    </font>
    <font>
      <sz val="11"/>
      <color theme="1"/>
      <name val="Calibri"/>
      <family val="2"/>
      <scheme val="minor"/>
    </font>
    <font>
      <sz val="12"/>
      <name val="Helv"/>
    </font>
    <font>
      <sz val="10"/>
      <name val="Calibri"/>
      <family val="2"/>
      <scheme val="minor"/>
    </font>
    <font>
      <sz val="10"/>
      <name val="Arial"/>
      <family val="2"/>
    </font>
    <font>
      <sz val="13"/>
      <name val="Calibri"/>
      <family val="2"/>
      <scheme val="minor"/>
    </font>
    <font>
      <sz val="12"/>
      <name val="Calibri"/>
      <family val="2"/>
      <scheme val="minor"/>
    </font>
    <font>
      <sz val="15"/>
      <name val="Calibri"/>
      <family val="2"/>
      <scheme val="minor"/>
    </font>
    <font>
      <b/>
      <sz val="15"/>
      <name val="Calibri"/>
      <family val="2"/>
      <scheme val="minor"/>
    </font>
    <font>
      <sz val="14"/>
      <name val="Calibri"/>
      <family val="2"/>
      <scheme val="minor"/>
    </font>
    <font>
      <b/>
      <sz val="14"/>
      <name val="Calibri"/>
      <family val="2"/>
      <scheme val="minor"/>
    </font>
    <font>
      <sz val="14"/>
      <color theme="1"/>
      <name val="Calibri"/>
      <family val="2"/>
      <scheme val="minor"/>
    </font>
    <font>
      <sz val="13.5"/>
      <name val="Calibri"/>
      <family val="2"/>
      <scheme val="minor"/>
    </font>
    <font>
      <sz val="12"/>
      <color theme="1"/>
      <name val="Calibri"/>
      <family val="2"/>
      <scheme val="minor"/>
    </font>
    <font>
      <sz val="14"/>
      <color rgb="FF022A82"/>
      <name val="Calibri"/>
      <family val="2"/>
      <scheme val="minor"/>
    </font>
    <font>
      <b/>
      <sz val="16"/>
      <color rgb="FF022A82"/>
      <name val="Calibri"/>
      <family val="2"/>
      <scheme val="minor"/>
    </font>
    <font>
      <sz val="11"/>
      <name val="Calibri"/>
      <family val="2"/>
      <scheme val="minor"/>
    </font>
    <font>
      <b/>
      <sz val="10"/>
      <name val="Calibri"/>
      <family val="2"/>
      <scheme val="minor"/>
    </font>
    <font>
      <sz val="10"/>
      <color rgb="FF000000"/>
      <name val="Arial"/>
      <family val="2"/>
    </font>
    <font>
      <sz val="13"/>
      <color theme="0"/>
      <name val="Calibri"/>
      <family val="2"/>
      <scheme val="minor"/>
    </font>
    <font>
      <sz val="14"/>
      <color rgb="FF002060"/>
      <name val="Calibri"/>
      <family val="2"/>
      <scheme val="minor"/>
    </font>
    <font>
      <sz val="16"/>
      <name val="Calibri"/>
      <family val="2"/>
      <scheme val="minor"/>
    </font>
    <font>
      <sz val="10"/>
      <name val="Arial"/>
      <family val="2"/>
    </font>
    <font>
      <b/>
      <sz val="12"/>
      <color indexed="9"/>
      <name val="Calibri"/>
      <family val="2"/>
      <scheme val="minor"/>
    </font>
    <font>
      <sz val="12"/>
      <color indexed="9"/>
      <name val="Calibri"/>
      <family val="2"/>
      <scheme val="minor"/>
    </font>
    <font>
      <b/>
      <sz val="12"/>
      <color rgb="FF003366"/>
      <name val="Calibri"/>
      <family val="2"/>
      <scheme val="minor"/>
    </font>
    <font>
      <sz val="10"/>
      <color rgb="FF003366"/>
      <name val="Calibri"/>
      <family val="2"/>
      <scheme val="minor"/>
    </font>
    <font>
      <b/>
      <sz val="12"/>
      <name val="Calibri"/>
      <family val="2"/>
      <scheme val="minor"/>
    </font>
    <font>
      <sz val="12"/>
      <color indexed="8"/>
      <name val="Calibri"/>
      <family val="2"/>
      <scheme val="minor"/>
    </font>
    <font>
      <sz val="16"/>
      <color theme="1"/>
      <name val="Calibri"/>
      <family val="2"/>
      <scheme val="minor"/>
    </font>
    <font>
      <b/>
      <sz val="14"/>
      <color theme="1"/>
      <name val="Calibri"/>
      <family val="2"/>
      <scheme val="minor"/>
    </font>
    <font>
      <b/>
      <sz val="12"/>
      <color theme="1"/>
      <name val="Calibri"/>
      <family val="2"/>
      <scheme val="minor"/>
    </font>
    <font>
      <sz val="10"/>
      <color indexed="8"/>
      <name val="Calibri"/>
      <family val="2"/>
      <scheme val="minor"/>
    </font>
    <font>
      <b/>
      <sz val="10"/>
      <color indexed="9"/>
      <name val="Calibri"/>
      <family val="2"/>
      <scheme val="minor"/>
    </font>
    <font>
      <sz val="10"/>
      <color indexed="9"/>
      <name val="Calibri"/>
      <family val="2"/>
      <scheme val="minor"/>
    </font>
    <font>
      <b/>
      <sz val="12"/>
      <color indexed="8"/>
      <name val="Calibri"/>
      <family val="2"/>
      <scheme val="minor"/>
    </font>
    <font>
      <b/>
      <sz val="10"/>
      <color indexed="8"/>
      <name val="Calibri"/>
      <family val="2"/>
      <scheme val="minor"/>
    </font>
    <font>
      <sz val="12"/>
      <color rgb="FF003366"/>
      <name val="Calibri"/>
      <family val="2"/>
      <scheme val="minor"/>
    </font>
    <font>
      <b/>
      <sz val="11"/>
      <color theme="1"/>
      <name val="Calibri"/>
      <family val="2"/>
      <scheme val="minor"/>
    </font>
    <font>
      <b/>
      <vertAlign val="superscript"/>
      <sz val="12"/>
      <color rgb="FF003366"/>
      <name val="Calibri"/>
      <family val="2"/>
      <scheme val="minor"/>
    </font>
    <font>
      <b/>
      <sz val="10"/>
      <color rgb="FF003366"/>
      <name val="Calibri"/>
      <family val="2"/>
      <scheme val="minor"/>
    </font>
    <font>
      <vertAlign val="superscript"/>
      <sz val="12"/>
      <name val="Calibri"/>
      <family val="2"/>
      <scheme val="minor"/>
    </font>
    <font>
      <sz val="10"/>
      <color rgb="FF333333"/>
      <name val="Arial"/>
      <family val="2"/>
    </font>
    <font>
      <b/>
      <sz val="12"/>
      <color theme="0"/>
      <name val="Calibri"/>
      <family val="2"/>
      <scheme val="minor"/>
    </font>
    <font>
      <sz val="12"/>
      <color theme="0"/>
      <name val="Calibri"/>
      <family val="2"/>
      <scheme val="minor"/>
    </font>
    <font>
      <b/>
      <sz val="12"/>
      <color theme="8" tint="-0.499984740745262"/>
      <name val="Calibri"/>
      <family val="2"/>
      <scheme val="minor"/>
    </font>
    <font>
      <sz val="12"/>
      <color theme="8" tint="-0.499984740745262"/>
      <name val="Calibri"/>
      <family val="2"/>
      <scheme val="minor"/>
    </font>
    <font>
      <sz val="10"/>
      <color rgb="FFFF0000"/>
      <name val="Calibri"/>
      <family val="2"/>
      <scheme val="minor"/>
    </font>
    <font>
      <b/>
      <i/>
      <sz val="12"/>
      <color rgb="FF003366"/>
      <name val="Calibri"/>
      <family val="2"/>
      <scheme val="minor"/>
    </font>
    <font>
      <sz val="10"/>
      <color theme="0"/>
      <name val="Calibri"/>
      <family val="2"/>
      <scheme val="minor"/>
    </font>
    <font>
      <sz val="10.5"/>
      <name val="Calibri"/>
      <family val="2"/>
      <scheme val="minor"/>
    </font>
    <font>
      <sz val="10"/>
      <color rgb="FF0070C0"/>
      <name val="Calibri"/>
      <family val="2"/>
      <scheme val="minor"/>
    </font>
    <font>
      <sz val="12"/>
      <color rgb="FFFFFFFF"/>
      <name val="Calibri"/>
      <family val="2"/>
      <scheme val="minor"/>
    </font>
    <font>
      <sz val="10"/>
      <color indexed="10"/>
      <name val="Calibri"/>
      <family val="2"/>
      <scheme val="minor"/>
    </font>
    <font>
      <sz val="10"/>
      <color theme="1" tint="0.34998626667073579"/>
      <name val="Calibri"/>
      <family val="2"/>
      <scheme val="minor"/>
    </font>
    <font>
      <sz val="12"/>
      <color rgb="FF000000"/>
      <name val="Calibri"/>
      <family val="2"/>
      <scheme val="minor"/>
    </font>
    <font>
      <b/>
      <sz val="12"/>
      <color rgb="FFFFFFFF"/>
      <name val="Calibri"/>
      <family val="2"/>
      <scheme val="minor"/>
    </font>
    <font>
      <b/>
      <i/>
      <sz val="12"/>
      <color indexed="9"/>
      <name val="Calibri"/>
      <family val="2"/>
      <scheme val="minor"/>
    </font>
    <font>
      <b/>
      <sz val="11"/>
      <color rgb="FFFF0000"/>
      <name val="Calibri"/>
      <family val="2"/>
      <scheme val="minor"/>
    </font>
    <font>
      <b/>
      <sz val="10"/>
      <color rgb="FFFF0000"/>
      <name val="Calibri"/>
      <family val="2"/>
      <scheme val="minor"/>
    </font>
    <font>
      <b/>
      <sz val="10.5"/>
      <name val="Calibri"/>
      <family val="2"/>
      <scheme val="minor"/>
    </font>
    <font>
      <i/>
      <sz val="12"/>
      <color indexed="8"/>
      <name val="Calibri"/>
      <family val="2"/>
      <scheme val="minor"/>
    </font>
    <font>
      <b/>
      <u/>
      <sz val="10"/>
      <name val="Calibri"/>
      <family val="2"/>
      <scheme val="minor"/>
    </font>
    <font>
      <b/>
      <i/>
      <sz val="12"/>
      <name val="Calibri"/>
      <family val="2"/>
      <scheme val="minor"/>
    </font>
    <font>
      <i/>
      <sz val="12"/>
      <name val="Calibri"/>
      <family val="2"/>
      <scheme val="minor"/>
    </font>
    <font>
      <b/>
      <sz val="12"/>
      <color rgb="FF002060"/>
      <name val="Calibri"/>
      <family val="2"/>
      <scheme val="minor"/>
    </font>
    <font>
      <b/>
      <sz val="9"/>
      <color indexed="81"/>
      <name val="Tahoma"/>
      <family val="2"/>
    </font>
    <font>
      <sz val="9"/>
      <color indexed="81"/>
      <name val="Tahoma"/>
      <family val="2"/>
    </font>
    <font>
      <b/>
      <sz val="10"/>
      <color rgb="FFC00000"/>
      <name val="Calibri"/>
      <family val="2"/>
      <scheme val="minor"/>
    </font>
    <font>
      <sz val="10"/>
      <color rgb="FFC00000"/>
      <name val="Calibri"/>
      <family val="2"/>
      <scheme val="minor"/>
    </font>
    <font>
      <sz val="9"/>
      <color theme="1"/>
      <name val="Calibri"/>
      <family val="2"/>
      <scheme val="minor"/>
    </font>
    <font>
      <vertAlign val="superscript"/>
      <sz val="12"/>
      <color rgb="FF000000"/>
      <name val="Calibri"/>
      <family val="2"/>
      <scheme val="minor"/>
    </font>
    <font>
      <sz val="10"/>
      <color theme="1"/>
      <name val="Calibri"/>
      <family val="2"/>
      <scheme val="minor"/>
    </font>
    <font>
      <sz val="12"/>
      <color theme="8" tint="-0.249977111117893"/>
      <name val="Calibri"/>
      <family val="2"/>
      <scheme val="minor"/>
    </font>
    <font>
      <sz val="10"/>
      <color theme="8" tint="-0.249977111117893"/>
      <name val="Calibri"/>
      <family val="2"/>
      <scheme val="minor"/>
    </font>
    <font>
      <sz val="15"/>
      <color theme="1"/>
      <name val="Calibri"/>
      <family val="2"/>
      <scheme val="minor"/>
    </font>
    <font>
      <sz val="13.5"/>
      <color theme="1"/>
      <name val="Calibri"/>
      <family val="2"/>
      <scheme val="minor"/>
    </font>
    <font>
      <b/>
      <sz val="13"/>
      <color rgb="FF003366"/>
      <name val="Calibri"/>
      <family val="2"/>
      <scheme val="minor"/>
    </font>
    <font>
      <sz val="13"/>
      <color theme="1"/>
      <name val="Calibri"/>
      <family val="2"/>
      <scheme val="minor"/>
    </font>
    <font>
      <b/>
      <sz val="14"/>
      <color rgb="FF022A82"/>
      <name val="Calibri"/>
      <family val="2"/>
      <scheme val="minor"/>
    </font>
    <font>
      <sz val="12"/>
      <color rgb="FF022A82"/>
      <name val="Calibri"/>
      <family val="2"/>
      <scheme val="minor"/>
    </font>
    <font>
      <b/>
      <sz val="12"/>
      <color rgb="FF000000"/>
      <name val="Calibri"/>
      <family val="2"/>
      <scheme val="minor"/>
    </font>
    <font>
      <sz val="12"/>
      <color rgb="FF00206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264178"/>
        <bgColor indexed="64"/>
      </patternFill>
    </fill>
    <fill>
      <patternFill patternType="solid">
        <fgColor theme="4" tint="-0.249977111117893"/>
        <bgColor indexed="64"/>
      </patternFill>
    </fill>
    <fill>
      <patternFill patternType="solid">
        <fgColor indexed="9"/>
        <bgColor indexed="64"/>
      </patternFill>
    </fill>
    <fill>
      <patternFill patternType="solid">
        <fgColor rgb="FF27437B"/>
        <bgColor indexed="64"/>
      </patternFill>
    </fill>
    <fill>
      <patternFill patternType="solid">
        <fgColor rgb="FFF8FBFC"/>
        <bgColor rgb="FFFFFFFF"/>
      </patternFill>
    </fill>
    <fill>
      <patternFill patternType="solid">
        <fgColor rgb="FFFFFFFF"/>
        <bgColor rgb="FF000000"/>
      </patternFill>
    </fill>
    <fill>
      <patternFill patternType="solid">
        <fgColor rgb="FFFFFF00"/>
        <bgColor indexed="64"/>
      </patternFill>
    </fill>
    <fill>
      <patternFill patternType="solid">
        <fgColor theme="4" tint="0.59999389629810485"/>
        <bgColor indexed="64"/>
      </patternFill>
    </fill>
  </fills>
  <borders count="26">
    <border>
      <left/>
      <right/>
      <top/>
      <bottom/>
      <diagonal/>
    </border>
    <border>
      <left/>
      <right/>
      <top style="thin">
        <color indexed="64"/>
      </top>
      <bottom style="thin">
        <color indexed="64"/>
      </bottom>
      <diagonal/>
    </border>
    <border>
      <left/>
      <right/>
      <top/>
      <bottom style="thin">
        <color indexed="64"/>
      </bottom>
      <diagonal/>
    </border>
    <border>
      <left style="thin">
        <color theme="0"/>
      </left>
      <right style="thin">
        <color theme="0"/>
      </right>
      <top/>
      <bottom/>
      <diagonal/>
    </border>
    <border>
      <left/>
      <right style="thin">
        <color theme="0"/>
      </right>
      <top/>
      <bottom/>
      <diagonal/>
    </border>
    <border>
      <left/>
      <right/>
      <top/>
      <bottom style="thin">
        <color theme="0" tint="-0.24994659260841701"/>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bottom style="thin">
        <color theme="0"/>
      </bottom>
      <diagonal/>
    </border>
    <border>
      <left/>
      <right/>
      <top style="thin">
        <color theme="0"/>
      </top>
      <bottom style="thin">
        <color indexed="64"/>
      </bottom>
      <diagonal/>
    </border>
    <border>
      <left/>
      <right/>
      <top style="thin">
        <color theme="0" tint="-0.24994659260841701"/>
      </top>
      <bottom style="thin">
        <color theme="0" tint="-0.24994659260841701"/>
      </bottom>
      <diagonal/>
    </border>
    <border>
      <left/>
      <right/>
      <top/>
      <bottom style="thin">
        <color theme="0" tint="-0.14996795556505021"/>
      </bottom>
      <diagonal/>
    </border>
    <border>
      <left style="thin">
        <color rgb="FFEBEBEB"/>
      </left>
      <right style="thin">
        <color rgb="FFEBEBEB"/>
      </right>
      <top style="thin">
        <color rgb="FFEBEBEB"/>
      </top>
      <bottom style="thin">
        <color rgb="FFEBEBEB"/>
      </bottom>
      <diagonal/>
    </border>
    <border>
      <left style="thin">
        <color theme="0"/>
      </left>
      <right/>
      <top/>
      <bottom/>
      <diagonal/>
    </border>
    <border>
      <left/>
      <right/>
      <top style="thin">
        <color theme="0" tint="-0.24994659260841701"/>
      </top>
      <bottom/>
      <diagonal/>
    </border>
    <border>
      <left/>
      <right style="thin">
        <color indexed="64"/>
      </right>
      <top/>
      <bottom style="thin">
        <color theme="0" tint="-0.24994659260841701"/>
      </bottom>
      <diagonal/>
    </border>
    <border>
      <left style="thin">
        <color auto="1"/>
      </left>
      <right style="thin">
        <color auto="1"/>
      </right>
      <top/>
      <bottom style="thin">
        <color theme="0" tint="-0.24994659260841701"/>
      </bottom>
      <diagonal/>
    </border>
    <border>
      <left style="thin">
        <color indexed="64"/>
      </left>
      <right/>
      <top/>
      <bottom style="thin">
        <color theme="0" tint="-0.24994659260841701"/>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63">
    <xf numFmtId="0" fontId="0" fillId="0" borderId="0"/>
    <xf numFmtId="43" fontId="1" fillId="0" borderId="0" applyFont="0" applyFill="0" applyBorder="0" applyAlignment="0" applyProtection="0"/>
    <xf numFmtId="0" fontId="2" fillId="0" borderId="0"/>
    <xf numFmtId="164" fontId="4" fillId="0" borderId="0" applyFont="0" applyFill="0" applyBorder="0" applyAlignment="0" applyProtection="0"/>
    <xf numFmtId="0" fontId="4" fillId="0" borderId="0"/>
    <xf numFmtId="43" fontId="1" fillId="0" borderId="0" applyFont="0" applyFill="0" applyBorder="0" applyAlignment="0" applyProtection="0"/>
    <xf numFmtId="43" fontId="1" fillId="0" borderId="0" applyFont="0" applyFill="0" applyBorder="0" applyAlignment="0" applyProtection="0"/>
    <xf numFmtId="168" fontId="4" fillId="0" borderId="0" applyFont="0" applyFill="0" applyBorder="0" applyAlignment="0" applyProtection="0"/>
    <xf numFmtId="171" fontId="4" fillId="0" borderId="0" applyFont="0" applyFill="0" applyBorder="0" applyAlignment="0" applyProtection="0"/>
    <xf numFmtId="173" fontId="4" fillId="0" borderId="0" applyFont="0" applyFill="0" applyBorder="0" applyAlignment="0" applyProtection="0"/>
    <xf numFmtId="41" fontId="1" fillId="0" borderId="0" applyFont="0" applyFill="0" applyBorder="0" applyAlignment="0" applyProtection="0"/>
    <xf numFmtId="0" fontId="1" fillId="0" borderId="0"/>
    <xf numFmtId="171" fontId="1"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174" fontId="4" fillId="0" borderId="0" applyFont="0" applyFill="0" applyBorder="0" applyAlignment="0" applyProtection="0"/>
    <xf numFmtId="0" fontId="22" fillId="0" borderId="0"/>
    <xf numFmtId="0" fontId="4" fillId="0" borderId="0"/>
    <xf numFmtId="174" fontId="4" fillId="0" borderId="0" applyFont="0" applyFill="0" applyBorder="0" applyAlignment="0" applyProtection="0"/>
    <xf numFmtId="174" fontId="22" fillId="0" borderId="0" applyFont="0" applyFill="0" applyBorder="0" applyAlignment="0" applyProtection="0"/>
    <xf numFmtId="176" fontId="22" fillId="0" borderId="0" applyFont="0" applyFill="0" applyBorder="0" applyAlignment="0" applyProtection="0"/>
    <xf numFmtId="0" fontId="18"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9" fontId="4" fillId="0" borderId="0" applyFont="0" applyFill="0" applyBorder="0" applyAlignment="0" applyProtection="0"/>
    <xf numFmtId="174" fontId="4" fillId="0" borderId="0" applyFont="0" applyFill="0" applyBorder="0" applyAlignment="0" applyProtection="0"/>
    <xf numFmtId="0" fontId="1" fillId="0" borderId="0"/>
    <xf numFmtId="171" fontId="1" fillId="0" borderId="0" applyFont="0" applyFill="0" applyBorder="0" applyAlignment="0" applyProtection="0"/>
    <xf numFmtId="174" fontId="4"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4" fontId="4" fillId="0" borderId="0" applyFont="0" applyFill="0" applyBorder="0" applyAlignment="0" applyProtection="0"/>
    <xf numFmtId="168" fontId="4"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4"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8"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4" fillId="0" borderId="0" applyFont="0" applyFill="0" applyBorder="0" applyAlignment="0" applyProtection="0"/>
    <xf numFmtId="168" fontId="4" fillId="0" borderId="0" applyFont="0" applyFill="0" applyBorder="0" applyAlignment="0" applyProtection="0"/>
    <xf numFmtId="171" fontId="1"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0" fontId="1"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 fillId="0" borderId="0" applyFont="0" applyFill="0" applyBorder="0" applyAlignment="0" applyProtection="0"/>
    <xf numFmtId="171" fontId="1" fillId="0" borderId="0" applyFont="0" applyFill="0" applyBorder="0" applyAlignment="0" applyProtection="0"/>
    <xf numFmtId="0" fontId="1" fillId="0" borderId="0"/>
  </cellStyleXfs>
  <cellXfs count="1271">
    <xf numFmtId="0" fontId="0" fillId="0" borderId="0" xfId="0"/>
    <xf numFmtId="0" fontId="3" fillId="0" borderId="0" xfId="2" applyFont="1"/>
    <xf numFmtId="165" fontId="3" fillId="0" borderId="0" xfId="3" applyNumberFormat="1" applyFont="1" applyFill="1"/>
    <xf numFmtId="3" fontId="3" fillId="0" borderId="0" xfId="2" applyNumberFormat="1" applyFont="1"/>
    <xf numFmtId="0" fontId="3" fillId="0" borderId="0" xfId="2" applyFont="1" applyAlignment="1">
      <alignment horizontal="center"/>
    </xf>
    <xf numFmtId="37" fontId="5" fillId="2" borderId="0" xfId="3" applyNumberFormat="1" applyFont="1" applyFill="1" applyBorder="1" applyAlignment="1" applyProtection="1">
      <alignment vertical="center"/>
    </xf>
    <xf numFmtId="4" fontId="3" fillId="0" borderId="0" xfId="2" applyNumberFormat="1" applyFont="1"/>
    <xf numFmtId="165" fontId="3" fillId="0" borderId="0" xfId="3" applyNumberFormat="1" applyFont="1" applyFill="1" applyBorder="1"/>
    <xf numFmtId="0" fontId="7" fillId="0" borderId="0" xfId="2" applyFont="1"/>
    <xf numFmtId="166" fontId="7" fillId="0" borderId="0" xfId="2" applyNumberFormat="1" applyFont="1"/>
    <xf numFmtId="0" fontId="9" fillId="0" borderId="0" xfId="2" applyFont="1"/>
    <xf numFmtId="166" fontId="9" fillId="0" borderId="0" xfId="2" applyNumberFormat="1" applyFont="1"/>
    <xf numFmtId="0" fontId="12" fillId="0" borderId="0" xfId="2" applyFont="1"/>
    <xf numFmtId="166" fontId="12" fillId="0" borderId="0" xfId="2" applyNumberFormat="1" applyFont="1"/>
    <xf numFmtId="0" fontId="5" fillId="0" borderId="0" xfId="2" applyFont="1"/>
    <xf numFmtId="167" fontId="3" fillId="2" borderId="0" xfId="2" applyNumberFormat="1" applyFont="1" applyFill="1" applyAlignment="1">
      <alignment horizontal="center"/>
    </xf>
    <xf numFmtId="0" fontId="3" fillId="0" borderId="0" xfId="4" applyFont="1"/>
    <xf numFmtId="169" fontId="3" fillId="0" borderId="0" xfId="7" applyNumberFormat="1" applyFont="1" applyFill="1"/>
    <xf numFmtId="166" fontId="17" fillId="0" borderId="0" xfId="4" applyNumberFormat="1" applyFont="1" applyAlignment="1">
      <alignment horizontal="center"/>
    </xf>
    <xf numFmtId="0" fontId="3" fillId="0" borderId="0" xfId="4" applyFont="1" applyAlignment="1">
      <alignment horizontal="center" vertical="center"/>
    </xf>
    <xf numFmtId="169" fontId="3" fillId="0" borderId="0" xfId="7" applyNumberFormat="1" applyFont="1" applyFill="1" applyBorder="1"/>
    <xf numFmtId="0" fontId="7" fillId="0" borderId="0" xfId="4" applyFont="1"/>
    <xf numFmtId="49" fontId="12" fillId="0" borderId="0" xfId="4" applyNumberFormat="1" applyFont="1" applyAlignment="1">
      <alignment vertical="center"/>
    </xf>
    <xf numFmtId="49" fontId="9" fillId="0" borderId="0" xfId="4" applyNumberFormat="1" applyFont="1" applyAlignment="1">
      <alignment vertical="center"/>
    </xf>
    <xf numFmtId="0" fontId="8" fillId="0" borderId="0" xfId="4" applyFont="1" applyAlignment="1">
      <alignment vertical="center"/>
    </xf>
    <xf numFmtId="0" fontId="9" fillId="0" borderId="0" xfId="4" applyFont="1"/>
    <xf numFmtId="0" fontId="12" fillId="0" borderId="0" xfId="4" applyFont="1"/>
    <xf numFmtId="0" fontId="19" fillId="0" borderId="0" xfId="2" applyFont="1"/>
    <xf numFmtId="0" fontId="6" fillId="0" borderId="0" xfId="2" applyFont="1"/>
    <xf numFmtId="0" fontId="21" fillId="0" borderId="0" xfId="2" applyFont="1"/>
    <xf numFmtId="168" fontId="9" fillId="0" borderId="0" xfId="1" applyNumberFormat="1" applyFont="1" applyFill="1" applyBorder="1" applyAlignment="1" applyProtection="1">
      <alignment horizontal="right" vertical="center"/>
    </xf>
    <xf numFmtId="177" fontId="9" fillId="0" borderId="0" xfId="1" applyNumberFormat="1" applyFont="1"/>
    <xf numFmtId="0" fontId="10" fillId="0" borderId="0" xfId="15" applyFont="1" applyProtection="1">
      <protection locked="0"/>
    </xf>
    <xf numFmtId="174" fontId="6" fillId="0" borderId="0" xfId="19" applyFont="1" applyProtection="1">
      <protection locked="0"/>
    </xf>
    <xf numFmtId="174" fontId="6" fillId="0" borderId="0" xfId="19" applyFont="1" applyAlignment="1" applyProtection="1">
      <alignment horizontal="right"/>
      <protection locked="0"/>
    </xf>
    <xf numFmtId="0" fontId="3" fillId="0" borderId="0" xfId="15" applyFont="1" applyProtection="1">
      <protection locked="0"/>
    </xf>
    <xf numFmtId="0" fontId="3" fillId="0" borderId="0" xfId="4" applyFont="1" applyProtection="1">
      <protection locked="0"/>
    </xf>
    <xf numFmtId="175" fontId="25" fillId="0" borderId="5" xfId="15" applyNumberFormat="1" applyFont="1" applyBorder="1" applyAlignment="1">
      <alignment horizontal="center" vertical="center"/>
    </xf>
    <xf numFmtId="0" fontId="25" fillId="5" borderId="5" xfId="19" applyNumberFormat="1" applyFont="1" applyFill="1" applyBorder="1" applyAlignment="1" applyProtection="1">
      <alignment horizontal="center" vertical="center" wrapText="1"/>
    </xf>
    <xf numFmtId="171" fontId="17" fillId="0" borderId="0" xfId="23" applyFont="1" applyFill="1" applyProtection="1">
      <protection locked="0"/>
    </xf>
    <xf numFmtId="0" fontId="26" fillId="0" borderId="0" xfId="4" applyFont="1" applyProtection="1">
      <protection locked="0"/>
    </xf>
    <xf numFmtId="0" fontId="27" fillId="0" borderId="0" xfId="15" applyFont="1"/>
    <xf numFmtId="167" fontId="27" fillId="0" borderId="0" xfId="23" applyNumberFormat="1" applyFont="1" applyAlignment="1" applyProtection="1">
      <alignment vertical="center" wrapText="1"/>
      <protection locked="0"/>
    </xf>
    <xf numFmtId="0" fontId="17" fillId="0" borderId="0" xfId="15" applyFont="1" applyProtection="1">
      <protection locked="0"/>
    </xf>
    <xf numFmtId="0" fontId="6" fillId="0" borderId="0" xfId="15" applyFont="1" applyAlignment="1">
      <alignment vertical="top"/>
    </xf>
    <xf numFmtId="167" fontId="6" fillId="0" borderId="0" xfId="23" applyNumberFormat="1" applyFont="1" applyAlignment="1">
      <alignment vertical="center" wrapText="1"/>
    </xf>
    <xf numFmtId="0" fontId="27" fillId="0" borderId="0" xfId="15" applyFont="1" applyAlignment="1">
      <alignment horizontal="left" vertical="center"/>
    </xf>
    <xf numFmtId="167" fontId="27" fillId="0" borderId="0" xfId="23" applyNumberFormat="1" applyFont="1" applyAlignment="1">
      <alignment vertical="center" wrapText="1"/>
    </xf>
    <xf numFmtId="167" fontId="3" fillId="0" borderId="0" xfId="23" applyNumberFormat="1" applyFont="1" applyAlignment="1">
      <alignment vertical="center" wrapText="1"/>
    </xf>
    <xf numFmtId="171" fontId="16" fillId="0" borderId="0" xfId="23" applyFont="1"/>
    <xf numFmtId="0" fontId="27" fillId="0" borderId="5" xfId="15" applyFont="1" applyBorder="1"/>
    <xf numFmtId="167" fontId="27" fillId="0" borderId="5" xfId="23" applyNumberFormat="1" applyFont="1" applyFill="1" applyBorder="1" applyAlignment="1" applyProtection="1">
      <alignment vertical="center" wrapText="1"/>
      <protection locked="0"/>
    </xf>
    <xf numFmtId="174" fontId="3" fillId="0" borderId="0" xfId="19" applyFont="1" applyAlignment="1" applyProtection="1">
      <protection locked="0"/>
    </xf>
    <xf numFmtId="174" fontId="3" fillId="0" borderId="0" xfId="19" applyFont="1" applyProtection="1">
      <protection locked="0"/>
    </xf>
    <xf numFmtId="174" fontId="3" fillId="0" borderId="0" xfId="19" applyFont="1" applyAlignment="1" applyProtection="1">
      <alignment horizontal="right"/>
      <protection locked="0"/>
    </xf>
    <xf numFmtId="0" fontId="10" fillId="0" borderId="0" xfId="15" applyFont="1" applyAlignment="1">
      <alignment vertical="center"/>
    </xf>
    <xf numFmtId="0" fontId="9" fillId="0" borderId="0" xfId="15" applyFont="1" applyAlignment="1">
      <alignment vertical="center"/>
    </xf>
    <xf numFmtId="0" fontId="3" fillId="0" borderId="0" xfId="15" applyFont="1" applyAlignment="1">
      <alignment vertical="center"/>
    </xf>
    <xf numFmtId="175" fontId="25" fillId="0" borderId="5" xfId="15" applyNumberFormat="1" applyFont="1" applyBorder="1" applyAlignment="1" applyProtection="1">
      <alignment horizontal="center" vertical="center"/>
      <protection locked="0"/>
    </xf>
    <xf numFmtId="0" fontId="25" fillId="0" borderId="5" xfId="15" applyFont="1" applyBorder="1" applyAlignment="1" applyProtection="1">
      <alignment horizontal="center" vertical="center" wrapText="1"/>
      <protection locked="0"/>
    </xf>
    <xf numFmtId="0" fontId="26" fillId="0" borderId="0" xfId="15" applyFont="1" applyAlignment="1">
      <alignment vertical="center"/>
    </xf>
    <xf numFmtId="0" fontId="28" fillId="5" borderId="0" xfId="15" applyFont="1" applyFill="1" applyAlignment="1">
      <alignment vertical="center" wrapText="1"/>
    </xf>
    <xf numFmtId="178" fontId="6" fillId="0" borderId="0" xfId="24" applyNumberFormat="1" applyFont="1" applyFill="1" applyAlignment="1" applyProtection="1">
      <alignment horizontal="right" vertical="center"/>
      <protection locked="0"/>
    </xf>
    <xf numFmtId="179" fontId="6" fillId="0" borderId="0" xfId="25" applyNumberFormat="1" applyFont="1" applyFill="1" applyAlignment="1">
      <alignment horizontal="right" vertical="center"/>
    </xf>
    <xf numFmtId="0" fontId="28" fillId="0" borderId="0" xfId="15" applyFont="1" applyAlignment="1">
      <alignment vertical="center" wrapText="1"/>
    </xf>
    <xf numFmtId="3" fontId="0" fillId="0" borderId="0" xfId="0" applyNumberFormat="1"/>
    <xf numFmtId="178" fontId="6" fillId="0" borderId="0" xfId="24" applyNumberFormat="1" applyFont="1" applyFill="1" applyBorder="1" applyAlignment="1" applyProtection="1">
      <alignment horizontal="right" vertical="center"/>
      <protection locked="0"/>
    </xf>
    <xf numFmtId="179" fontId="6" fillId="0" borderId="0" xfId="25" applyNumberFormat="1" applyFont="1" applyFill="1" applyBorder="1" applyAlignment="1">
      <alignment horizontal="right" vertical="center"/>
    </xf>
    <xf numFmtId="171" fontId="6" fillId="0" borderId="0" xfId="24" applyFont="1" applyFill="1" applyBorder="1" applyAlignment="1" applyProtection="1">
      <alignment horizontal="right" vertical="center"/>
      <protection locked="0"/>
    </xf>
    <xf numFmtId="180" fontId="6" fillId="0" borderId="0" xfId="25" applyNumberFormat="1" applyFont="1" applyFill="1" applyBorder="1" applyAlignment="1">
      <alignment horizontal="right" vertical="center"/>
    </xf>
    <xf numFmtId="0" fontId="6" fillId="0" borderId="5" xfId="15" applyFont="1" applyBorder="1" applyAlignment="1">
      <alignment vertical="center" wrapText="1"/>
    </xf>
    <xf numFmtId="181" fontId="6" fillId="0" borderId="5" xfId="25" applyNumberFormat="1" applyFont="1" applyFill="1" applyBorder="1" applyAlignment="1">
      <alignment horizontal="right"/>
    </xf>
    <xf numFmtId="182" fontId="6" fillId="0" borderId="5" xfId="25" applyNumberFormat="1" applyFont="1" applyFill="1" applyBorder="1" applyAlignment="1">
      <alignment horizontal="right" vertical="center"/>
    </xf>
    <xf numFmtId="0" fontId="29" fillId="0" borderId="0" xfId="0" applyFont="1"/>
    <xf numFmtId="0" fontId="11" fillId="0" borderId="0" xfId="0" applyFont="1"/>
    <xf numFmtId="0" fontId="13" fillId="0" borderId="0" xfId="0" applyFont="1"/>
    <xf numFmtId="0" fontId="1" fillId="0" borderId="0" xfId="0" applyFont="1"/>
    <xf numFmtId="168" fontId="1" fillId="0" borderId="0" xfId="0" applyNumberFormat="1" applyFont="1"/>
    <xf numFmtId="0" fontId="31" fillId="0" borderId="0" xfId="4" applyFont="1" applyAlignment="1">
      <alignment vertical="center"/>
    </xf>
    <xf numFmtId="0" fontId="6" fillId="0" borderId="0" xfId="4" applyFont="1" applyAlignment="1">
      <alignment vertical="center"/>
    </xf>
    <xf numFmtId="0" fontId="6" fillId="0" borderId="0" xfId="4" applyFont="1" applyAlignment="1">
      <alignment horizontal="left" vertical="center" indent="1"/>
    </xf>
    <xf numFmtId="0" fontId="6" fillId="0" borderId="0" xfId="4" applyFont="1" applyAlignment="1">
      <alignment horizontal="left" vertical="center" indent="2"/>
    </xf>
    <xf numFmtId="168" fontId="31" fillId="0" borderId="1" xfId="9" applyNumberFormat="1" applyFont="1" applyFill="1" applyBorder="1"/>
    <xf numFmtId="168" fontId="27" fillId="0" borderId="0" xfId="9" applyNumberFormat="1" applyFont="1" applyFill="1" applyAlignment="1">
      <alignment vertical="center"/>
    </xf>
    <xf numFmtId="168" fontId="6" fillId="0" borderId="0" xfId="9" applyNumberFormat="1" applyFont="1" applyFill="1"/>
    <xf numFmtId="168" fontId="27" fillId="0" borderId="0" xfId="9" applyNumberFormat="1" applyFont="1" applyFill="1"/>
    <xf numFmtId="168" fontId="27" fillId="0" borderId="1" xfId="9" applyNumberFormat="1" applyFont="1" applyFill="1" applyBorder="1"/>
    <xf numFmtId="0" fontId="31" fillId="0" borderId="0" xfId="4" applyFont="1"/>
    <xf numFmtId="168" fontId="31" fillId="0" borderId="13" xfId="9" applyNumberFormat="1" applyFont="1" applyFill="1" applyBorder="1"/>
    <xf numFmtId="0" fontId="6" fillId="0" borderId="0" xfId="4" applyFont="1"/>
    <xf numFmtId="0" fontId="27" fillId="0" borderId="0" xfId="4" applyFont="1"/>
    <xf numFmtId="168" fontId="27" fillId="0" borderId="0" xfId="9" applyNumberFormat="1" applyFont="1" applyFill="1" applyBorder="1"/>
    <xf numFmtId="41" fontId="6" fillId="0" borderId="0" xfId="10" applyFont="1" applyFill="1" applyAlignment="1">
      <alignment vertical="center"/>
    </xf>
    <xf numFmtId="168" fontId="6" fillId="0" borderId="0" xfId="9" applyNumberFormat="1" applyFont="1" applyFill="1" applyBorder="1"/>
    <xf numFmtId="0" fontId="27" fillId="0" borderId="0" xfId="4" applyFont="1" applyAlignment="1">
      <alignment horizontal="center" vertical="center" wrapText="1"/>
    </xf>
    <xf numFmtId="168" fontId="31" fillId="0" borderId="0" xfId="9" applyNumberFormat="1" applyFont="1" applyFill="1" applyBorder="1"/>
    <xf numFmtId="168" fontId="13" fillId="0" borderId="0" xfId="9" applyNumberFormat="1" applyFont="1" applyFill="1" applyAlignment="1">
      <alignment vertical="center"/>
    </xf>
    <xf numFmtId="168" fontId="31" fillId="0" borderId="0" xfId="9" applyNumberFormat="1" applyFont="1" applyFill="1" applyAlignment="1">
      <alignment vertical="center"/>
    </xf>
    <xf numFmtId="168" fontId="13" fillId="0" borderId="0" xfId="9" applyNumberFormat="1" applyFont="1" applyFill="1" applyBorder="1"/>
    <xf numFmtId="168" fontId="13" fillId="0" borderId="0" xfId="9" applyNumberFormat="1" applyFont="1" applyFill="1"/>
    <xf numFmtId="168" fontId="6" fillId="0" borderId="0" xfId="9" applyNumberFormat="1" applyFont="1" applyFill="1" applyAlignment="1">
      <alignment vertical="center"/>
    </xf>
    <xf numFmtId="0" fontId="31" fillId="0" borderId="2" xfId="4" applyFont="1" applyBorder="1" applyAlignment="1">
      <alignment vertical="center"/>
    </xf>
    <xf numFmtId="0" fontId="31" fillId="0" borderId="2" xfId="4" applyFont="1" applyBorder="1"/>
    <xf numFmtId="175" fontId="25" fillId="0" borderId="5" xfId="15" applyNumberFormat="1" applyFont="1" applyBorder="1" applyAlignment="1">
      <alignment horizontal="center" vertical="center"/>
    </xf>
    <xf numFmtId="17" fontId="25" fillId="0" borderId="5" xfId="15" applyNumberFormat="1" applyFont="1" applyBorder="1" applyAlignment="1">
      <alignment horizontal="center" vertical="center" wrapText="1"/>
    </xf>
    <xf numFmtId="0" fontId="25" fillId="0" borderId="5" xfId="15" applyFont="1" applyBorder="1" applyAlignment="1">
      <alignment horizontal="center" vertical="center" wrapText="1"/>
    </xf>
    <xf numFmtId="0" fontId="26" fillId="0" borderId="0" xfId="15" applyFont="1" applyProtection="1">
      <protection locked="0"/>
    </xf>
    <xf numFmtId="0" fontId="6" fillId="0" borderId="0" xfId="15" applyFont="1" applyProtection="1">
      <protection locked="0"/>
    </xf>
    <xf numFmtId="0" fontId="28" fillId="5" borderId="0" xfId="15" applyFont="1" applyFill="1" applyAlignment="1">
      <alignment horizontal="left" vertical="center" wrapText="1" readingOrder="1"/>
    </xf>
    <xf numFmtId="168" fontId="28" fillId="5" borderId="0" xfId="19" applyNumberFormat="1" applyFont="1" applyFill="1" applyBorder="1" applyAlignment="1" applyProtection="1">
      <alignment vertical="top" wrapText="1" readingOrder="1"/>
    </xf>
    <xf numFmtId="168" fontId="32" fillId="5" borderId="0" xfId="19" applyNumberFormat="1" applyFont="1" applyFill="1" applyBorder="1" applyAlignment="1" applyProtection="1">
      <alignment horizontal="right" vertical="top" wrapText="1" readingOrder="1"/>
    </xf>
    <xf numFmtId="168" fontId="3" fillId="0" borderId="0" xfId="15" applyNumberFormat="1" applyFont="1" applyProtection="1">
      <protection locked="0"/>
    </xf>
    <xf numFmtId="168" fontId="27" fillId="5" borderId="5" xfId="27" applyNumberFormat="1" applyFont="1" applyFill="1" applyBorder="1" applyAlignment="1" applyProtection="1">
      <alignment vertical="top" wrapText="1" readingOrder="1"/>
    </xf>
    <xf numFmtId="49" fontId="27" fillId="5" borderId="0" xfId="15" applyNumberFormat="1" applyFont="1" applyFill="1" applyAlignment="1">
      <alignment horizontal="left" vertical="center" wrapText="1"/>
    </xf>
    <xf numFmtId="168" fontId="27" fillId="5" borderId="0" xfId="27" applyNumberFormat="1" applyFont="1" applyFill="1" applyBorder="1" applyAlignment="1" applyProtection="1">
      <alignment horizontal="right" vertical="top" wrapText="1" readingOrder="1"/>
    </xf>
    <xf numFmtId="171" fontId="3" fillId="0" borderId="0" xfId="29" applyFont="1" applyProtection="1">
      <protection locked="0"/>
    </xf>
    <xf numFmtId="166" fontId="3" fillId="0" borderId="0" xfId="1" applyNumberFormat="1" applyFont="1" applyProtection="1">
      <protection locked="0"/>
    </xf>
    <xf numFmtId="166" fontId="32" fillId="5" borderId="0" xfId="1" applyNumberFormat="1" applyFont="1" applyFill="1" applyBorder="1" applyAlignment="1" applyProtection="1">
      <alignment horizontal="right" vertical="top" wrapText="1" readingOrder="1"/>
    </xf>
    <xf numFmtId="0" fontId="30" fillId="0" borderId="0" xfId="0" applyFont="1"/>
    <xf numFmtId="169" fontId="25" fillId="0" borderId="5" xfId="15" applyNumberFormat="1" applyFont="1" applyBorder="1" applyAlignment="1">
      <alignment horizontal="center" vertical="center" wrapText="1"/>
    </xf>
    <xf numFmtId="49" fontId="25" fillId="0" borderId="5" xfId="4" applyNumberFormat="1" applyFont="1" applyBorder="1" applyAlignment="1">
      <alignment horizontal="center" vertical="center" wrapText="1"/>
    </xf>
    <xf numFmtId="0" fontId="25" fillId="0" borderId="5" xfId="15" applyFont="1" applyBorder="1" applyAlignment="1">
      <alignment horizontal="center" vertical="center" wrapText="1"/>
    </xf>
    <xf numFmtId="169" fontId="25" fillId="0" borderId="5" xfId="15" applyNumberFormat="1" applyFont="1" applyBorder="1" applyAlignment="1">
      <alignment horizontal="center" vertical="center"/>
    </xf>
    <xf numFmtId="0" fontId="28" fillId="0" borderId="0" xfId="15" applyFont="1" applyAlignment="1">
      <alignment horizontal="left" vertical="center" wrapText="1"/>
    </xf>
    <xf numFmtId="167" fontId="28" fillId="0" borderId="0" xfId="29" applyNumberFormat="1" applyFont="1" applyAlignment="1" applyProtection="1">
      <alignment horizontal="right" vertical="center" wrapText="1"/>
      <protection locked="0"/>
    </xf>
    <xf numFmtId="167" fontId="28" fillId="0" borderId="0" xfId="29" applyNumberFormat="1" applyFont="1" applyFill="1" applyBorder="1" applyAlignment="1" applyProtection="1">
      <alignment horizontal="right" vertical="center" wrapText="1"/>
      <protection locked="0"/>
    </xf>
    <xf numFmtId="0" fontId="28" fillId="5" borderId="0" xfId="15" applyFont="1" applyFill="1" applyAlignment="1">
      <alignment horizontal="left" vertical="center" wrapText="1"/>
    </xf>
    <xf numFmtId="0" fontId="27" fillId="0" borderId="5" xfId="15" applyFont="1" applyBorder="1" applyAlignment="1">
      <alignment horizontal="justify" vertical="center" wrapText="1"/>
    </xf>
    <xf numFmtId="168" fontId="27" fillId="0" borderId="5" xfId="19" applyNumberFormat="1" applyFont="1" applyBorder="1" applyAlignment="1" applyProtection="1">
      <alignment horizontal="right" vertical="center" wrapText="1"/>
      <protection locked="0"/>
    </xf>
    <xf numFmtId="168" fontId="27" fillId="0" borderId="5" xfId="29" applyNumberFormat="1" applyFont="1" applyFill="1" applyBorder="1" applyAlignment="1" applyProtection="1">
      <alignment horizontal="right" vertical="center" wrapText="1"/>
      <protection locked="0"/>
    </xf>
    <xf numFmtId="4" fontId="3" fillId="0" borderId="0" xfId="15" applyNumberFormat="1" applyFont="1" applyProtection="1">
      <protection locked="0"/>
    </xf>
    <xf numFmtId="4" fontId="32" fillId="0" borderId="0" xfId="15" applyNumberFormat="1" applyFont="1" applyProtection="1">
      <protection locked="0"/>
    </xf>
    <xf numFmtId="0" fontId="32" fillId="0" borderId="0" xfId="15" applyFont="1" applyProtection="1">
      <protection locked="0"/>
    </xf>
    <xf numFmtId="0" fontId="6" fillId="5" borderId="0" xfId="15" applyFont="1" applyFill="1" applyAlignment="1">
      <alignment horizontal="left" vertical="center"/>
    </xf>
    <xf numFmtId="167" fontId="28" fillId="5" borderId="0" xfId="29" applyNumberFormat="1" applyFont="1" applyFill="1" applyBorder="1" applyAlignment="1" applyProtection="1">
      <alignment horizontal="right" vertical="top"/>
      <protection locked="0"/>
    </xf>
    <xf numFmtId="167" fontId="6" fillId="5" borderId="0" xfId="29" applyNumberFormat="1" applyFont="1" applyFill="1" applyBorder="1" applyAlignment="1">
      <alignment horizontal="right" vertical="top"/>
    </xf>
    <xf numFmtId="0" fontId="33" fillId="0" borderId="0" xfId="15" applyFont="1" applyAlignment="1">
      <alignment horizontal="center"/>
    </xf>
    <xf numFmtId="0" fontId="6" fillId="0" borderId="0" xfId="15" applyFont="1" applyAlignment="1">
      <alignment horizontal="left" vertical="center"/>
    </xf>
    <xf numFmtId="167" fontId="28" fillId="0" borderId="0" xfId="29" applyNumberFormat="1" applyFont="1" applyAlignment="1" applyProtection="1">
      <alignment horizontal="right" vertical="top"/>
      <protection locked="0"/>
    </xf>
    <xf numFmtId="0" fontId="34" fillId="0" borderId="0" xfId="15" applyFont="1" applyAlignment="1">
      <alignment horizontal="center"/>
    </xf>
    <xf numFmtId="167" fontId="28" fillId="5" borderId="0" xfId="29" applyNumberFormat="1" applyFont="1" applyFill="1" applyAlignment="1" applyProtection="1">
      <alignment horizontal="right" vertical="top"/>
      <protection locked="0"/>
    </xf>
    <xf numFmtId="49" fontId="17" fillId="0" borderId="0" xfId="15" applyNumberFormat="1" applyFont="1" applyAlignment="1">
      <alignment horizontal="center" vertical="center"/>
    </xf>
    <xf numFmtId="183" fontId="17" fillId="0" borderId="0" xfId="19" applyNumberFormat="1" applyFont="1" applyFill="1" applyBorder="1" applyAlignment="1" applyProtection="1">
      <alignment horizontal="right" indent="2"/>
      <protection locked="0"/>
    </xf>
    <xf numFmtId="0" fontId="27" fillId="5" borderId="0" xfId="15" applyFont="1" applyFill="1" applyAlignment="1">
      <alignment horizontal="left" vertical="center"/>
    </xf>
    <xf numFmtId="167" fontId="35" fillId="5" borderId="0" xfId="29" applyNumberFormat="1" applyFont="1" applyFill="1" applyBorder="1" applyAlignment="1" applyProtection="1">
      <alignment horizontal="left" vertical="top" wrapText="1"/>
    </xf>
    <xf numFmtId="167" fontId="27" fillId="0" borderId="0" xfId="29" applyNumberFormat="1" applyFont="1" applyAlignment="1">
      <alignment horizontal="right" vertical="top"/>
    </xf>
    <xf numFmtId="4" fontId="36" fillId="0" borderId="0" xfId="15" applyNumberFormat="1" applyFont="1" applyProtection="1">
      <protection locked="0"/>
    </xf>
    <xf numFmtId="183" fontId="3" fillId="0" borderId="0" xfId="19" applyNumberFormat="1" applyFont="1" applyFill="1" applyBorder="1" applyAlignment="1" applyProtection="1">
      <alignment horizontal="right" indent="2"/>
      <protection locked="0"/>
    </xf>
    <xf numFmtId="0" fontId="36" fillId="0" borderId="0" xfId="15" applyFont="1" applyProtection="1">
      <protection locked="0"/>
    </xf>
    <xf numFmtId="0" fontId="27" fillId="0" borderId="5" xfId="15" applyFont="1" applyBorder="1" applyAlignment="1">
      <alignment horizontal="left" vertical="center"/>
    </xf>
    <xf numFmtId="167" fontId="35" fillId="0" borderId="5" xfId="29" applyNumberFormat="1" applyFont="1" applyBorder="1" applyAlignment="1">
      <alignment horizontal="right" vertical="top"/>
    </xf>
    <xf numFmtId="0" fontId="3" fillId="0" borderId="0" xfId="15" applyFont="1"/>
    <xf numFmtId="167" fontId="33" fillId="0" borderId="0" xfId="15" applyNumberFormat="1" applyFont="1" applyAlignment="1">
      <alignment horizontal="center"/>
    </xf>
    <xf numFmtId="0" fontId="27" fillId="5" borderId="5" xfId="15" applyFont="1" applyFill="1" applyBorder="1" applyAlignment="1">
      <alignment horizontal="left" vertical="center"/>
    </xf>
    <xf numFmtId="167" fontId="35" fillId="5" borderId="5" xfId="29" applyNumberFormat="1" applyFont="1" applyFill="1" applyBorder="1" applyAlignment="1" applyProtection="1">
      <alignment horizontal="left" vertical="top" wrapText="1"/>
    </xf>
    <xf numFmtId="167" fontId="27" fillId="0" borderId="5" xfId="29" applyNumberFormat="1" applyFont="1" applyBorder="1" applyAlignment="1">
      <alignment horizontal="right" vertical="top"/>
    </xf>
    <xf numFmtId="0" fontId="35" fillId="0" borderId="5" xfId="15" applyFont="1" applyBorder="1" applyAlignment="1">
      <alignment horizontal="justify" vertical="center" wrapText="1"/>
    </xf>
    <xf numFmtId="168" fontId="27" fillId="0" borderId="5" xfId="30" applyNumberFormat="1" applyFont="1" applyFill="1" applyBorder="1" applyAlignment="1">
      <alignment horizontal="right" vertical="center"/>
    </xf>
    <xf numFmtId="0" fontId="28" fillId="0" borderId="0" xfId="15" applyFont="1" applyAlignment="1">
      <alignment horizontal="justify" vertical="center" wrapText="1"/>
    </xf>
    <xf numFmtId="168" fontId="6" fillId="0" borderId="0" xfId="19" applyNumberFormat="1" applyFont="1" applyFill="1" applyProtection="1">
      <protection locked="0"/>
    </xf>
    <xf numFmtId="168" fontId="6" fillId="0" borderId="0" xfId="19" applyNumberFormat="1" applyFont="1" applyFill="1" applyAlignment="1" applyProtection="1">
      <alignment horizontal="right" vertical="center"/>
      <protection locked="0"/>
    </xf>
    <xf numFmtId="0" fontId="25" fillId="0" borderId="0" xfId="15" applyFont="1" applyAlignment="1">
      <alignment horizontal="center" vertical="center" wrapText="1"/>
    </xf>
    <xf numFmtId="0" fontId="1" fillId="0" borderId="5" xfId="0" applyFont="1" applyBorder="1" applyAlignment="1">
      <alignment vertical="center" wrapText="1"/>
    </xf>
    <xf numFmtId="4" fontId="1" fillId="0" borderId="0" xfId="0" applyNumberFormat="1" applyFont="1"/>
    <xf numFmtId="167" fontId="28" fillId="5" borderId="0" xfId="29" applyNumberFormat="1" applyFont="1" applyFill="1" applyBorder="1" applyAlignment="1" applyProtection="1">
      <alignment horizontal="right" vertical="center" wrapText="1"/>
      <protection locked="0"/>
    </xf>
    <xf numFmtId="167" fontId="27" fillId="0" borderId="5" xfId="19" applyNumberFormat="1" applyFont="1" applyBorder="1" applyAlignment="1" applyProtection="1">
      <alignment horizontal="right" vertical="center" wrapText="1"/>
      <protection locked="0"/>
    </xf>
    <xf numFmtId="167" fontId="27" fillId="0" borderId="5" xfId="29" applyNumberFormat="1" applyFont="1" applyFill="1" applyBorder="1" applyAlignment="1" applyProtection="1">
      <alignment horizontal="right" vertical="center" wrapText="1"/>
      <protection locked="0"/>
    </xf>
    <xf numFmtId="167" fontId="3" fillId="5" borderId="0" xfId="29" applyNumberFormat="1" applyFont="1" applyFill="1" applyBorder="1" applyAlignment="1" applyProtection="1">
      <alignment horizontal="right" vertical="top"/>
    </xf>
    <xf numFmtId="167" fontId="36" fillId="0" borderId="0" xfId="15" applyNumberFormat="1" applyFont="1" applyProtection="1">
      <protection locked="0"/>
    </xf>
    <xf numFmtId="168" fontId="32" fillId="0" borderId="0" xfId="15" applyNumberFormat="1" applyFont="1" applyProtection="1">
      <protection locked="0"/>
    </xf>
    <xf numFmtId="0" fontId="6" fillId="0" borderId="0" xfId="15" applyFont="1" applyAlignment="1">
      <alignment vertical="center"/>
    </xf>
    <xf numFmtId="167" fontId="6" fillId="0" borderId="0" xfId="29" applyNumberFormat="1" applyFont="1" applyAlignment="1">
      <alignment horizontal="right" vertical="top"/>
    </xf>
    <xf numFmtId="0" fontId="6" fillId="5" borderId="0" xfId="15" applyFont="1" applyFill="1" applyAlignment="1">
      <alignment vertical="center"/>
    </xf>
    <xf numFmtId="167" fontId="6" fillId="5" borderId="0" xfId="29" applyNumberFormat="1" applyFont="1" applyFill="1" applyAlignment="1">
      <alignment horizontal="right" vertical="top"/>
    </xf>
    <xf numFmtId="0" fontId="3" fillId="0" borderId="0" xfId="15" applyFont="1" applyAlignment="1" applyProtection="1">
      <alignment horizontal="left" indent="1"/>
      <protection locked="0"/>
    </xf>
    <xf numFmtId="0" fontId="27" fillId="0" borderId="5" xfId="15" applyFont="1" applyBorder="1" applyAlignment="1">
      <alignment vertical="center"/>
    </xf>
    <xf numFmtId="0" fontId="27" fillId="0" borderId="0" xfId="15" applyFont="1" applyAlignment="1">
      <alignment vertical="center"/>
    </xf>
    <xf numFmtId="167" fontId="35" fillId="0" borderId="0" xfId="29" applyNumberFormat="1" applyFont="1" applyBorder="1" applyAlignment="1">
      <alignment horizontal="right" vertical="top"/>
    </xf>
    <xf numFmtId="0" fontId="35" fillId="5" borderId="5" xfId="15" applyFont="1" applyFill="1" applyBorder="1" applyAlignment="1">
      <alignment horizontal="justify" vertical="center" wrapText="1"/>
    </xf>
    <xf numFmtId="168" fontId="27" fillId="5" borderId="5" xfId="30" applyNumberFormat="1" applyFont="1" applyFill="1" applyBorder="1" applyAlignment="1">
      <alignment horizontal="right" vertical="center"/>
    </xf>
    <xf numFmtId="168" fontId="27" fillId="0" borderId="0" xfId="19" applyNumberFormat="1" applyFont="1" applyFill="1" applyBorder="1" applyAlignment="1" applyProtection="1">
      <alignment horizontal="right" vertical="center" wrapText="1"/>
      <protection locked="0"/>
    </xf>
    <xf numFmtId="3" fontId="3" fillId="0" borderId="0" xfId="15" applyNumberFormat="1" applyFont="1" applyProtection="1">
      <protection locked="0"/>
    </xf>
    <xf numFmtId="0" fontId="9" fillId="0" borderId="0" xfId="15" applyFont="1" applyProtection="1">
      <protection locked="0"/>
    </xf>
    <xf numFmtId="0" fontId="25" fillId="0" borderId="5" xfId="15" applyFont="1" applyBorder="1" applyAlignment="1">
      <alignment horizontal="center" vertical="center"/>
    </xf>
    <xf numFmtId="3" fontId="25" fillId="0" borderId="5" xfId="15" applyNumberFormat="1" applyFont="1" applyBorder="1" applyAlignment="1">
      <alignment horizontal="center" vertical="center"/>
    </xf>
    <xf numFmtId="168" fontId="27" fillId="0" borderId="0" xfId="7" applyFont="1" applyBorder="1" applyAlignment="1" applyProtection="1">
      <alignment horizontal="right" vertical="center"/>
      <protection locked="0"/>
    </xf>
    <xf numFmtId="168" fontId="27" fillId="0" borderId="0" xfId="7" applyFont="1" applyFill="1" applyBorder="1" applyAlignment="1" applyProtection="1">
      <alignment horizontal="right" vertical="center"/>
      <protection locked="0"/>
    </xf>
    <xf numFmtId="168" fontId="27" fillId="0" borderId="0" xfId="7" applyFont="1" applyFill="1" applyBorder="1" applyAlignment="1" applyProtection="1">
      <alignment horizontal="right" vertical="center"/>
    </xf>
    <xf numFmtId="168" fontId="6" fillId="0" borderId="0" xfId="7" applyFont="1" applyAlignment="1" applyProtection="1">
      <alignment horizontal="right" vertical="center"/>
      <protection locked="0"/>
    </xf>
    <xf numFmtId="168" fontId="6" fillId="0" borderId="0" xfId="7" applyFont="1" applyFill="1" applyBorder="1" applyAlignment="1" applyProtection="1">
      <alignment horizontal="right" vertical="center"/>
      <protection locked="0"/>
    </xf>
    <xf numFmtId="168" fontId="6" fillId="0" borderId="0" xfId="7" applyFont="1" applyFill="1" applyBorder="1" applyAlignment="1" applyProtection="1">
      <alignment horizontal="right" vertical="center"/>
    </xf>
    <xf numFmtId="0" fontId="6" fillId="0" borderId="0" xfId="15" applyFont="1" applyAlignment="1">
      <alignment horizontal="left" vertical="center" indent="1"/>
    </xf>
    <xf numFmtId="168" fontId="27" fillId="0" borderId="0" xfId="7" applyFont="1" applyAlignment="1" applyProtection="1">
      <alignment horizontal="right" vertical="center"/>
      <protection locked="0"/>
    </xf>
    <xf numFmtId="168" fontId="27" fillId="0" borderId="5" xfId="7" applyFont="1" applyBorder="1" applyAlignment="1" applyProtection="1">
      <alignment horizontal="right" vertical="center"/>
      <protection locked="0"/>
    </xf>
    <xf numFmtId="168" fontId="27" fillId="0" borderId="5" xfId="7" applyFont="1" applyFill="1" applyBorder="1" applyAlignment="1" applyProtection="1">
      <alignment horizontal="right" vertical="center"/>
      <protection locked="0"/>
    </xf>
    <xf numFmtId="168" fontId="27" fillId="0" borderId="5" xfId="7" applyFont="1" applyFill="1" applyBorder="1" applyAlignment="1" applyProtection="1">
      <alignment horizontal="right" vertical="center"/>
    </xf>
    <xf numFmtId="168" fontId="6" fillId="0" borderId="0" xfId="19" applyNumberFormat="1" applyFont="1" applyAlignment="1" applyProtection="1">
      <alignment horizontal="right" vertical="center"/>
      <protection locked="0"/>
    </xf>
    <xf numFmtId="168" fontId="6" fillId="5" borderId="0" xfId="19" applyNumberFormat="1" applyFont="1" applyFill="1" applyAlignment="1" applyProtection="1">
      <alignment horizontal="right" vertical="center"/>
      <protection locked="0"/>
    </xf>
    <xf numFmtId="49" fontId="25" fillId="0" borderId="5" xfId="15" applyNumberFormat="1" applyFont="1" applyBorder="1" applyAlignment="1">
      <alignment horizontal="center" vertical="center" wrapText="1"/>
    </xf>
    <xf numFmtId="168" fontId="6" fillId="5" borderId="0" xfId="19" applyNumberFormat="1" applyFont="1" applyFill="1" applyBorder="1" applyAlignment="1" applyProtection="1">
      <alignment horizontal="right" vertical="center"/>
      <protection locked="0"/>
    </xf>
    <xf numFmtId="168" fontId="6" fillId="5" borderId="0" xfId="19" applyNumberFormat="1" applyFont="1" applyFill="1" applyBorder="1" applyAlignment="1">
      <alignment horizontal="right" vertical="center"/>
    </xf>
    <xf numFmtId="168" fontId="6" fillId="0" borderId="0" xfId="15" applyNumberFormat="1" applyFont="1" applyAlignment="1" applyProtection="1">
      <alignment vertical="center"/>
      <protection locked="0"/>
    </xf>
    <xf numFmtId="168" fontId="6" fillId="0" borderId="0" xfId="15" applyNumberFormat="1" applyFont="1" applyAlignment="1">
      <alignment vertical="center"/>
    </xf>
    <xf numFmtId="168" fontId="6" fillId="0" borderId="0" xfId="15" applyNumberFormat="1" applyFont="1" applyAlignment="1">
      <alignment horizontal="right" vertical="center"/>
    </xf>
    <xf numFmtId="168" fontId="6" fillId="0" borderId="0" xfId="15" applyNumberFormat="1" applyFont="1" applyAlignment="1" applyProtection="1">
      <alignment horizontal="right" vertical="center"/>
      <protection locked="0"/>
    </xf>
    <xf numFmtId="168" fontId="6" fillId="5" borderId="0" xfId="15" applyNumberFormat="1" applyFont="1" applyFill="1" applyAlignment="1">
      <alignment horizontal="right" vertical="center"/>
    </xf>
    <xf numFmtId="168" fontId="6" fillId="5" borderId="0" xfId="15" applyNumberFormat="1" applyFont="1" applyFill="1" applyAlignment="1" applyProtection="1">
      <alignment horizontal="right" vertical="center"/>
      <protection locked="0"/>
    </xf>
    <xf numFmtId="168" fontId="27" fillId="5" borderId="5" xfId="15" applyNumberFormat="1" applyFont="1" applyFill="1" applyBorder="1" applyAlignment="1" applyProtection="1">
      <alignment horizontal="right" vertical="center"/>
      <protection locked="0"/>
    </xf>
    <xf numFmtId="0" fontId="25" fillId="0" borderId="0" xfId="15" applyFont="1" applyAlignment="1">
      <alignment horizontal="center" vertical="center"/>
    </xf>
    <xf numFmtId="0" fontId="27" fillId="5" borderId="0" xfId="15" applyFont="1" applyFill="1" applyAlignment="1">
      <alignment vertical="center"/>
    </xf>
    <xf numFmtId="168" fontId="27" fillId="5" borderId="0" xfId="7" applyFont="1" applyFill="1" applyBorder="1" applyAlignment="1" applyProtection="1">
      <alignment horizontal="right" vertical="center"/>
      <protection locked="0"/>
    </xf>
    <xf numFmtId="168" fontId="27" fillId="5" borderId="0" xfId="7" applyFont="1" applyFill="1" applyBorder="1" applyAlignment="1">
      <alignment horizontal="right" vertical="center"/>
    </xf>
    <xf numFmtId="168" fontId="6" fillId="0" borderId="0" xfId="7" applyFont="1" applyAlignment="1">
      <alignment horizontal="right" vertical="center"/>
    </xf>
    <xf numFmtId="168" fontId="6" fillId="5" borderId="0" xfId="7" applyFont="1" applyFill="1" applyAlignment="1">
      <alignment horizontal="right" vertical="center"/>
    </xf>
    <xf numFmtId="168" fontId="6" fillId="5" borderId="0" xfId="7" applyFont="1" applyFill="1" applyAlignment="1" applyProtection="1">
      <alignment horizontal="right" vertical="center"/>
      <protection locked="0"/>
    </xf>
    <xf numFmtId="168" fontId="27" fillId="0" borderId="0" xfId="7" applyFont="1" applyAlignment="1">
      <alignment horizontal="right" vertical="center"/>
    </xf>
    <xf numFmtId="168" fontId="6" fillId="0" borderId="0" xfId="7" applyFont="1" applyFill="1" applyAlignment="1" applyProtection="1">
      <alignment horizontal="right" vertical="center"/>
      <protection locked="0"/>
    </xf>
    <xf numFmtId="168" fontId="27" fillId="0" borderId="5" xfId="7" applyFont="1" applyBorder="1" applyAlignment="1">
      <alignment horizontal="right" vertical="center"/>
    </xf>
    <xf numFmtId="0" fontId="35" fillId="0" borderId="0" xfId="15" applyFont="1" applyAlignment="1">
      <alignment horizontal="justify" vertical="center" wrapText="1"/>
    </xf>
    <xf numFmtId="168" fontId="27" fillId="0" borderId="0" xfId="30" applyNumberFormat="1" applyFont="1" applyFill="1" applyBorder="1" applyAlignment="1">
      <alignment horizontal="right" vertical="center"/>
    </xf>
    <xf numFmtId="0" fontId="30" fillId="0" borderId="0" xfId="0" applyFont="1" applyAlignment="1">
      <alignment vertical="top" wrapText="1"/>
    </xf>
    <xf numFmtId="4" fontId="6" fillId="0" borderId="0" xfId="15" applyNumberFormat="1" applyFont="1" applyProtection="1">
      <protection locked="0"/>
    </xf>
    <xf numFmtId="49" fontId="25" fillId="0" borderId="5" xfId="15" applyNumberFormat="1" applyFont="1" applyBorder="1" applyAlignment="1">
      <alignment horizontal="center" wrapText="1"/>
    </xf>
    <xf numFmtId="0" fontId="37" fillId="0" borderId="0" xfId="15" applyFont="1" applyProtection="1">
      <protection locked="0"/>
    </xf>
    <xf numFmtId="4" fontId="37" fillId="0" borderId="0" xfId="15" applyNumberFormat="1" applyFont="1" applyProtection="1">
      <protection locked="0"/>
    </xf>
    <xf numFmtId="168" fontId="6" fillId="0" borderId="0" xfId="19" applyNumberFormat="1" applyFont="1" applyProtection="1">
      <protection locked="0"/>
    </xf>
    <xf numFmtId="168" fontId="6" fillId="0" borderId="0" xfId="19" applyNumberFormat="1" applyFont="1"/>
    <xf numFmtId="168" fontId="27" fillId="5" borderId="5" xfId="19" applyNumberFormat="1" applyFont="1" applyFill="1" applyBorder="1" applyProtection="1">
      <protection locked="0"/>
    </xf>
    <xf numFmtId="168" fontId="27" fillId="5" borderId="5" xfId="19" applyNumberFormat="1" applyFont="1" applyFill="1" applyBorder="1"/>
    <xf numFmtId="168" fontId="27" fillId="5" borderId="0" xfId="19" applyNumberFormat="1" applyFont="1" applyFill="1" applyBorder="1" applyProtection="1">
      <protection locked="0"/>
    </xf>
    <xf numFmtId="168" fontId="27" fillId="5" borderId="0" xfId="19" applyNumberFormat="1" applyFont="1" applyFill="1" applyBorder="1"/>
    <xf numFmtId="0" fontId="27" fillId="0" borderId="14" xfId="15" applyFont="1" applyBorder="1" applyAlignment="1">
      <alignment horizontal="left" vertical="center"/>
    </xf>
    <xf numFmtId="167" fontId="35" fillId="0" borderId="14" xfId="29" applyNumberFormat="1" applyFont="1" applyBorder="1" applyAlignment="1">
      <alignment horizontal="right" vertical="top"/>
    </xf>
    <xf numFmtId="0" fontId="10" fillId="0" borderId="0" xfId="15" applyFont="1" applyAlignment="1" applyProtection="1">
      <alignment vertical="center"/>
      <protection locked="0"/>
    </xf>
    <xf numFmtId="0" fontId="3" fillId="0" borderId="0" xfId="15" applyFont="1" applyAlignment="1" applyProtection="1">
      <alignment vertical="center"/>
      <protection locked="0"/>
    </xf>
    <xf numFmtId="0" fontId="25" fillId="0" borderId="5" xfId="15" applyFont="1" applyBorder="1" applyAlignment="1" applyProtection="1">
      <alignment horizontal="center" vertical="center" wrapText="1"/>
      <protection locked="0"/>
    </xf>
    <xf numFmtId="184" fontId="25" fillId="0" borderId="5" xfId="19" applyNumberFormat="1" applyFont="1" applyBorder="1" applyAlignment="1" applyProtection="1">
      <alignment horizontal="center" vertical="center" wrapText="1"/>
    </xf>
    <xf numFmtId="0" fontId="6" fillId="0" borderId="0" xfId="15" applyFont="1" applyAlignment="1" applyProtection="1">
      <alignment vertical="center"/>
      <protection locked="0"/>
    </xf>
    <xf numFmtId="168" fontId="6" fillId="0" borderId="0" xfId="19" applyNumberFormat="1" applyFont="1" applyBorder="1" applyAlignment="1" applyProtection="1">
      <alignment vertical="center"/>
      <protection locked="0"/>
    </xf>
    <xf numFmtId="0" fontId="6" fillId="5" borderId="0" xfId="15" applyFont="1" applyFill="1" applyAlignment="1" applyProtection="1">
      <alignment vertical="center"/>
      <protection locked="0"/>
    </xf>
    <xf numFmtId="168" fontId="6" fillId="5" borderId="0" xfId="19" applyNumberFormat="1" applyFont="1" applyFill="1" applyBorder="1" applyAlignment="1" applyProtection="1">
      <alignment vertical="center"/>
      <protection locked="0"/>
    </xf>
    <xf numFmtId="0" fontId="27" fillId="0" borderId="5" xfId="15" applyFont="1" applyBorder="1" applyAlignment="1" applyProtection="1">
      <alignment vertical="center"/>
      <protection locked="0"/>
    </xf>
    <xf numFmtId="168" fontId="27" fillId="0" borderId="5" xfId="15" applyNumberFormat="1" applyFont="1" applyBorder="1" applyAlignment="1" applyProtection="1">
      <alignment vertical="center"/>
      <protection locked="0"/>
    </xf>
    <xf numFmtId="167" fontId="3" fillId="0" borderId="0" xfId="15" applyNumberFormat="1" applyFont="1" applyAlignment="1" applyProtection="1">
      <alignment vertical="center"/>
      <protection locked="0"/>
    </xf>
    <xf numFmtId="4" fontId="3" fillId="0" borderId="0" xfId="15" applyNumberFormat="1" applyFont="1" applyAlignment="1" applyProtection="1">
      <alignment vertical="center"/>
      <protection locked="0"/>
    </xf>
    <xf numFmtId="168" fontId="6" fillId="0" borderId="0" xfId="19" applyNumberFormat="1" applyFont="1" applyAlignment="1" applyProtection="1">
      <alignment vertical="center"/>
      <protection locked="0"/>
    </xf>
    <xf numFmtId="0" fontId="27" fillId="5" borderId="5" xfId="15" applyFont="1" applyFill="1" applyBorder="1" applyAlignment="1" applyProtection="1">
      <alignment horizontal="left" vertical="center"/>
      <protection locked="0"/>
    </xf>
    <xf numFmtId="168" fontId="27" fillId="0" borderId="5" xfId="19" applyNumberFormat="1" applyFont="1" applyBorder="1" applyAlignment="1" applyProtection="1">
      <alignment vertical="center"/>
      <protection locked="0"/>
    </xf>
    <xf numFmtId="175" fontId="25" fillId="0" borderId="5" xfId="15" applyNumberFormat="1" applyFont="1" applyBorder="1" applyAlignment="1">
      <alignment horizontal="center" vertical="center"/>
    </xf>
    <xf numFmtId="0" fontId="25" fillId="0" borderId="5" xfId="15" applyFont="1" applyBorder="1" applyAlignment="1">
      <alignment horizontal="center" vertical="center" wrapText="1"/>
    </xf>
    <xf numFmtId="168" fontId="6" fillId="0" borderId="0" xfId="19" applyNumberFormat="1" applyFont="1" applyFill="1" applyAlignment="1" applyProtection="1">
      <alignment vertical="center"/>
      <protection locked="0"/>
    </xf>
    <xf numFmtId="168" fontId="6" fillId="0" borderId="0" xfId="19" applyNumberFormat="1" applyFont="1" applyFill="1" applyBorder="1" applyAlignment="1" applyProtection="1">
      <alignment vertical="center"/>
      <protection locked="0"/>
    </xf>
    <xf numFmtId="3" fontId="9" fillId="0" borderId="0" xfId="15" applyNumberFormat="1" applyFont="1" applyAlignment="1">
      <alignment vertical="center"/>
    </xf>
    <xf numFmtId="3" fontId="3" fillId="0" borderId="0" xfId="15" applyNumberFormat="1" applyFont="1" applyAlignment="1">
      <alignment vertical="center"/>
    </xf>
    <xf numFmtId="0" fontId="25" fillId="0" borderId="15" xfId="15" applyFont="1" applyBorder="1" applyAlignment="1">
      <alignment horizontal="center" vertical="center" wrapText="1"/>
    </xf>
    <xf numFmtId="3" fontId="25" fillId="0" borderId="15" xfId="15" applyNumberFormat="1" applyFont="1" applyBorder="1" applyAlignment="1">
      <alignment horizontal="center" vertical="center" wrapText="1"/>
    </xf>
    <xf numFmtId="166" fontId="27" fillId="0" borderId="0" xfId="1" applyNumberFormat="1" applyFont="1" applyBorder="1" applyAlignment="1">
      <alignment horizontal="right" vertical="justify"/>
    </xf>
    <xf numFmtId="166" fontId="6" fillId="0" borderId="0" xfId="1" applyNumberFormat="1" applyFont="1" applyAlignment="1" applyProtection="1">
      <alignment horizontal="right" vertical="justify"/>
      <protection locked="0"/>
    </xf>
    <xf numFmtId="166" fontId="27" fillId="0" borderId="0" xfId="1" applyNumberFormat="1" applyFont="1" applyAlignment="1" applyProtection="1">
      <alignment horizontal="right" vertical="justify"/>
      <protection locked="0"/>
    </xf>
    <xf numFmtId="43" fontId="6" fillId="0" borderId="5" xfId="1" applyFont="1" applyBorder="1" applyAlignment="1" applyProtection="1">
      <alignment horizontal="right" vertical="justify"/>
      <protection locked="0"/>
    </xf>
    <xf numFmtId="170" fontId="6" fillId="0" borderId="5" xfId="1" applyNumberFormat="1" applyFont="1" applyBorder="1" applyAlignment="1" applyProtection="1">
      <alignment horizontal="right" vertical="justify"/>
      <protection locked="0"/>
    </xf>
    <xf numFmtId="3" fontId="25" fillId="0" borderId="5" xfId="15" applyNumberFormat="1" applyFont="1" applyBorder="1" applyAlignment="1">
      <alignment horizontal="center" vertical="center" wrapText="1"/>
    </xf>
    <xf numFmtId="0" fontId="6" fillId="0" borderId="0" xfId="15" applyFont="1" applyFill="1" applyAlignment="1">
      <alignment horizontal="left" vertical="center"/>
    </xf>
    <xf numFmtId="0" fontId="1" fillId="0" borderId="0" xfId="0" applyFont="1" applyFill="1"/>
    <xf numFmtId="0" fontId="6" fillId="0" borderId="5" xfId="15" applyFont="1" applyFill="1" applyBorder="1" applyAlignment="1">
      <alignment horizontal="left" vertical="center"/>
    </xf>
    <xf numFmtId="167" fontId="3" fillId="0" borderId="0" xfId="31" applyNumberFormat="1" applyFont="1" applyProtection="1">
      <protection locked="0"/>
    </xf>
    <xf numFmtId="167" fontId="3" fillId="0" borderId="0" xfId="15" applyNumberFormat="1" applyFont="1" applyProtection="1">
      <protection locked="0"/>
    </xf>
    <xf numFmtId="167" fontId="35" fillId="5" borderId="0" xfId="29" applyNumberFormat="1" applyFont="1" applyFill="1" applyBorder="1" applyAlignment="1" applyProtection="1">
      <alignment horizontal="right" vertical="center" wrapText="1"/>
      <protection locked="0"/>
    </xf>
    <xf numFmtId="0" fontId="35" fillId="5" borderId="0" xfId="4" applyFont="1" applyFill="1" applyAlignment="1" applyProtection="1">
      <alignment horizontal="justify" vertical="center" wrapText="1"/>
      <protection locked="0"/>
    </xf>
    <xf numFmtId="167" fontId="35" fillId="5" borderId="5" xfId="29" applyNumberFormat="1" applyFont="1" applyFill="1" applyBorder="1" applyAlignment="1" applyProtection="1">
      <alignment horizontal="right" vertical="center" wrapText="1"/>
      <protection locked="0"/>
    </xf>
    <xf numFmtId="0" fontId="35" fillId="5" borderId="5" xfId="4" applyFont="1" applyFill="1" applyBorder="1" applyAlignment="1" applyProtection="1">
      <alignment horizontal="justify" vertical="center" wrapText="1"/>
      <protection locked="0"/>
    </xf>
    <xf numFmtId="167" fontId="28" fillId="0" borderId="0" xfId="32" applyNumberFormat="1" applyFont="1" applyAlignment="1" applyProtection="1">
      <alignment horizontal="right" vertical="center" wrapText="1"/>
      <protection locked="0"/>
    </xf>
    <xf numFmtId="167" fontId="28" fillId="5" borderId="0" xfId="32" applyNumberFormat="1" applyFont="1" applyFill="1" applyAlignment="1" applyProtection="1">
      <alignment horizontal="right" vertical="center" wrapText="1"/>
      <protection locked="0"/>
    </xf>
    <xf numFmtId="0" fontId="28" fillId="0" borderId="0" xfId="4" applyFont="1" applyAlignment="1" applyProtection="1">
      <alignment horizontal="justify" vertical="center" wrapText="1"/>
      <protection locked="0"/>
    </xf>
    <xf numFmtId="167" fontId="35" fillId="5" borderId="5" xfId="31" applyNumberFormat="1" applyFont="1" applyFill="1" applyBorder="1" applyAlignment="1" applyProtection="1">
      <alignment horizontal="right" vertical="center" wrapText="1"/>
      <protection locked="0"/>
    </xf>
    <xf numFmtId="183" fontId="25" fillId="0" borderId="5" xfId="33" applyNumberFormat="1" applyFont="1" applyFill="1" applyBorder="1" applyAlignment="1" applyProtection="1">
      <alignment horizontal="center" vertical="center" wrapText="1"/>
      <protection locked="0"/>
    </xf>
    <xf numFmtId="0" fontId="3" fillId="5" borderId="0" xfId="4" applyFont="1" applyFill="1" applyProtection="1">
      <protection locked="0"/>
    </xf>
    <xf numFmtId="0" fontId="10" fillId="0" borderId="0" xfId="4" applyFont="1" applyProtection="1">
      <protection locked="0"/>
    </xf>
    <xf numFmtId="0" fontId="27" fillId="5" borderId="0" xfId="15" applyFont="1" applyFill="1"/>
    <xf numFmtId="168" fontId="27" fillId="5" borderId="0" xfId="15" applyNumberFormat="1" applyFont="1" applyFill="1" applyProtection="1">
      <protection locked="0"/>
    </xf>
    <xf numFmtId="0" fontId="6" fillId="0" borderId="0" xfId="15" applyFont="1" applyAlignment="1">
      <alignment horizontal="left"/>
    </xf>
    <xf numFmtId="168" fontId="6" fillId="0" borderId="0" xfId="15" applyNumberFormat="1" applyFont="1"/>
    <xf numFmtId="0" fontId="6" fillId="5" borderId="0" xfId="15" applyFont="1" applyFill="1" applyAlignment="1">
      <alignment horizontal="left"/>
    </xf>
    <xf numFmtId="168" fontId="6" fillId="5" borderId="0" xfId="15" applyNumberFormat="1" applyFont="1" applyFill="1"/>
    <xf numFmtId="168" fontId="6" fillId="5" borderId="0" xfId="15" applyNumberFormat="1" applyFont="1" applyFill="1" applyProtection="1">
      <protection locked="0"/>
    </xf>
    <xf numFmtId="0" fontId="27" fillId="0" borderId="0" xfId="15" applyFont="1" applyAlignment="1">
      <alignment horizontal="left"/>
    </xf>
    <xf numFmtId="168" fontId="27" fillId="0" borderId="0" xfId="15" applyNumberFormat="1" applyFont="1"/>
    <xf numFmtId="168" fontId="3" fillId="0" borderId="0" xfId="34" applyFont="1" applyProtection="1">
      <protection locked="0"/>
    </xf>
    <xf numFmtId="168" fontId="27" fillId="0" borderId="5" xfId="15" applyNumberFormat="1" applyFont="1" applyBorder="1" applyProtection="1">
      <protection locked="0"/>
    </xf>
    <xf numFmtId="167" fontId="36" fillId="0" borderId="0" xfId="16" applyNumberFormat="1" applyFont="1" applyProtection="1">
      <protection locked="0"/>
    </xf>
    <xf numFmtId="184" fontId="25" fillId="5" borderId="5" xfId="19" applyNumberFormat="1" applyFont="1" applyFill="1" applyBorder="1" applyAlignment="1" applyProtection="1">
      <alignment horizontal="center" vertical="center" wrapText="1"/>
    </xf>
    <xf numFmtId="184" fontId="25" fillId="5" borderId="5" xfId="19" applyNumberFormat="1" applyFont="1" applyFill="1" applyBorder="1" applyAlignment="1" applyProtection="1">
      <alignment horizontal="center" vertical="center"/>
    </xf>
    <xf numFmtId="168" fontId="27" fillId="0" borderId="5" xfId="34" applyFont="1" applyFill="1" applyBorder="1" applyAlignment="1" applyProtection="1">
      <alignment horizontal="right"/>
    </xf>
    <xf numFmtId="168" fontId="6" fillId="0" borderId="0" xfId="34" applyFont="1" applyFill="1" applyBorder="1" applyAlignment="1" applyProtection="1">
      <alignment horizontal="right"/>
    </xf>
    <xf numFmtId="167" fontId="3" fillId="0" borderId="0" xfId="36" applyNumberFormat="1" applyFont="1" applyProtection="1">
      <protection locked="0"/>
    </xf>
    <xf numFmtId="167" fontId="36" fillId="0" borderId="0" xfId="36" applyNumberFormat="1" applyFont="1" applyProtection="1">
      <protection locked="0"/>
    </xf>
    <xf numFmtId="167" fontId="3" fillId="0" borderId="0" xfId="36" applyNumberFormat="1" applyFont="1" applyFill="1" applyBorder="1" applyProtection="1">
      <protection locked="0"/>
    </xf>
    <xf numFmtId="0" fontId="10" fillId="0" borderId="0" xfId="13" applyFont="1" applyProtection="1">
      <protection locked="0"/>
    </xf>
    <xf numFmtId="0" fontId="3" fillId="0" borderId="0" xfId="13" applyFont="1" applyProtection="1">
      <protection locked="0"/>
    </xf>
    <xf numFmtId="0" fontId="27" fillId="5" borderId="0" xfId="13" applyFont="1" applyFill="1" applyAlignment="1">
      <alignment horizontal="left" vertical="center"/>
    </xf>
    <xf numFmtId="168" fontId="27" fillId="0" borderId="0" xfId="27" applyNumberFormat="1" applyFont="1" applyFill="1" applyBorder="1" applyAlignment="1" applyProtection="1">
      <alignment horizontal="right" vertical="justify"/>
      <protection locked="0"/>
    </xf>
    <xf numFmtId="0" fontId="6" fillId="5" borderId="0" xfId="13" applyFont="1" applyFill="1" applyAlignment="1">
      <alignment horizontal="left" vertical="center"/>
    </xf>
    <xf numFmtId="168" fontId="6" fillId="5" borderId="0" xfId="27" applyNumberFormat="1" applyFont="1" applyFill="1" applyBorder="1" applyAlignment="1" applyProtection="1">
      <alignment horizontal="right" vertical="justify"/>
    </xf>
    <xf numFmtId="0" fontId="6" fillId="0" borderId="0" xfId="13" applyFont="1" applyAlignment="1">
      <alignment horizontal="left" vertical="center"/>
    </xf>
    <xf numFmtId="168" fontId="6" fillId="0" borderId="0" xfId="27" applyNumberFormat="1" applyFont="1" applyFill="1" applyBorder="1" applyAlignment="1" applyProtection="1">
      <alignment horizontal="right" vertical="justify"/>
    </xf>
    <xf numFmtId="0" fontId="27" fillId="5" borderId="0" xfId="13" applyFont="1" applyFill="1" applyAlignment="1">
      <alignment vertical="center"/>
    </xf>
    <xf numFmtId="0" fontId="27" fillId="0" borderId="0" xfId="13" applyFont="1" applyAlignment="1">
      <alignment horizontal="left" vertical="center"/>
    </xf>
    <xf numFmtId="168" fontId="27" fillId="0" borderId="0" xfId="27" applyNumberFormat="1" applyFont="1" applyFill="1" applyBorder="1" applyAlignment="1" applyProtection="1">
      <alignment horizontal="right" vertical="justify"/>
    </xf>
    <xf numFmtId="0" fontId="27" fillId="0" borderId="5" xfId="13" applyFont="1" applyBorder="1" applyAlignment="1">
      <alignment horizontal="left" vertical="center"/>
    </xf>
    <xf numFmtId="168" fontId="27" fillId="0" borderId="5" xfId="27" applyNumberFormat="1" applyFont="1" applyFill="1" applyBorder="1" applyAlignment="1" applyProtection="1">
      <alignment horizontal="right" vertical="justify"/>
    </xf>
    <xf numFmtId="168" fontId="3" fillId="0" borderId="0" xfId="13" applyNumberFormat="1" applyFont="1" applyProtection="1">
      <protection locked="0"/>
    </xf>
    <xf numFmtId="0" fontId="10" fillId="0" borderId="0" xfId="15" applyFont="1"/>
    <xf numFmtId="49" fontId="25" fillId="0" borderId="5" xfId="15" applyNumberFormat="1" applyFont="1" applyBorder="1" applyAlignment="1" applyProtection="1">
      <alignment horizontal="center" vertical="center" wrapText="1"/>
      <protection locked="0"/>
    </xf>
    <xf numFmtId="0" fontId="40" fillId="0" borderId="0" xfId="15" applyFont="1" applyAlignment="1" applyProtection="1">
      <alignment horizontal="center" vertical="center"/>
      <protection locked="0"/>
    </xf>
    <xf numFmtId="0" fontId="26" fillId="0" borderId="0" xfId="15" applyFont="1"/>
    <xf numFmtId="183" fontId="28" fillId="0" borderId="0" xfId="16" applyNumberFormat="1" applyFont="1" applyBorder="1" applyAlignment="1">
      <alignment horizontal="right" vertical="top" wrapText="1" readingOrder="1"/>
    </xf>
    <xf numFmtId="183" fontId="32" fillId="0" borderId="0" xfId="16" applyNumberFormat="1" applyFont="1" applyBorder="1" applyAlignment="1">
      <alignment horizontal="right" vertical="top" wrapText="1" readingOrder="1"/>
    </xf>
    <xf numFmtId="183" fontId="28" fillId="0" borderId="0" xfId="16" applyNumberFormat="1" applyFont="1" applyAlignment="1">
      <alignment horizontal="right" vertical="top" wrapText="1" readingOrder="1"/>
    </xf>
    <xf numFmtId="0" fontId="27" fillId="0" borderId="5" xfId="15" applyFont="1" applyBorder="1" applyAlignment="1">
      <alignment vertical="center" wrapText="1"/>
    </xf>
    <xf numFmtId="167" fontId="27" fillId="0" borderId="5" xfId="15" applyNumberFormat="1" applyFont="1" applyBorder="1" applyAlignment="1">
      <alignment horizontal="right" vertical="center" wrapText="1" readingOrder="1"/>
    </xf>
    <xf numFmtId="183" fontId="3" fillId="0" borderId="0" xfId="15" applyNumberFormat="1" applyFont="1"/>
    <xf numFmtId="49" fontId="42" fillId="7" borderId="16" xfId="0" applyNumberFormat="1" applyFont="1" applyFill="1" applyBorder="1" applyAlignment="1">
      <alignment horizontal="left"/>
    </xf>
    <xf numFmtId="4" fontId="42" fillId="7" borderId="16" xfId="0" applyNumberFormat="1" applyFont="1" applyFill="1" applyBorder="1" applyAlignment="1">
      <alignment horizontal="right"/>
    </xf>
    <xf numFmtId="0" fontId="10" fillId="0" borderId="0" xfId="13" applyFont="1" applyAlignment="1">
      <alignment vertical="center"/>
    </xf>
    <xf numFmtId="0" fontId="3" fillId="0" borderId="0" xfId="13" applyFont="1" applyAlignment="1">
      <alignment vertical="center"/>
    </xf>
    <xf numFmtId="168" fontId="6" fillId="0" borderId="0" xfId="16" applyNumberFormat="1" applyFont="1" applyBorder="1" applyAlignment="1" applyProtection="1">
      <alignment vertical="center"/>
      <protection locked="0"/>
    </xf>
    <xf numFmtId="168" fontId="6" fillId="5" borderId="0" xfId="16" applyNumberFormat="1" applyFont="1" applyFill="1" applyAlignment="1" applyProtection="1">
      <alignment vertical="center"/>
      <protection locked="0"/>
    </xf>
    <xf numFmtId="168" fontId="27" fillId="0" borderId="5" xfId="19" applyNumberFormat="1" applyFont="1" applyBorder="1" applyAlignment="1">
      <alignment vertical="center"/>
    </xf>
    <xf numFmtId="167" fontId="6" fillId="0" borderId="0" xfId="29" applyNumberFormat="1" applyFont="1" applyBorder="1" applyAlignment="1">
      <alignment horizontal="right" vertical="center" wrapText="1"/>
    </xf>
    <xf numFmtId="167" fontId="6" fillId="0" borderId="0" xfId="29" applyNumberFormat="1" applyFont="1" applyAlignment="1">
      <alignment horizontal="right" vertical="center" wrapText="1"/>
    </xf>
    <xf numFmtId="167" fontId="27" fillId="0" borderId="5" xfId="29" applyNumberFormat="1" applyFont="1" applyBorder="1" applyAlignment="1">
      <alignment horizontal="right" vertical="center" wrapText="1"/>
    </xf>
    <xf numFmtId="167" fontId="27" fillId="0" borderId="5" xfId="29" applyNumberFormat="1" applyFont="1" applyFill="1" applyBorder="1" applyAlignment="1" applyProtection="1">
      <alignment horizontal="right" vertical="center" wrapText="1"/>
    </xf>
    <xf numFmtId="167" fontId="0" fillId="0" borderId="0" xfId="0" applyNumberFormat="1"/>
    <xf numFmtId="6" fontId="0" fillId="0" borderId="0" xfId="0" applyNumberFormat="1"/>
    <xf numFmtId="41" fontId="28" fillId="5" borderId="0" xfId="10" applyFont="1" applyFill="1" applyBorder="1" applyAlignment="1" applyProtection="1">
      <alignment vertical="center" wrapText="1"/>
      <protection locked="0"/>
    </xf>
    <xf numFmtId="41" fontId="28" fillId="5" borderId="0" xfId="10" applyFont="1" applyFill="1" applyBorder="1" applyAlignment="1" applyProtection="1">
      <alignment vertical="center" wrapText="1"/>
    </xf>
    <xf numFmtId="44" fontId="28" fillId="5" borderId="0" xfId="10" applyNumberFormat="1" applyFont="1" applyFill="1" applyBorder="1" applyAlignment="1" applyProtection="1">
      <alignment vertical="center" wrapText="1"/>
      <protection locked="0"/>
    </xf>
    <xf numFmtId="44" fontId="0" fillId="0" borderId="0" xfId="0" applyNumberFormat="1"/>
    <xf numFmtId="41" fontId="28" fillId="5" borderId="0" xfId="10" applyFont="1" applyFill="1" applyAlignment="1">
      <alignment vertical="center" wrapText="1"/>
    </xf>
    <xf numFmtId="41" fontId="28" fillId="0" borderId="0" xfId="10" applyFont="1" applyFill="1" applyBorder="1" applyAlignment="1" applyProtection="1">
      <alignment vertical="center" wrapText="1"/>
    </xf>
    <xf numFmtId="0" fontId="35" fillId="5" borderId="5" xfId="15" applyFont="1" applyFill="1" applyBorder="1" applyAlignment="1">
      <alignment vertical="center" wrapText="1"/>
    </xf>
    <xf numFmtId="41" fontId="35" fillId="5" borderId="5" xfId="10" applyFont="1" applyFill="1" applyBorder="1" applyAlignment="1" applyProtection="1">
      <alignment vertical="center" wrapText="1"/>
      <protection locked="0"/>
    </xf>
    <xf numFmtId="168" fontId="3" fillId="0" borderId="0" xfId="4" applyNumberFormat="1" applyFont="1" applyProtection="1">
      <protection locked="0"/>
    </xf>
    <xf numFmtId="3" fontId="3" fillId="0" borderId="0" xfId="15" applyNumberFormat="1" applyFont="1" applyAlignment="1" applyProtection="1">
      <alignment vertical="center"/>
      <protection locked="0"/>
    </xf>
    <xf numFmtId="0" fontId="26" fillId="0" borderId="0" xfId="15" applyFont="1" applyAlignment="1" applyProtection="1">
      <alignment vertical="center"/>
      <protection locked="0"/>
    </xf>
    <xf numFmtId="44" fontId="3" fillId="0" borderId="0" xfId="15" applyNumberFormat="1" applyFont="1" applyAlignment="1" applyProtection="1">
      <alignment vertical="center"/>
      <protection locked="0"/>
    </xf>
    <xf numFmtId="167" fontId="35" fillId="5" borderId="5" xfId="37" applyNumberFormat="1" applyFont="1" applyFill="1" applyBorder="1" applyAlignment="1" applyProtection="1">
      <alignment horizontal="right" vertical="center" wrapText="1"/>
      <protection locked="0"/>
    </xf>
    <xf numFmtId="167" fontId="28" fillId="0" borderId="0" xfId="37" applyNumberFormat="1" applyFont="1" applyFill="1" applyBorder="1" applyAlignment="1" applyProtection="1">
      <alignment horizontal="right" vertical="center" wrapText="1"/>
    </xf>
    <xf numFmtId="167" fontId="28" fillId="5" borderId="0" xfId="37" applyNumberFormat="1" applyFont="1" applyFill="1" applyBorder="1" applyAlignment="1" applyProtection="1">
      <alignment horizontal="right" vertical="center" wrapText="1"/>
    </xf>
    <xf numFmtId="44" fontId="28" fillId="0" borderId="0" xfId="38" applyFont="1" applyFill="1" applyBorder="1" applyAlignment="1" applyProtection="1">
      <alignment horizontal="right" vertical="center" wrapText="1"/>
    </xf>
    <xf numFmtId="44" fontId="28" fillId="5" borderId="0" xfId="38" applyFont="1" applyFill="1" applyBorder="1" applyAlignment="1" applyProtection="1">
      <alignment horizontal="right" vertical="center" wrapText="1"/>
    </xf>
    <xf numFmtId="43" fontId="3" fillId="0" borderId="0" xfId="1" applyFont="1" applyProtection="1">
      <protection locked="0"/>
    </xf>
    <xf numFmtId="168" fontId="27" fillId="2" borderId="5" xfId="30" applyNumberFormat="1" applyFont="1" applyFill="1" applyBorder="1"/>
    <xf numFmtId="0" fontId="27" fillId="2" borderId="5" xfId="13" applyFont="1" applyFill="1" applyBorder="1" applyAlignment="1">
      <alignment horizontal="left" vertical="center"/>
    </xf>
    <xf numFmtId="168" fontId="28" fillId="2" borderId="0" xfId="16" applyNumberFormat="1" applyFont="1" applyFill="1" applyAlignment="1">
      <alignment vertical="top" wrapText="1"/>
    </xf>
    <xf numFmtId="168" fontId="6" fillId="2" borderId="0" xfId="19" applyNumberFormat="1" applyFont="1" applyFill="1" applyProtection="1">
      <protection locked="0"/>
    </xf>
    <xf numFmtId="0" fontId="6" fillId="2" borderId="0" xfId="13" applyFont="1" applyFill="1" applyAlignment="1">
      <alignment horizontal="left" vertical="center"/>
    </xf>
    <xf numFmtId="168" fontId="28" fillId="2" borderId="0" xfId="16" applyNumberFormat="1" applyFont="1" applyFill="1" applyBorder="1" applyAlignment="1">
      <alignment vertical="top" wrapText="1"/>
    </xf>
    <xf numFmtId="168" fontId="6" fillId="2" borderId="0" xfId="16" applyNumberFormat="1" applyFont="1" applyFill="1" applyBorder="1" applyAlignment="1">
      <alignment vertical="top" wrapText="1"/>
    </xf>
    <xf numFmtId="0" fontId="6" fillId="2" borderId="0" xfId="15" applyFont="1" applyFill="1" applyAlignment="1">
      <alignment horizontal="left" vertical="center" indent="1"/>
    </xf>
    <xf numFmtId="0" fontId="26" fillId="0" borderId="0" xfId="13" applyFont="1" applyProtection="1">
      <protection locked="0"/>
    </xf>
    <xf numFmtId="43" fontId="26" fillId="0" borderId="0" xfId="1" applyFont="1" applyProtection="1">
      <protection locked="0"/>
    </xf>
    <xf numFmtId="49" fontId="25" fillId="2" borderId="5" xfId="15" applyNumberFormat="1" applyFont="1" applyFill="1" applyBorder="1" applyAlignment="1">
      <alignment horizontal="center" vertical="center" wrapText="1"/>
    </xf>
    <xf numFmtId="175" fontId="25" fillId="2" borderId="5" xfId="15" applyNumberFormat="1" applyFont="1" applyFill="1" applyBorder="1" applyAlignment="1">
      <alignment horizontal="center" vertical="center"/>
    </xf>
    <xf numFmtId="0" fontId="6" fillId="2" borderId="0" xfId="13" applyFont="1" applyFill="1" applyAlignment="1">
      <alignment vertical="top" wrapText="1"/>
    </xf>
    <xf numFmtId="166" fontId="6" fillId="0" borderId="0" xfId="1" applyNumberFormat="1" applyFont="1" applyAlignment="1" applyProtection="1">
      <alignment vertical="center"/>
      <protection locked="0"/>
    </xf>
    <xf numFmtId="166" fontId="6" fillId="0" borderId="0" xfId="1" applyNumberFormat="1" applyFont="1" applyAlignment="1">
      <alignment vertical="center"/>
    </xf>
    <xf numFmtId="3" fontId="27" fillId="0" borderId="5" xfId="10" applyNumberFormat="1" applyFont="1" applyBorder="1" applyAlignment="1">
      <alignment vertical="center"/>
    </xf>
    <xf numFmtId="168" fontId="28" fillId="5" borderId="0" xfId="16" applyNumberFormat="1" applyFont="1" applyFill="1" applyAlignment="1">
      <alignment horizontal="right" vertical="center" wrapText="1"/>
    </xf>
    <xf numFmtId="168" fontId="28" fillId="5" borderId="0" xfId="16" applyNumberFormat="1" applyFont="1" applyFill="1" applyBorder="1" applyAlignment="1">
      <alignment horizontal="right" vertical="center" wrapText="1"/>
    </xf>
    <xf numFmtId="168" fontId="28" fillId="0" borderId="0" xfId="16" applyNumberFormat="1" applyFont="1" applyAlignment="1">
      <alignment horizontal="right" vertical="center" wrapText="1"/>
    </xf>
    <xf numFmtId="168" fontId="28" fillId="0" borderId="0" xfId="16" applyNumberFormat="1" applyFont="1" applyFill="1" applyAlignment="1">
      <alignment horizontal="right" vertical="center" wrapText="1"/>
    </xf>
    <xf numFmtId="0" fontId="27" fillId="5" borderId="5" xfId="15" applyFont="1" applyFill="1" applyBorder="1" applyAlignment="1">
      <alignment vertical="center" wrapText="1"/>
    </xf>
    <xf numFmtId="168" fontId="27" fillId="5" borderId="5" xfId="15" applyNumberFormat="1" applyFont="1" applyFill="1" applyBorder="1" applyAlignment="1">
      <alignment horizontal="right" vertical="center" wrapText="1"/>
    </xf>
    <xf numFmtId="0" fontId="25" fillId="5" borderId="5" xfId="15" applyFont="1" applyFill="1" applyBorder="1" applyAlignment="1">
      <alignment horizontal="center" vertical="center" wrapText="1"/>
    </xf>
    <xf numFmtId="167" fontId="28" fillId="5" borderId="0" xfId="40" applyNumberFormat="1" applyFont="1" applyFill="1" applyBorder="1" applyAlignment="1" applyProtection="1">
      <alignment horizontal="right" vertical="center" wrapText="1"/>
    </xf>
    <xf numFmtId="167" fontId="28" fillId="0" borderId="0" xfId="40" applyNumberFormat="1" applyFont="1" applyFill="1" applyBorder="1" applyAlignment="1" applyProtection="1">
      <alignment horizontal="right" vertical="center" wrapText="1"/>
    </xf>
    <xf numFmtId="0" fontId="35" fillId="5" borderId="5" xfId="15" applyFont="1" applyFill="1" applyBorder="1" applyAlignment="1">
      <alignment horizontal="left" vertical="center" wrapText="1"/>
    </xf>
    <xf numFmtId="167" fontId="35" fillId="5" borderId="5" xfId="40" applyNumberFormat="1" applyFont="1" applyFill="1" applyBorder="1" applyAlignment="1" applyProtection="1">
      <alignment horizontal="right" vertical="center" wrapText="1"/>
    </xf>
    <xf numFmtId="0" fontId="3" fillId="0" borderId="0" xfId="15" applyFont="1" applyAlignment="1" applyProtection="1">
      <alignment horizontal="left"/>
      <protection locked="0"/>
    </xf>
    <xf numFmtId="0" fontId="35" fillId="5" borderId="0" xfId="15" applyFont="1" applyFill="1" applyAlignment="1">
      <alignment horizontal="left" vertical="center" wrapText="1"/>
    </xf>
    <xf numFmtId="0" fontId="6" fillId="0" borderId="0" xfId="4" applyFont="1" applyProtection="1">
      <protection locked="0"/>
    </xf>
    <xf numFmtId="0" fontId="37" fillId="0" borderId="0" xfId="15" applyFont="1" applyAlignment="1">
      <alignment horizontal="center" vertical="center" wrapText="1"/>
    </xf>
    <xf numFmtId="167" fontId="25" fillId="0" borderId="5" xfId="15" applyNumberFormat="1" applyFont="1" applyBorder="1" applyAlignment="1">
      <alignment horizontal="center" wrapText="1"/>
    </xf>
    <xf numFmtId="167" fontId="25" fillId="0" borderId="5" xfId="15" applyNumberFormat="1" applyFont="1" applyBorder="1" applyAlignment="1">
      <alignment horizontal="center" vertical="center" wrapText="1"/>
    </xf>
    <xf numFmtId="0" fontId="37" fillId="0" borderId="5" xfId="15" applyFont="1" applyBorder="1" applyAlignment="1">
      <alignment horizontal="center" vertical="center" wrapText="1"/>
    </xf>
    <xf numFmtId="167" fontId="25" fillId="0" borderId="5" xfId="15" applyNumberFormat="1" applyFont="1" applyBorder="1" applyAlignment="1">
      <alignment horizontal="center"/>
    </xf>
    <xf numFmtId="167" fontId="27" fillId="5" borderId="0" xfId="29" applyNumberFormat="1" applyFont="1" applyFill="1" applyBorder="1" applyAlignment="1" applyProtection="1">
      <alignment horizontal="right" wrapText="1"/>
      <protection locked="0"/>
    </xf>
    <xf numFmtId="167" fontId="27" fillId="0" borderId="0" xfId="29" applyNumberFormat="1" applyFont="1" applyAlignment="1" applyProtection="1">
      <alignment horizontal="right" wrapText="1"/>
      <protection locked="0"/>
    </xf>
    <xf numFmtId="167" fontId="27" fillId="5" borderId="0" xfId="29" applyNumberFormat="1" applyFont="1" applyFill="1" applyAlignment="1">
      <alignment horizontal="right" wrapText="1"/>
    </xf>
    <xf numFmtId="167" fontId="6" fillId="5" borderId="0" xfId="29" applyNumberFormat="1" applyFont="1" applyFill="1" applyAlignment="1" applyProtection="1">
      <alignment horizontal="right" wrapText="1"/>
      <protection locked="0"/>
    </xf>
    <xf numFmtId="167" fontId="6" fillId="0" borderId="0" xfId="29" applyNumberFormat="1" applyFont="1" applyAlignment="1" applyProtection="1">
      <alignment horizontal="right" wrapText="1"/>
      <protection locked="0"/>
    </xf>
    <xf numFmtId="167" fontId="6" fillId="5" borderId="0" xfId="29" applyNumberFormat="1" applyFont="1" applyFill="1" applyAlignment="1">
      <alignment horizontal="right" wrapText="1"/>
    </xf>
    <xf numFmtId="167" fontId="27" fillId="0" borderId="0" xfId="29" applyNumberFormat="1" applyFont="1" applyAlignment="1">
      <alignment horizontal="right" wrapText="1"/>
    </xf>
    <xf numFmtId="0" fontId="27" fillId="5" borderId="5" xfId="15" applyFont="1" applyFill="1" applyBorder="1" applyAlignment="1">
      <alignment vertical="center"/>
    </xf>
    <xf numFmtId="167" fontId="27" fillId="5" borderId="5" xfId="29" applyNumberFormat="1" applyFont="1" applyFill="1" applyBorder="1" applyAlignment="1">
      <alignment horizontal="right" wrapText="1"/>
    </xf>
    <xf numFmtId="167" fontId="6" fillId="0" borderId="0" xfId="15" applyNumberFormat="1" applyFont="1" applyProtection="1">
      <protection locked="0"/>
    </xf>
    <xf numFmtId="167" fontId="3" fillId="0" borderId="0" xfId="41" applyNumberFormat="1" applyFont="1" applyFill="1" applyProtection="1">
      <protection locked="0"/>
    </xf>
    <xf numFmtId="171" fontId="3" fillId="0" borderId="0" xfId="41" applyFont="1" applyFill="1" applyProtection="1">
      <protection locked="0"/>
    </xf>
    <xf numFmtId="168" fontId="3" fillId="0" borderId="0" xfId="13" applyNumberFormat="1" applyFont="1" applyFill="1" applyProtection="1">
      <protection locked="0"/>
    </xf>
    <xf numFmtId="0" fontId="3" fillId="0" borderId="0" xfId="13" applyFont="1" applyFill="1" applyProtection="1">
      <protection locked="0"/>
    </xf>
    <xf numFmtId="175" fontId="25" fillId="0" borderId="5" xfId="15" applyNumberFormat="1" applyFont="1" applyBorder="1" applyAlignment="1">
      <alignment horizontal="center" vertical="center"/>
    </xf>
    <xf numFmtId="49" fontId="27" fillId="5" borderId="5" xfId="15" applyNumberFormat="1" applyFont="1" applyFill="1" applyBorder="1" applyAlignment="1">
      <alignment horizontal="left" vertical="center" wrapText="1"/>
    </xf>
    <xf numFmtId="0" fontId="25" fillId="0" borderId="0" xfId="15" applyFont="1" applyAlignment="1">
      <alignment horizontal="center" vertical="center" wrapText="1"/>
    </xf>
    <xf numFmtId="0" fontId="25" fillId="0" borderId="5" xfId="15" applyFont="1" applyBorder="1" applyAlignment="1">
      <alignment horizontal="center" vertical="center" wrapText="1"/>
    </xf>
    <xf numFmtId="0" fontId="25" fillId="0" borderId="5" xfId="15" applyFont="1" applyBorder="1" applyAlignment="1">
      <alignment horizontal="center"/>
    </xf>
    <xf numFmtId="0" fontId="25" fillId="0" borderId="5" xfId="15" applyFont="1" applyBorder="1" applyAlignment="1">
      <alignment horizontal="center" vertical="center"/>
    </xf>
    <xf numFmtId="0" fontId="25" fillId="0" borderId="5" xfId="15" applyFont="1" applyBorder="1" applyAlignment="1" applyProtection="1">
      <alignment horizontal="center" vertical="center" wrapText="1"/>
      <protection locked="0"/>
    </xf>
    <xf numFmtId="168" fontId="6" fillId="0" borderId="0" xfId="7" applyFont="1" applyBorder="1" applyAlignment="1" applyProtection="1">
      <alignment horizontal="right" vertical="center"/>
      <protection locked="0"/>
    </xf>
    <xf numFmtId="168" fontId="6" fillId="0" borderId="0" xfId="7" applyFont="1" applyBorder="1" applyAlignment="1">
      <alignment horizontal="right" vertical="center"/>
    </xf>
    <xf numFmtId="168" fontId="27" fillId="5" borderId="5" xfId="7" applyFont="1" applyFill="1" applyBorder="1" applyAlignment="1" applyProtection="1">
      <alignment horizontal="right" vertical="center"/>
      <protection locked="0"/>
    </xf>
    <xf numFmtId="168" fontId="3" fillId="0" borderId="0" xfId="15" applyNumberFormat="1" applyFont="1" applyAlignment="1" applyProtection="1">
      <alignment vertical="center"/>
      <protection locked="0"/>
    </xf>
    <xf numFmtId="0" fontId="3" fillId="0" borderId="0" xfId="15" applyFont="1" applyAlignment="1" applyProtection="1">
      <alignment vertical="top" wrapText="1"/>
      <protection locked="0"/>
    </xf>
    <xf numFmtId="168" fontId="6" fillId="0" borderId="0" xfId="34" applyFont="1" applyAlignment="1" applyProtection="1">
      <alignment vertical="center"/>
      <protection locked="0"/>
    </xf>
    <xf numFmtId="167" fontId="27" fillId="0" borderId="0" xfId="29" applyNumberFormat="1" applyFont="1" applyBorder="1" applyAlignment="1" applyProtection="1">
      <alignment horizontal="right" vertical="distributed"/>
      <protection locked="0"/>
    </xf>
    <xf numFmtId="167" fontId="27" fillId="0" borderId="0" xfId="29" applyNumberFormat="1" applyFont="1" applyBorder="1" applyAlignment="1">
      <alignment horizontal="right" vertical="distributed"/>
    </xf>
    <xf numFmtId="167" fontId="27" fillId="0" borderId="5" xfId="29" applyNumberFormat="1" applyFont="1" applyFill="1" applyBorder="1" applyAlignment="1" applyProtection="1">
      <alignment horizontal="right" vertical="distributed"/>
      <protection locked="0"/>
    </xf>
    <xf numFmtId="167" fontId="27" fillId="0" borderId="0" xfId="29" applyNumberFormat="1" applyFont="1" applyFill="1" applyAlignment="1" applyProtection="1">
      <alignment horizontal="right" vertical="distributed"/>
      <protection locked="0"/>
    </xf>
    <xf numFmtId="0" fontId="25" fillId="0" borderId="5" xfId="4" applyFont="1" applyBorder="1" applyAlignment="1">
      <alignment horizontal="center" vertical="center" wrapText="1"/>
    </xf>
    <xf numFmtId="0" fontId="25" fillId="0" borderId="0" xfId="15" applyFont="1" applyAlignment="1">
      <alignment horizontal="center" wrapText="1"/>
    </xf>
    <xf numFmtId="167" fontId="6" fillId="0" borderId="0" xfId="29" applyNumberFormat="1" applyFont="1" applyFill="1" applyAlignment="1" applyProtection="1">
      <alignment horizontal="right" vertical="distributed"/>
      <protection locked="0"/>
    </xf>
    <xf numFmtId="167" fontId="27" fillId="0" borderId="0" xfId="29" applyNumberFormat="1" applyFont="1" applyFill="1" applyAlignment="1">
      <alignment horizontal="right" vertical="distributed"/>
    </xf>
    <xf numFmtId="175" fontId="25" fillId="0" borderId="5" xfId="15" applyNumberFormat="1" applyFont="1" applyBorder="1" applyAlignment="1">
      <alignment horizontal="center" vertical="center"/>
    </xf>
    <xf numFmtId="49" fontId="27" fillId="5" borderId="5" xfId="15" applyNumberFormat="1" applyFont="1" applyFill="1" applyBorder="1" applyAlignment="1">
      <alignment horizontal="left" vertical="center" wrapText="1"/>
    </xf>
    <xf numFmtId="0" fontId="25" fillId="0" borderId="0" xfId="15" applyFont="1" applyAlignment="1">
      <alignment horizontal="center" vertical="center" wrapText="1"/>
    </xf>
    <xf numFmtId="0" fontId="25" fillId="0" borderId="5" xfId="15" applyFont="1" applyBorder="1" applyAlignment="1">
      <alignment horizontal="center" vertical="center" wrapText="1"/>
    </xf>
    <xf numFmtId="0" fontId="25" fillId="0" borderId="5" xfId="15" applyFont="1" applyBorder="1" applyAlignment="1">
      <alignment horizontal="center"/>
    </xf>
    <xf numFmtId="0" fontId="28" fillId="5" borderId="0" xfId="42" applyNumberFormat="1" applyFont="1" applyFill="1" applyBorder="1" applyAlignment="1" applyProtection="1">
      <alignment horizontal="center" vertical="center" wrapText="1"/>
    </xf>
    <xf numFmtId="168" fontId="28" fillId="5" borderId="0" xfId="34" applyFont="1" applyFill="1" applyBorder="1" applyAlignment="1" applyProtection="1">
      <alignment horizontal="right" vertical="justify" wrapText="1"/>
    </xf>
    <xf numFmtId="0" fontId="28" fillId="5" borderId="0" xfId="15" applyFont="1" applyFill="1" applyAlignment="1">
      <alignment horizontal="center" vertical="center" wrapText="1"/>
    </xf>
    <xf numFmtId="168" fontId="28" fillId="0" borderId="0" xfId="34" applyFont="1" applyFill="1" applyBorder="1" applyAlignment="1" applyProtection="1">
      <alignment horizontal="right" vertical="justify" wrapText="1"/>
    </xf>
    <xf numFmtId="0" fontId="28" fillId="5" borderId="0" xfId="15" applyFont="1" applyFill="1" applyAlignment="1" applyProtection="1">
      <alignment horizontal="center" vertical="center" wrapText="1"/>
      <protection locked="0"/>
    </xf>
    <xf numFmtId="0" fontId="35" fillId="0" borderId="5" xfId="15" applyFont="1" applyBorder="1" applyAlignment="1" applyProtection="1">
      <alignment vertical="center" wrapText="1"/>
      <protection locked="0"/>
    </xf>
    <xf numFmtId="0" fontId="35" fillId="0" borderId="5" xfId="15" applyFont="1" applyBorder="1" applyAlignment="1" applyProtection="1">
      <alignment horizontal="center" vertical="center" wrapText="1"/>
      <protection locked="0"/>
    </xf>
    <xf numFmtId="168" fontId="35" fillId="0" borderId="5" xfId="34" applyFont="1" applyFill="1" applyBorder="1" applyAlignment="1" applyProtection="1">
      <alignment horizontal="right" vertical="justify" wrapText="1"/>
      <protection locked="0"/>
    </xf>
    <xf numFmtId="183" fontId="25" fillId="0" borderId="5" xfId="33" applyNumberFormat="1" applyFont="1" applyBorder="1" applyAlignment="1" applyProtection="1">
      <alignment horizontal="center" vertical="center" wrapText="1"/>
    </xf>
    <xf numFmtId="0" fontId="35" fillId="0" borderId="5" xfId="4" applyFont="1" applyBorder="1" applyAlignment="1">
      <alignment horizontal="justify" vertical="center" wrapText="1"/>
    </xf>
    <xf numFmtId="168" fontId="35" fillId="0" borderId="5" xfId="34" applyFont="1" applyFill="1" applyBorder="1" applyAlignment="1" applyProtection="1">
      <alignment vertical="center" wrapText="1"/>
    </xf>
    <xf numFmtId="0" fontId="28" fillId="0" borderId="0" xfId="4" applyFont="1" applyAlignment="1">
      <alignment horizontal="justify" vertical="center" wrapText="1"/>
    </xf>
    <xf numFmtId="168" fontId="28" fillId="0" borderId="0" xfId="34" applyFont="1" applyFill="1" applyBorder="1" applyAlignment="1" applyProtection="1">
      <alignment vertical="center" wrapText="1"/>
      <protection locked="0"/>
    </xf>
    <xf numFmtId="175" fontId="10" fillId="0" borderId="0" xfId="15" applyNumberFormat="1" applyFont="1" applyProtection="1">
      <protection locked="0"/>
    </xf>
    <xf numFmtId="175" fontId="9" fillId="0" borderId="0" xfId="15" applyNumberFormat="1" applyFont="1" applyProtection="1">
      <protection locked="0"/>
    </xf>
    <xf numFmtId="175" fontId="3" fillId="0" borderId="0" xfId="15" applyNumberFormat="1" applyFont="1" applyProtection="1">
      <protection locked="0"/>
    </xf>
    <xf numFmtId="175" fontId="26" fillId="0" borderId="0" xfId="15" applyNumberFormat="1" applyFont="1" applyProtection="1">
      <protection locked="0"/>
    </xf>
    <xf numFmtId="0" fontId="28" fillId="5" borderId="0" xfId="15" applyFont="1" applyFill="1" applyAlignment="1">
      <alignment vertical="top" wrapText="1" readingOrder="1"/>
    </xf>
    <xf numFmtId="167" fontId="28" fillId="5" borderId="0" xfId="29" applyNumberFormat="1" applyFont="1" applyFill="1" applyBorder="1" applyAlignment="1" applyProtection="1">
      <alignment horizontal="right" vertical="top" wrapText="1" readingOrder="1"/>
      <protection locked="0"/>
    </xf>
    <xf numFmtId="167" fontId="28" fillId="5" borderId="0" xfId="29" applyNumberFormat="1" applyFont="1" applyFill="1" applyBorder="1" applyAlignment="1" applyProtection="1">
      <alignment horizontal="right" vertical="top" wrapText="1" readingOrder="1"/>
    </xf>
    <xf numFmtId="175" fontId="3" fillId="0" borderId="0" xfId="15" applyNumberFormat="1" applyFont="1" applyAlignment="1" applyProtection="1">
      <alignment vertical="top" wrapText="1"/>
      <protection locked="0"/>
    </xf>
    <xf numFmtId="0" fontId="28" fillId="0" borderId="0" xfId="15" applyFont="1" applyAlignment="1">
      <alignment vertical="top" wrapText="1" readingOrder="1"/>
    </xf>
    <xf numFmtId="167" fontId="28" fillId="0" borderId="0" xfId="29" applyNumberFormat="1" applyFont="1" applyAlignment="1" applyProtection="1">
      <alignment horizontal="right" vertical="top" wrapText="1" readingOrder="1"/>
      <protection locked="0"/>
    </xf>
    <xf numFmtId="167" fontId="28" fillId="0" borderId="0" xfId="29" applyNumberFormat="1" applyFont="1" applyFill="1" applyBorder="1" applyAlignment="1" applyProtection="1">
      <alignment horizontal="right" vertical="top" wrapText="1" readingOrder="1"/>
    </xf>
    <xf numFmtId="167" fontId="28" fillId="5" borderId="0" xfId="29" applyNumberFormat="1" applyFont="1" applyFill="1" applyAlignment="1" applyProtection="1">
      <alignment horizontal="right" vertical="top" wrapText="1"/>
      <protection locked="0"/>
    </xf>
    <xf numFmtId="167" fontId="28" fillId="5" borderId="0" xfId="29" applyNumberFormat="1" applyFont="1" applyFill="1" applyBorder="1" applyAlignment="1" applyProtection="1">
      <alignment horizontal="right" vertical="top" wrapText="1"/>
    </xf>
    <xf numFmtId="49" fontId="27" fillId="0" borderId="5" xfId="15" applyNumberFormat="1" applyFont="1" applyBorder="1" applyAlignment="1">
      <alignment horizontal="left" vertical="top" wrapText="1"/>
    </xf>
    <xf numFmtId="167" fontId="27" fillId="0" borderId="5" xfId="29" applyNumberFormat="1" applyFont="1" applyBorder="1" applyAlignment="1" applyProtection="1">
      <alignment horizontal="right" vertical="top" wrapText="1"/>
      <protection locked="0"/>
    </xf>
    <xf numFmtId="167" fontId="27" fillId="0" borderId="5" xfId="29" applyNumberFormat="1" applyFont="1" applyFill="1" applyBorder="1" applyAlignment="1" applyProtection="1">
      <alignment horizontal="right" vertical="top" wrapText="1"/>
    </xf>
    <xf numFmtId="0" fontId="28" fillId="5" borderId="0" xfId="15" applyFont="1" applyFill="1" applyAlignment="1">
      <alignment horizontal="justify" vertical="center" wrapText="1"/>
    </xf>
    <xf numFmtId="0" fontId="32" fillId="5" borderId="0" xfId="15" applyFont="1" applyFill="1" applyAlignment="1">
      <alignment horizontal="justify" vertical="center" wrapText="1"/>
    </xf>
    <xf numFmtId="168" fontId="3" fillId="5" borderId="0" xfId="19" applyNumberFormat="1" applyFont="1" applyFill="1" applyBorder="1" applyAlignment="1" applyProtection="1">
      <alignment vertical="center"/>
      <protection locked="0"/>
    </xf>
    <xf numFmtId="0" fontId="28" fillId="5" borderId="0" xfId="15" applyFont="1" applyFill="1" applyAlignment="1">
      <alignment vertical="center" wrapText="1" readingOrder="1"/>
    </xf>
    <xf numFmtId="167" fontId="28" fillId="5" borderId="0" xfId="29" applyNumberFormat="1" applyFont="1" applyFill="1" applyBorder="1" applyAlignment="1" applyProtection="1">
      <alignment horizontal="right" vertical="center" wrapText="1" readingOrder="1"/>
      <protection locked="0"/>
    </xf>
    <xf numFmtId="167" fontId="28" fillId="5" borderId="0" xfId="29" applyNumberFormat="1" applyFont="1" applyFill="1" applyBorder="1" applyAlignment="1">
      <alignment horizontal="right" vertical="center" wrapText="1" readingOrder="1"/>
    </xf>
    <xf numFmtId="0" fontId="28" fillId="0" borderId="0" xfId="15" applyFont="1" applyAlignment="1">
      <alignment vertical="center" wrapText="1" readingOrder="1"/>
    </xf>
    <xf numFmtId="167" fontId="28" fillId="0" borderId="0" xfId="29" applyNumberFormat="1" applyFont="1" applyAlignment="1">
      <alignment horizontal="right" vertical="center" wrapText="1"/>
    </xf>
    <xf numFmtId="185" fontId="3" fillId="0" borderId="0" xfId="15" applyNumberFormat="1" applyFont="1" applyAlignment="1" applyProtection="1">
      <alignment vertical="top" wrapText="1"/>
      <protection locked="0"/>
    </xf>
    <xf numFmtId="49" fontId="27" fillId="0" borderId="5" xfId="15" applyNumberFormat="1" applyFont="1" applyBorder="1" applyAlignment="1">
      <alignment horizontal="left" vertical="center" wrapText="1"/>
    </xf>
    <xf numFmtId="167" fontId="27" fillId="0" borderId="5" xfId="29" applyNumberFormat="1" applyFont="1" applyBorder="1" applyAlignment="1" applyProtection="1">
      <alignment horizontal="right" vertical="center" wrapText="1"/>
      <protection locked="0"/>
    </xf>
    <xf numFmtId="175" fontId="3" fillId="5" borderId="0" xfId="15" applyNumberFormat="1" applyFont="1" applyFill="1" applyAlignment="1" applyProtection="1">
      <alignment vertical="top" wrapText="1"/>
      <protection locked="0"/>
    </xf>
    <xf numFmtId="175" fontId="3" fillId="0" borderId="0" xfId="15" applyNumberFormat="1" applyFont="1"/>
    <xf numFmtId="4" fontId="3" fillId="0" borderId="0" xfId="15" applyNumberFormat="1" applyFont="1"/>
    <xf numFmtId="168" fontId="27" fillId="0" borderId="0" xfId="43" applyFont="1" applyBorder="1" applyAlignment="1">
      <alignment horizontal="right" vertical="center" wrapText="1"/>
    </xf>
    <xf numFmtId="168" fontId="6" fillId="0" borderId="0" xfId="43" applyFont="1" applyFill="1" applyAlignment="1">
      <alignment horizontal="right" vertical="center" wrapText="1"/>
    </xf>
    <xf numFmtId="168" fontId="6" fillId="0" borderId="0" xfId="43" applyFont="1" applyAlignment="1">
      <alignment horizontal="right" vertical="center" wrapText="1"/>
    </xf>
    <xf numFmtId="168" fontId="3" fillId="0" borderId="0" xfId="15" applyNumberFormat="1" applyFont="1"/>
    <xf numFmtId="168" fontId="3" fillId="0" borderId="0" xfId="43" applyFont="1"/>
    <xf numFmtId="168" fontId="27" fillId="0" borderId="0" xfId="43" applyFont="1" applyFill="1" applyAlignment="1">
      <alignment horizontal="right" vertical="center" wrapText="1"/>
    </xf>
    <xf numFmtId="168" fontId="27" fillId="0" borderId="0" xfId="43" applyFont="1" applyAlignment="1">
      <alignment horizontal="right" vertical="center" wrapText="1"/>
    </xf>
    <xf numFmtId="3" fontId="3" fillId="0" borderId="0" xfId="15" applyNumberFormat="1" applyFont="1"/>
    <xf numFmtId="168" fontId="27" fillId="0" borderId="5" xfId="43" applyFont="1" applyBorder="1" applyAlignment="1">
      <alignment horizontal="right" vertical="center" wrapText="1"/>
    </xf>
    <xf numFmtId="0" fontId="17" fillId="0" borderId="0" xfId="15" applyFont="1"/>
    <xf numFmtId="168" fontId="27" fillId="0" borderId="5" xfId="43" applyFont="1" applyBorder="1" applyAlignment="1">
      <alignment horizontal="right"/>
    </xf>
    <xf numFmtId="0" fontId="6" fillId="0" borderId="0" xfId="15" applyFont="1"/>
    <xf numFmtId="168" fontId="6" fillId="0" borderId="0" xfId="43" applyFont="1" applyAlignment="1">
      <alignment horizontal="right"/>
    </xf>
    <xf numFmtId="168" fontId="27" fillId="0" borderId="0" xfId="43" applyFont="1" applyFill="1" applyBorder="1" applyAlignment="1">
      <alignment horizontal="right"/>
    </xf>
    <xf numFmtId="168" fontId="27" fillId="0" borderId="0" xfId="43" applyFont="1" applyBorder="1" applyAlignment="1">
      <alignment horizontal="right"/>
    </xf>
    <xf numFmtId="167" fontId="1" fillId="0" borderId="0" xfId="0" applyNumberFormat="1" applyFont="1"/>
    <xf numFmtId="0" fontId="27" fillId="0" borderId="18" xfId="15" applyFont="1" applyBorder="1"/>
    <xf numFmtId="168" fontId="27" fillId="0" borderId="18" xfId="43" applyFont="1" applyBorder="1" applyAlignment="1">
      <alignment horizontal="right"/>
    </xf>
    <xf numFmtId="17" fontId="25" fillId="0" borderId="5" xfId="15" applyNumberFormat="1" applyFont="1" applyBorder="1" applyAlignment="1" applyProtection="1">
      <alignment horizontal="center" vertical="center" wrapText="1"/>
      <protection locked="0"/>
    </xf>
    <xf numFmtId="0" fontId="35" fillId="0" borderId="0" xfId="15" applyFont="1" applyAlignment="1" applyProtection="1">
      <alignment vertical="center" wrapText="1"/>
      <protection locked="0"/>
    </xf>
    <xf numFmtId="167" fontId="35" fillId="0" borderId="0" xfId="29" applyNumberFormat="1" applyFont="1" applyFill="1" applyBorder="1" applyAlignment="1" applyProtection="1">
      <alignment horizontal="right" vertical="center" wrapText="1" readingOrder="1"/>
    </xf>
    <xf numFmtId="0" fontId="17" fillId="0" borderId="0" xfId="4" applyFont="1" applyProtection="1">
      <protection locked="0"/>
    </xf>
    <xf numFmtId="0" fontId="28" fillId="0" borderId="0" xfId="15" applyFont="1" applyAlignment="1" applyProtection="1">
      <alignment horizontal="left" vertical="center" wrapText="1"/>
      <protection locked="0"/>
    </xf>
    <xf numFmtId="167" fontId="28" fillId="0" borderId="0" xfId="29" applyNumberFormat="1" applyFont="1" applyFill="1" applyBorder="1" applyAlignment="1" applyProtection="1">
      <alignment horizontal="right" vertical="center" wrapText="1" readingOrder="1"/>
    </xf>
    <xf numFmtId="0" fontId="28" fillId="0" borderId="0" xfId="15" applyFont="1" applyAlignment="1" applyProtection="1">
      <alignment horizontal="left" vertical="center" wrapText="1" readingOrder="1"/>
      <protection locked="0"/>
    </xf>
    <xf numFmtId="0" fontId="35" fillId="0" borderId="0" xfId="15" applyFont="1" applyAlignment="1" applyProtection="1">
      <alignment vertical="top" wrapText="1" readingOrder="1"/>
      <protection locked="0"/>
    </xf>
    <xf numFmtId="167" fontId="3" fillId="0" borderId="0" xfId="4" applyNumberFormat="1" applyFont="1" applyProtection="1">
      <protection locked="0"/>
    </xf>
    <xf numFmtId="0" fontId="35" fillId="0" borderId="5" xfId="15" applyFont="1" applyBorder="1" applyAlignment="1" applyProtection="1">
      <alignment horizontal="justify" vertical="center" wrapText="1"/>
      <protection locked="0"/>
    </xf>
    <xf numFmtId="167" fontId="35" fillId="0" borderId="5" xfId="29" applyNumberFormat="1" applyFont="1" applyFill="1" applyBorder="1" applyAlignment="1" applyProtection="1">
      <alignment horizontal="right" vertical="center" wrapText="1"/>
    </xf>
    <xf numFmtId="167" fontId="28" fillId="0" borderId="0" xfId="29" applyNumberFormat="1" applyFont="1" applyFill="1" applyBorder="1" applyAlignment="1" applyProtection="1">
      <alignment horizontal="right" vertical="center" wrapText="1" readingOrder="1"/>
      <protection locked="0"/>
    </xf>
    <xf numFmtId="4" fontId="3" fillId="0" borderId="0" xfId="4" applyNumberFormat="1" applyFont="1" applyProtection="1">
      <protection locked="0"/>
    </xf>
    <xf numFmtId="0" fontId="10" fillId="0" borderId="0" xfId="4" applyFont="1" applyAlignment="1" applyProtection="1">
      <alignment vertical="center"/>
      <protection locked="0"/>
    </xf>
    <xf numFmtId="0" fontId="3" fillId="0" borderId="0" xfId="4" applyFont="1" applyAlignment="1" applyProtection="1">
      <alignment vertical="center"/>
      <protection locked="0"/>
    </xf>
    <xf numFmtId="0" fontId="36" fillId="0" borderId="0" xfId="4" applyFont="1" applyAlignment="1" applyProtection="1">
      <alignment horizontal="left" vertical="center"/>
      <protection locked="0"/>
    </xf>
    <xf numFmtId="183" fontId="25" fillId="0" borderId="5" xfId="33" applyNumberFormat="1" applyFont="1" applyFill="1" applyBorder="1" applyAlignment="1" applyProtection="1">
      <alignment horizontal="center" vertical="center" wrapText="1"/>
    </xf>
    <xf numFmtId="0" fontId="26" fillId="0" borderId="0" xfId="4" applyFont="1" applyAlignment="1" applyProtection="1">
      <alignment vertical="center" wrapText="1"/>
      <protection locked="0"/>
    </xf>
    <xf numFmtId="167" fontId="35" fillId="0" borderId="5" xfId="31" applyNumberFormat="1" applyFont="1" applyFill="1" applyBorder="1" applyAlignment="1" applyProtection="1">
      <alignment horizontal="left" vertical="center" wrapText="1"/>
    </xf>
    <xf numFmtId="167" fontId="35" fillId="0" borderId="5" xfId="31" applyNumberFormat="1" applyFont="1" applyFill="1" applyBorder="1" applyAlignment="1" applyProtection="1">
      <alignment horizontal="right" vertical="center" wrapText="1"/>
      <protection locked="0"/>
    </xf>
    <xf numFmtId="167" fontId="28" fillId="0" borderId="0" xfId="31" applyNumberFormat="1" applyFont="1" applyFill="1" applyBorder="1" applyAlignment="1" applyProtection="1">
      <alignment horizontal="left" vertical="center" wrapText="1"/>
    </xf>
    <xf numFmtId="167" fontId="28" fillId="0" borderId="0" xfId="31" applyNumberFormat="1" applyFont="1" applyFill="1" applyBorder="1" applyAlignment="1" applyProtection="1">
      <alignment horizontal="right" vertical="center" wrapText="1"/>
      <protection locked="0"/>
    </xf>
    <xf numFmtId="167" fontId="35" fillId="0" borderId="0" xfId="31" applyNumberFormat="1" applyFont="1" applyFill="1" applyBorder="1" applyAlignment="1" applyProtection="1">
      <alignment horizontal="right" vertical="center" wrapText="1"/>
      <protection locked="0"/>
    </xf>
    <xf numFmtId="167" fontId="3" fillId="0" borderId="0" xfId="4" applyNumberFormat="1" applyFont="1" applyAlignment="1" applyProtection="1">
      <alignment vertical="center"/>
      <protection locked="0"/>
    </xf>
    <xf numFmtId="4" fontId="3" fillId="0" borderId="0" xfId="4" applyNumberFormat="1" applyFont="1" applyAlignment="1" applyProtection="1">
      <alignment vertical="center"/>
      <protection locked="0"/>
    </xf>
    <xf numFmtId="167" fontId="36" fillId="0" borderId="0" xfId="31" applyNumberFormat="1" applyFont="1" applyFill="1" applyBorder="1" applyAlignment="1" applyProtection="1">
      <alignment horizontal="left" vertical="center" wrapText="1"/>
    </xf>
    <xf numFmtId="167" fontId="36" fillId="0" borderId="0" xfId="31" applyNumberFormat="1" applyFont="1" applyFill="1" applyBorder="1" applyAlignment="1" applyProtection="1">
      <alignment horizontal="right" vertical="center" wrapText="1"/>
      <protection locked="0"/>
    </xf>
    <xf numFmtId="0" fontId="3" fillId="0" borderId="0" xfId="15" applyFont="1" applyAlignment="1" applyProtection="1">
      <alignment horizontal="center"/>
      <protection locked="0"/>
    </xf>
    <xf numFmtId="186" fontId="3" fillId="0" borderId="0" xfId="15" applyNumberFormat="1" applyFont="1" applyProtection="1">
      <protection locked="0"/>
    </xf>
    <xf numFmtId="0" fontId="28" fillId="5" borderId="0" xfId="4" applyFont="1" applyFill="1" applyAlignment="1">
      <alignment horizontal="justify" vertical="center" wrapText="1"/>
    </xf>
    <xf numFmtId="167" fontId="28" fillId="5" borderId="0" xfId="44" applyNumberFormat="1" applyFont="1" applyFill="1" applyBorder="1" applyAlignment="1">
      <alignment horizontal="right" vertical="center" wrapText="1"/>
    </xf>
    <xf numFmtId="167" fontId="28" fillId="0" borderId="0" xfId="45" applyNumberFormat="1" applyFont="1" applyAlignment="1" applyProtection="1">
      <alignment horizontal="right" wrapText="1"/>
      <protection locked="0"/>
    </xf>
    <xf numFmtId="167" fontId="35" fillId="0" borderId="5" xfId="29" applyNumberFormat="1" applyFont="1" applyFill="1" applyBorder="1" applyAlignment="1" applyProtection="1">
      <alignment horizontal="right" wrapText="1"/>
    </xf>
    <xf numFmtId="4" fontId="3" fillId="0" borderId="0" xfId="15" applyNumberFormat="1" applyFont="1" applyAlignment="1" applyProtection="1">
      <alignment horizontal="center"/>
      <protection locked="0"/>
    </xf>
    <xf numFmtId="0" fontId="3" fillId="0" borderId="0" xfId="15" applyFont="1" applyAlignment="1" applyProtection="1">
      <alignment horizontal="center" vertical="center"/>
      <protection locked="0"/>
    </xf>
    <xf numFmtId="43" fontId="3" fillId="0" borderId="0" xfId="1" applyFont="1" applyAlignment="1" applyProtection="1">
      <alignment vertical="center"/>
      <protection locked="0"/>
    </xf>
    <xf numFmtId="3" fontId="13" fillId="0" borderId="0" xfId="0" applyNumberFormat="1" applyFont="1"/>
    <xf numFmtId="167" fontId="28" fillId="5" borderId="0" xfId="46" applyNumberFormat="1" applyFont="1" applyFill="1" applyBorder="1" applyAlignment="1" applyProtection="1">
      <alignment horizontal="right" vertical="center" wrapText="1"/>
    </xf>
    <xf numFmtId="167" fontId="28" fillId="0" borderId="0" xfId="46" applyNumberFormat="1" applyFont="1" applyFill="1" applyBorder="1" applyAlignment="1" applyProtection="1">
      <alignment horizontal="right" vertical="center" wrapText="1"/>
    </xf>
    <xf numFmtId="167" fontId="35" fillId="5" borderId="5" xfId="46" applyNumberFormat="1" applyFont="1" applyFill="1" applyBorder="1" applyAlignment="1" applyProtection="1">
      <alignment horizontal="right" vertical="center" wrapText="1"/>
    </xf>
    <xf numFmtId="3" fontId="9" fillId="0" borderId="0" xfId="46" applyNumberFormat="1" applyFont="1" applyFill="1" applyBorder="1" applyAlignment="1" applyProtection="1">
      <alignment horizontal="right" vertical="center"/>
    </xf>
    <xf numFmtId="174" fontId="3" fillId="0" borderId="0" xfId="19" applyFont="1" applyAlignment="1" applyProtection="1">
      <alignment vertical="center"/>
      <protection locked="0"/>
    </xf>
    <xf numFmtId="0" fontId="50" fillId="0" borderId="0" xfId="15" applyFont="1" applyProtection="1">
      <protection locked="0"/>
    </xf>
    <xf numFmtId="0" fontId="50" fillId="0" borderId="0" xfId="15" applyFont="1"/>
    <xf numFmtId="168" fontId="17" fillId="2" borderId="0" xfId="19" applyNumberFormat="1" applyFont="1" applyFill="1" applyAlignment="1" applyProtection="1">
      <alignment horizontal="right" vertical="center"/>
      <protection locked="0"/>
    </xf>
    <xf numFmtId="0" fontId="17" fillId="2" borderId="0" xfId="15" applyFont="1" applyFill="1" applyAlignment="1" applyProtection="1">
      <alignment horizontal="center" vertical="center"/>
      <protection locked="0"/>
    </xf>
    <xf numFmtId="183" fontId="27" fillId="2" borderId="0" xfId="19" applyNumberFormat="1" applyFont="1" applyFill="1" applyBorder="1" applyAlignment="1" applyProtection="1">
      <alignment horizontal="right" vertical="center" wrapText="1"/>
      <protection locked="0"/>
    </xf>
    <xf numFmtId="183" fontId="27" fillId="2" borderId="14" xfId="19" applyNumberFormat="1" applyFont="1" applyFill="1" applyBorder="1" applyAlignment="1" applyProtection="1">
      <alignment horizontal="right" vertical="center" wrapText="1"/>
      <protection locked="0"/>
    </xf>
    <xf numFmtId="183" fontId="27" fillId="2" borderId="14" xfId="19" applyNumberFormat="1" applyFont="1" applyFill="1" applyBorder="1" applyAlignment="1" applyProtection="1">
      <alignment horizontal="left" vertical="top" wrapText="1"/>
      <protection locked="0"/>
    </xf>
    <xf numFmtId="183" fontId="6" fillId="2" borderId="0" xfId="19" applyNumberFormat="1" applyFont="1" applyFill="1" applyAlignment="1" applyProtection="1">
      <alignment horizontal="right" vertical="center" wrapText="1"/>
      <protection locked="0"/>
    </xf>
    <xf numFmtId="0" fontId="6" fillId="2" borderId="0" xfId="15" applyFont="1" applyFill="1" applyProtection="1">
      <protection locked="0"/>
    </xf>
    <xf numFmtId="183" fontId="27" fillId="2" borderId="0" xfId="19" applyNumberFormat="1" applyFont="1" applyFill="1" applyAlignment="1" applyProtection="1">
      <alignment horizontal="right" vertical="center" wrapText="1"/>
      <protection locked="0"/>
    </xf>
    <xf numFmtId="0" fontId="51" fillId="0" borderId="0" xfId="15" applyFont="1" applyProtection="1">
      <protection locked="0"/>
    </xf>
    <xf numFmtId="0" fontId="6" fillId="0" borderId="0" xfId="15" applyFont="1" applyAlignment="1">
      <alignment horizontal="left" vertical="center" wrapText="1" indent="2"/>
    </xf>
    <xf numFmtId="0" fontId="27" fillId="2" borderId="0" xfId="15" applyFont="1" applyFill="1" applyAlignment="1" applyProtection="1">
      <alignment vertical="center"/>
      <protection locked="0"/>
    </xf>
    <xf numFmtId="183" fontId="6" fillId="0" borderId="0" xfId="19" applyNumberFormat="1" applyFont="1" applyFill="1" applyAlignment="1" applyProtection="1">
      <alignment horizontal="right" vertical="center" wrapText="1"/>
      <protection locked="0"/>
    </xf>
    <xf numFmtId="0" fontId="27" fillId="2" borderId="0" xfId="15" applyFont="1" applyFill="1" applyAlignment="1" applyProtection="1">
      <alignment horizontal="justify" vertical="top" wrapText="1"/>
      <protection locked="0"/>
    </xf>
    <xf numFmtId="0" fontId="25" fillId="0" borderId="5" xfId="19" applyNumberFormat="1" applyFont="1" applyBorder="1" applyAlignment="1">
      <alignment vertical="center"/>
    </xf>
    <xf numFmtId="174" fontId="25" fillId="0" borderId="5" xfId="19" applyFont="1" applyBorder="1" applyAlignment="1">
      <alignment horizontal="center" vertical="center"/>
    </xf>
    <xf numFmtId="0" fontId="6" fillId="0" borderId="5" xfId="15" applyFont="1" applyBorder="1"/>
    <xf numFmtId="0" fontId="25" fillId="0" borderId="0" xfId="19" applyNumberFormat="1" applyFont="1" applyBorder="1" applyAlignment="1">
      <alignment horizontal="center" vertical="center" wrapText="1"/>
    </xf>
    <xf numFmtId="0" fontId="25" fillId="0" borderId="5" xfId="19" applyNumberFormat="1" applyFont="1" applyBorder="1" applyAlignment="1">
      <alignment horizontal="center" vertical="center" wrapText="1"/>
    </xf>
    <xf numFmtId="174" fontId="25" fillId="0" borderId="5" xfId="19" applyFont="1" applyBorder="1" applyAlignment="1">
      <alignment horizontal="center" vertical="center" wrapText="1"/>
    </xf>
    <xf numFmtId="0" fontId="3" fillId="2" borderId="0" xfId="15" applyFont="1" applyFill="1" applyProtection="1">
      <protection locked="0"/>
    </xf>
    <xf numFmtId="0" fontId="3" fillId="2" borderId="0" xfId="15" applyFont="1" applyFill="1"/>
    <xf numFmtId="174" fontId="6" fillId="2" borderId="0" xfId="19" applyFont="1" applyFill="1" applyAlignment="1" applyProtection="1">
      <alignment vertical="center"/>
      <protection locked="0"/>
    </xf>
    <xf numFmtId="174" fontId="9" fillId="2" borderId="0" xfId="19" applyFont="1" applyFill="1" applyAlignment="1" applyProtection="1">
      <alignment vertical="center"/>
      <protection locked="0"/>
    </xf>
    <xf numFmtId="0" fontId="10" fillId="2" borderId="0" xfId="15" applyFont="1" applyFill="1" applyProtection="1">
      <protection locked="0"/>
    </xf>
    <xf numFmtId="167" fontId="3" fillId="0" borderId="0" xfId="47" applyNumberFormat="1" applyFont="1" applyProtection="1">
      <protection locked="0"/>
    </xf>
    <xf numFmtId="43" fontId="3" fillId="0" borderId="0" xfId="15" applyNumberFormat="1" applyFont="1"/>
    <xf numFmtId="43" fontId="3" fillId="0" borderId="0" xfId="44" applyFont="1"/>
    <xf numFmtId="172" fontId="27" fillId="2" borderId="5" xfId="15" applyNumberFormat="1" applyFont="1" applyFill="1" applyBorder="1" applyAlignment="1">
      <alignment horizontal="right" vertical="center" wrapText="1"/>
    </xf>
    <xf numFmtId="172" fontId="27" fillId="5" borderId="5" xfId="15" applyNumberFormat="1" applyFont="1" applyFill="1" applyBorder="1" applyAlignment="1">
      <alignment horizontal="left" vertical="center" wrapText="1"/>
    </xf>
    <xf numFmtId="168" fontId="27" fillId="2" borderId="0" xfId="7" applyFont="1" applyFill="1" applyAlignment="1">
      <alignment horizontal="right" vertical="center" wrapText="1"/>
    </xf>
    <xf numFmtId="0" fontId="27" fillId="5" borderId="0" xfId="15" applyFont="1" applyFill="1" applyAlignment="1">
      <alignment horizontal="left" vertical="center" wrapText="1"/>
    </xf>
    <xf numFmtId="168" fontId="6" fillId="2" borderId="0" xfId="7" applyFont="1" applyFill="1" applyAlignment="1" applyProtection="1">
      <alignment horizontal="right" vertical="center"/>
      <protection locked="0"/>
    </xf>
    <xf numFmtId="0" fontId="6" fillId="5" borderId="0" xfId="15" applyFont="1" applyFill="1" applyAlignment="1">
      <alignment horizontal="left" vertical="center" wrapText="1"/>
    </xf>
    <xf numFmtId="0" fontId="6" fillId="5" borderId="0" xfId="15" applyFont="1" applyFill="1" applyAlignment="1">
      <alignment horizontal="left" wrapText="1"/>
    </xf>
    <xf numFmtId="168" fontId="27" fillId="5" borderId="0" xfId="7" applyFont="1" applyFill="1" applyBorder="1" applyAlignment="1">
      <alignment horizontal="right" vertical="center" wrapText="1"/>
    </xf>
    <xf numFmtId="168" fontId="27" fillId="5" borderId="0" xfId="7" applyFont="1" applyFill="1" applyBorder="1" applyAlignment="1" applyProtection="1">
      <alignment horizontal="right" vertical="center" wrapText="1"/>
      <protection locked="0"/>
    </xf>
    <xf numFmtId="0" fontId="27" fillId="5" borderId="0" xfId="15" applyFont="1" applyFill="1" applyAlignment="1">
      <alignment vertical="center" wrapText="1"/>
    </xf>
    <xf numFmtId="171" fontId="3" fillId="0" borderId="0" xfId="48" applyFont="1" applyBorder="1" applyProtection="1">
      <protection locked="0"/>
    </xf>
    <xf numFmtId="171" fontId="3" fillId="0" borderId="0" xfId="48" applyFont="1" applyProtection="1">
      <protection locked="0"/>
    </xf>
    <xf numFmtId="171" fontId="6" fillId="0" borderId="0" xfId="48" applyFont="1" applyProtection="1">
      <protection locked="0"/>
    </xf>
    <xf numFmtId="4" fontId="10" fillId="0" borderId="0" xfId="15" applyNumberFormat="1" applyFont="1" applyProtection="1">
      <protection locked="0"/>
    </xf>
    <xf numFmtId="171" fontId="9" fillId="0" borderId="0" xfId="48" applyFont="1" applyProtection="1">
      <protection locked="0"/>
    </xf>
    <xf numFmtId="172" fontId="27" fillId="2" borderId="5" xfId="15" applyNumberFormat="1" applyFont="1" applyFill="1" applyBorder="1" applyAlignment="1">
      <alignment horizontal="left" vertical="center" wrapText="1"/>
    </xf>
    <xf numFmtId="168" fontId="27" fillId="2" borderId="0" xfId="15" applyNumberFormat="1" applyFont="1" applyFill="1" applyAlignment="1">
      <alignment horizontal="right" vertical="center" wrapText="1"/>
    </xf>
    <xf numFmtId="0" fontId="27" fillId="2" borderId="0" xfId="15" applyFont="1" applyFill="1" applyAlignment="1">
      <alignment horizontal="left" vertical="center" wrapText="1"/>
    </xf>
    <xf numFmtId="168" fontId="6" fillId="2" borderId="0" xfId="19" applyNumberFormat="1" applyFont="1" applyFill="1" applyAlignment="1" applyProtection="1">
      <alignment horizontal="right" vertical="center" wrapText="1"/>
      <protection locked="0"/>
    </xf>
    <xf numFmtId="0" fontId="6" fillId="2" borderId="0" xfId="15" applyFont="1" applyFill="1" applyAlignment="1">
      <alignment horizontal="left" vertical="center" wrapText="1"/>
    </xf>
    <xf numFmtId="37" fontId="27" fillId="2" borderId="0" xfId="15" applyNumberFormat="1" applyFont="1" applyFill="1" applyAlignment="1">
      <alignment horizontal="right" vertical="center" wrapText="1"/>
    </xf>
    <xf numFmtId="0" fontId="27" fillId="2" borderId="0" xfId="15" applyFont="1" applyFill="1" applyAlignment="1">
      <alignment vertical="center" wrapText="1"/>
    </xf>
    <xf numFmtId="0" fontId="26" fillId="0" borderId="0" xfId="15" applyFont="1" applyAlignment="1" applyProtection="1">
      <alignment horizontal="center" vertical="center"/>
      <protection locked="0"/>
    </xf>
    <xf numFmtId="171" fontId="3" fillId="0" borderId="0" xfId="8" applyFont="1" applyProtection="1">
      <protection locked="0"/>
    </xf>
    <xf numFmtId="171" fontId="6" fillId="0" borderId="0" xfId="8" applyFont="1" applyProtection="1">
      <protection locked="0"/>
    </xf>
    <xf numFmtId="0" fontId="53" fillId="0" borderId="0" xfId="15" applyFont="1" applyProtection="1">
      <protection locked="0"/>
    </xf>
    <xf numFmtId="37" fontId="28" fillId="5" borderId="5" xfId="27" quotePrefix="1" applyNumberFormat="1" applyFont="1" applyFill="1" applyBorder="1" applyAlignment="1" applyProtection="1">
      <alignment horizontal="right" vertical="center" wrapText="1"/>
      <protection locked="0"/>
    </xf>
    <xf numFmtId="167" fontId="28" fillId="5" borderId="5" xfId="29" quotePrefix="1" applyNumberFormat="1" applyFont="1" applyFill="1" applyBorder="1" applyAlignment="1" applyProtection="1">
      <alignment horizontal="right" vertical="center" wrapText="1"/>
      <protection locked="0"/>
    </xf>
    <xf numFmtId="0" fontId="28" fillId="0" borderId="5" xfId="15" applyFont="1" applyBorder="1" applyAlignment="1">
      <alignment horizontal="left" vertical="center" wrapText="1" indent="1"/>
    </xf>
    <xf numFmtId="37" fontId="28" fillId="5" borderId="0" xfId="27" quotePrefix="1" applyNumberFormat="1" applyFont="1" applyFill="1" applyAlignment="1" applyProtection="1">
      <alignment horizontal="right" vertical="center" wrapText="1"/>
      <protection locked="0"/>
    </xf>
    <xf numFmtId="183" fontId="28" fillId="5" borderId="0" xfId="27" quotePrefix="1" applyNumberFormat="1" applyFont="1" applyFill="1" applyAlignment="1" applyProtection="1">
      <alignment horizontal="right" vertical="center" wrapText="1"/>
      <protection locked="0"/>
    </xf>
    <xf numFmtId="0" fontId="28" fillId="0" borderId="0" xfId="15" applyFont="1" applyAlignment="1">
      <alignment horizontal="left" vertical="center" wrapText="1" indent="1"/>
    </xf>
    <xf numFmtId="0" fontId="28" fillId="5" borderId="0" xfId="15" applyFont="1" applyFill="1" applyAlignment="1">
      <alignment horizontal="left" vertical="center" wrapText="1" indent="1"/>
    </xf>
    <xf numFmtId="0" fontId="54" fillId="0" borderId="0" xfId="15" applyFont="1" applyAlignment="1" applyProtection="1">
      <alignment vertical="top"/>
      <protection locked="0"/>
    </xf>
    <xf numFmtId="187" fontId="3" fillId="0" borderId="0" xfId="15" applyNumberFormat="1" applyFont="1" applyAlignment="1" applyProtection="1">
      <alignment horizontal="right" vertical="top" wrapText="1"/>
      <protection locked="0"/>
    </xf>
    <xf numFmtId="172" fontId="27" fillId="0" borderId="5" xfId="15" applyNumberFormat="1" applyFont="1" applyBorder="1" applyAlignment="1">
      <alignment horizontal="right" vertical="center" wrapText="1"/>
    </xf>
    <xf numFmtId="172" fontId="27" fillId="0" borderId="5" xfId="15" applyNumberFormat="1" applyFont="1" applyBorder="1" applyAlignment="1">
      <alignment horizontal="left" vertical="center" wrapText="1"/>
    </xf>
    <xf numFmtId="168" fontId="3" fillId="0" borderId="0" xfId="49" applyFont="1" applyFill="1" applyProtection="1">
      <protection locked="0"/>
    </xf>
    <xf numFmtId="168" fontId="6" fillId="2" borderId="0" xfId="15" applyNumberFormat="1" applyFont="1" applyFill="1" applyAlignment="1" applyProtection="1">
      <alignment horizontal="right" vertical="center" wrapText="1"/>
      <protection locked="0"/>
    </xf>
    <xf numFmtId="3" fontId="27" fillId="2" borderId="0" xfId="15" applyNumberFormat="1" applyFont="1" applyFill="1" applyAlignment="1">
      <alignment horizontal="right" vertical="center" wrapText="1"/>
    </xf>
    <xf numFmtId="3" fontId="27" fillId="2" borderId="0" xfId="15" applyNumberFormat="1" applyFont="1" applyFill="1" applyAlignment="1" applyProtection="1">
      <alignment horizontal="right" vertical="center" wrapText="1"/>
      <protection locked="0"/>
    </xf>
    <xf numFmtId="0" fontId="27" fillId="5" borderId="0" xfId="15" applyFont="1" applyFill="1" applyAlignment="1">
      <alignment wrapText="1"/>
    </xf>
    <xf numFmtId="168" fontId="27" fillId="2" borderId="5" xfId="15" applyNumberFormat="1" applyFont="1" applyFill="1" applyBorder="1" applyAlignment="1">
      <alignment horizontal="right" vertical="center" wrapText="1"/>
    </xf>
    <xf numFmtId="0" fontId="27" fillId="5" borderId="5" xfId="15" applyFont="1" applyFill="1" applyBorder="1" applyAlignment="1">
      <alignment horizontal="left" vertical="center" wrapText="1"/>
    </xf>
    <xf numFmtId="168" fontId="3" fillId="0" borderId="0" xfId="49" applyFont="1" applyFill="1" applyBorder="1" applyProtection="1">
      <protection locked="0"/>
    </xf>
    <xf numFmtId="168" fontId="6" fillId="2" borderId="5" xfId="15" applyNumberFormat="1" applyFont="1" applyFill="1" applyBorder="1" applyAlignment="1" applyProtection="1">
      <alignment horizontal="right" vertical="center" wrapText="1"/>
      <protection locked="0"/>
    </xf>
    <xf numFmtId="0" fontId="6" fillId="5" borderId="5" xfId="15" applyFont="1" applyFill="1" applyBorder="1" applyAlignment="1">
      <alignment horizontal="left" vertical="center" wrapText="1"/>
    </xf>
    <xf numFmtId="3" fontId="55" fillId="8" borderId="5" xfId="0" applyNumberFormat="1" applyFont="1" applyFill="1" applyBorder="1" applyAlignment="1">
      <alignment horizontal="right" vertical="center" wrapText="1"/>
    </xf>
    <xf numFmtId="15" fontId="55" fillId="8" borderId="5" xfId="0" applyNumberFormat="1" applyFont="1" applyFill="1" applyBorder="1" applyAlignment="1">
      <alignment horizontal="center" vertical="center" wrapText="1"/>
    </xf>
    <xf numFmtId="3" fontId="55" fillId="8" borderId="0" xfId="0" applyNumberFormat="1" applyFont="1" applyFill="1" applyAlignment="1">
      <alignment horizontal="right" vertical="center" wrapText="1"/>
    </xf>
    <xf numFmtId="15" fontId="55" fillId="8" borderId="0" xfId="0" applyNumberFormat="1" applyFont="1" applyFill="1" applyAlignment="1">
      <alignment horizontal="center" vertical="center" wrapText="1"/>
    </xf>
    <xf numFmtId="0" fontId="56" fillId="4" borderId="11" xfId="0" applyFont="1" applyFill="1" applyBorder="1" applyAlignment="1">
      <alignment horizontal="center" wrapText="1"/>
    </xf>
    <xf numFmtId="0" fontId="56" fillId="4" borderId="11" xfId="0" applyFont="1" applyFill="1" applyBorder="1" applyAlignment="1">
      <alignment horizontal="center" vertical="center"/>
    </xf>
    <xf numFmtId="168" fontId="6" fillId="5" borderId="0" xfId="7" applyFont="1" applyFill="1" applyAlignment="1" applyProtection="1">
      <alignment horizontal="right" vertical="center" wrapText="1"/>
      <protection locked="0"/>
    </xf>
    <xf numFmtId="0" fontId="6" fillId="0" borderId="0" xfId="4" applyFont="1" applyAlignment="1">
      <alignment horizontal="justify" vertical="center" wrapText="1"/>
    </xf>
    <xf numFmtId="168" fontId="27" fillId="2" borderId="0" xfId="7" applyFont="1" applyFill="1" applyBorder="1" applyAlignment="1">
      <alignment horizontal="right" vertical="center" wrapText="1"/>
    </xf>
    <xf numFmtId="172" fontId="27" fillId="5" borderId="0" xfId="15" applyNumberFormat="1" applyFont="1" applyFill="1" applyAlignment="1">
      <alignment horizontal="left" vertical="center" wrapText="1"/>
    </xf>
    <xf numFmtId="168" fontId="27" fillId="2" borderId="5" xfId="7" applyFont="1" applyFill="1" applyBorder="1" applyAlignment="1">
      <alignment horizontal="right" vertical="center" wrapText="1"/>
    </xf>
    <xf numFmtId="168" fontId="6" fillId="2" borderId="0" xfId="7" applyFont="1" applyFill="1" applyAlignment="1" applyProtection="1">
      <alignment horizontal="right" vertical="center" wrapText="1"/>
      <protection locked="0"/>
    </xf>
    <xf numFmtId="0" fontId="6" fillId="2" borderId="0" xfId="4" applyFont="1" applyFill="1" applyAlignment="1">
      <alignment horizontal="justify" vertical="center" wrapText="1"/>
    </xf>
    <xf numFmtId="168" fontId="6" fillId="5" borderId="0" xfId="19" applyNumberFormat="1" applyFont="1" applyFill="1" applyAlignment="1">
      <alignment horizontal="right" vertical="center" wrapText="1"/>
    </xf>
    <xf numFmtId="0" fontId="9" fillId="0" borderId="0" xfId="15" applyFont="1" applyAlignment="1" applyProtection="1">
      <alignment vertical="center"/>
      <protection locked="0"/>
    </xf>
    <xf numFmtId="168" fontId="27" fillId="5" borderId="5" xfId="19" applyNumberFormat="1" applyFont="1" applyFill="1" applyBorder="1" applyAlignment="1" applyProtection="1">
      <alignment horizontal="right" vertical="center" wrapText="1"/>
      <protection locked="0"/>
    </xf>
    <xf numFmtId="172" fontId="27" fillId="5" borderId="5" xfId="15" applyNumberFormat="1" applyFont="1" applyFill="1" applyBorder="1" applyAlignment="1">
      <alignment vertical="center" wrapText="1"/>
    </xf>
    <xf numFmtId="168" fontId="6" fillId="0" borderId="0" xfId="19" applyNumberFormat="1" applyFont="1" applyAlignment="1">
      <alignment horizontal="right" vertical="center" wrapText="1"/>
    </xf>
    <xf numFmtId="168" fontId="6" fillId="0" borderId="0" xfId="19" applyNumberFormat="1" applyFont="1" applyAlignment="1" applyProtection="1">
      <alignment horizontal="right" vertical="center" wrapText="1"/>
      <protection locked="0"/>
    </xf>
    <xf numFmtId="0" fontId="6" fillId="5" borderId="0" xfId="4" applyFont="1" applyFill="1" applyAlignment="1">
      <alignment horizontal="justify" vertical="center" wrapText="1"/>
    </xf>
    <xf numFmtId="171" fontId="3" fillId="0" borderId="0" xfId="8" applyFont="1" applyFill="1" applyProtection="1">
      <protection locked="0"/>
    </xf>
    <xf numFmtId="0" fontId="49" fillId="0" borderId="0" xfId="15" applyFont="1" applyProtection="1">
      <protection locked="0"/>
    </xf>
    <xf numFmtId="43" fontId="47" fillId="0" borderId="0" xfId="44" applyFont="1" applyProtection="1">
      <protection locked="0"/>
    </xf>
    <xf numFmtId="168" fontId="27" fillId="2" borderId="5" xfId="7" applyFont="1" applyFill="1" applyBorder="1" applyAlignment="1" applyProtection="1">
      <alignment horizontal="center" vertical="center" wrapText="1"/>
      <protection locked="0"/>
    </xf>
    <xf numFmtId="172" fontId="27" fillId="0" borderId="5" xfId="15" applyNumberFormat="1" applyFont="1" applyBorder="1" applyAlignment="1">
      <alignment vertical="center" wrapText="1"/>
    </xf>
    <xf numFmtId="168" fontId="28" fillId="5" borderId="0" xfId="7" applyFont="1" applyFill="1" applyAlignment="1" applyProtection="1">
      <alignment horizontal="center" vertical="center" wrapText="1"/>
      <protection locked="0"/>
    </xf>
    <xf numFmtId="168" fontId="28" fillId="5" borderId="0" xfId="7" applyFont="1" applyFill="1" applyAlignment="1" applyProtection="1">
      <alignment horizontal="center" vertical="center"/>
      <protection locked="0"/>
    </xf>
    <xf numFmtId="0" fontId="6" fillId="0" borderId="0" xfId="4" applyFont="1" applyAlignment="1">
      <alignment horizontal="justify" vertical="center"/>
    </xf>
    <xf numFmtId="0" fontId="58" fillId="0" borderId="0" xfId="0" applyFont="1"/>
    <xf numFmtId="43" fontId="3" fillId="0" borderId="0" xfId="44" applyFont="1" applyProtection="1">
      <protection locked="0"/>
    </xf>
    <xf numFmtId="168" fontId="6" fillId="5" borderId="0" xfId="19" applyNumberFormat="1" applyFont="1" applyFill="1" applyAlignment="1" applyProtection="1">
      <alignment horizontal="right" vertical="center" wrapText="1"/>
      <protection locked="0"/>
    </xf>
    <xf numFmtId="0" fontId="3" fillId="0" borderId="0" xfId="13" applyFont="1" applyAlignment="1" applyProtection="1">
      <alignment vertical="center"/>
      <protection locked="0"/>
    </xf>
    <xf numFmtId="0" fontId="59" fillId="0" borderId="0" xfId="13" applyFont="1" applyAlignment="1" applyProtection="1">
      <alignment vertical="center"/>
      <protection locked="0"/>
    </xf>
    <xf numFmtId="168" fontId="27" fillId="0" borderId="0" xfId="19" applyNumberFormat="1" applyFont="1" applyBorder="1" applyAlignment="1" applyProtection="1">
      <alignment horizontal="right" vertical="center" wrapText="1"/>
      <protection locked="0"/>
    </xf>
    <xf numFmtId="175" fontId="3" fillId="0" borderId="0" xfId="13" applyNumberFormat="1" applyFont="1" applyAlignment="1" applyProtection="1">
      <alignment vertical="center"/>
      <protection locked="0"/>
    </xf>
    <xf numFmtId="189" fontId="28" fillId="0" borderId="0" xfId="19" applyNumberFormat="1" applyFont="1" applyFill="1" applyBorder="1" applyAlignment="1" applyProtection="1">
      <alignment horizontal="right" vertical="center" wrapText="1"/>
    </xf>
    <xf numFmtId="0" fontId="28" fillId="0" borderId="0" xfId="13" applyFont="1" applyAlignment="1">
      <alignment horizontal="left" vertical="center" wrapText="1"/>
    </xf>
    <xf numFmtId="189" fontId="3" fillId="0" borderId="0" xfId="13" applyNumberFormat="1" applyFont="1" applyAlignment="1" applyProtection="1">
      <alignment vertical="center"/>
      <protection locked="0"/>
    </xf>
    <xf numFmtId="189" fontId="35" fillId="0" borderId="0" xfId="19" applyNumberFormat="1" applyFont="1" applyFill="1" applyBorder="1" applyAlignment="1" applyProtection="1">
      <alignment horizontal="right" vertical="center" wrapText="1"/>
    </xf>
    <xf numFmtId="190" fontId="27" fillId="0" borderId="0" xfId="13" applyNumberFormat="1" applyFont="1" applyAlignment="1">
      <alignment horizontal="left" vertical="center"/>
    </xf>
    <xf numFmtId="189" fontId="27" fillId="0" borderId="0" xfId="13" applyNumberFormat="1" applyFont="1" applyAlignment="1">
      <alignment horizontal="right" vertical="center"/>
    </xf>
    <xf numFmtId="175" fontId="25" fillId="0" borderId="5" xfId="13" applyNumberFormat="1" applyFont="1" applyBorder="1" applyAlignment="1">
      <alignment horizontal="center" vertical="center" wrapText="1"/>
    </xf>
    <xf numFmtId="175" fontId="25" fillId="0" borderId="5" xfId="13" applyNumberFormat="1" applyFont="1" applyBorder="1" applyAlignment="1">
      <alignment horizontal="center" vertical="center"/>
    </xf>
    <xf numFmtId="0" fontId="9" fillId="0" borderId="0" xfId="13" applyFont="1" applyAlignment="1" applyProtection="1">
      <alignment vertical="center"/>
      <protection locked="0"/>
    </xf>
    <xf numFmtId="0" fontId="10" fillId="0" borderId="0" xfId="13" applyFont="1" applyAlignment="1" applyProtection="1">
      <alignment vertical="center"/>
      <protection locked="0"/>
    </xf>
    <xf numFmtId="0" fontId="6" fillId="2" borderId="0" xfId="15" applyFont="1" applyFill="1" applyAlignment="1" applyProtection="1">
      <alignment horizontal="left" vertical="center" wrapText="1" indent="1"/>
      <protection locked="0"/>
    </xf>
    <xf numFmtId="0" fontId="6" fillId="0" borderId="0" xfId="15" applyFont="1" applyAlignment="1" applyProtection="1">
      <alignment horizontal="left" vertical="center" wrapText="1" indent="1"/>
      <protection locked="0"/>
    </xf>
    <xf numFmtId="0" fontId="27" fillId="2" borderId="0" xfId="15" applyFont="1" applyFill="1" applyAlignment="1" applyProtection="1">
      <alignment horizontal="left" indent="1"/>
      <protection locked="0"/>
    </xf>
    <xf numFmtId="0" fontId="6" fillId="2" borderId="0" xfId="15" applyFont="1" applyFill="1" applyAlignment="1" applyProtection="1">
      <alignment horizontal="left" indent="1"/>
      <protection locked="0"/>
    </xf>
    <xf numFmtId="167" fontId="35" fillId="0" borderId="0" xfId="47" applyNumberFormat="1" applyFont="1" applyFill="1" applyBorder="1" applyAlignment="1">
      <alignment horizontal="right" vertical="justify" wrapText="1"/>
    </xf>
    <xf numFmtId="167" fontId="35" fillId="0" borderId="0" xfId="47" applyNumberFormat="1" applyFont="1" applyBorder="1" applyAlignment="1">
      <alignment horizontal="right" vertical="justify" wrapText="1"/>
    </xf>
    <xf numFmtId="167" fontId="60" fillId="0" borderId="0" xfId="15" applyNumberFormat="1" applyFont="1" applyProtection="1">
      <protection locked="0"/>
    </xf>
    <xf numFmtId="167" fontId="28" fillId="0" borderId="0" xfId="47" applyNumberFormat="1" applyFont="1" applyFill="1" applyAlignment="1">
      <alignment horizontal="right" vertical="justify" wrapText="1"/>
    </xf>
    <xf numFmtId="167" fontId="28" fillId="5" borderId="0" xfId="47" applyNumberFormat="1" applyFont="1" applyFill="1" applyAlignment="1">
      <alignment horizontal="right" vertical="justify" wrapText="1"/>
    </xf>
    <xf numFmtId="167" fontId="28" fillId="0" borderId="0" xfId="47" applyNumberFormat="1" applyFont="1" applyAlignment="1">
      <alignment horizontal="right" vertical="justify" wrapText="1"/>
    </xf>
    <xf numFmtId="167" fontId="35" fillId="0" borderId="0" xfId="47" applyNumberFormat="1" applyFont="1" applyFill="1" applyAlignment="1">
      <alignment horizontal="right" vertical="justify" wrapText="1"/>
    </xf>
    <xf numFmtId="167" fontId="35" fillId="0" borderId="0" xfId="47" applyNumberFormat="1" applyFont="1" applyAlignment="1">
      <alignment horizontal="right" vertical="justify" wrapText="1"/>
    </xf>
    <xf numFmtId="0" fontId="60" fillId="0" borderId="0" xfId="15" applyFont="1" applyProtection="1">
      <protection locked="0"/>
    </xf>
    <xf numFmtId="0" fontId="35" fillId="5" borderId="0" xfId="15" applyFont="1" applyFill="1" applyAlignment="1">
      <alignment horizontal="left" vertical="center" wrapText="1" indent="1"/>
    </xf>
    <xf numFmtId="167" fontId="35" fillId="2" borderId="0" xfId="47" applyNumberFormat="1" applyFont="1" applyFill="1" applyAlignment="1">
      <alignment horizontal="right" vertical="justify" wrapText="1"/>
    </xf>
    <xf numFmtId="0" fontId="28" fillId="0" borderId="0" xfId="15" applyFont="1" applyAlignment="1">
      <alignment horizontal="left" vertical="center" wrapText="1" indent="2"/>
    </xf>
    <xf numFmtId="167" fontId="35" fillId="2" borderId="5" xfId="47" applyNumberFormat="1" applyFont="1" applyFill="1" applyBorder="1" applyAlignment="1">
      <alignment horizontal="right" vertical="justify" wrapText="1"/>
    </xf>
    <xf numFmtId="167" fontId="35" fillId="0" borderId="5" xfId="47" applyNumberFormat="1" applyFont="1" applyBorder="1" applyAlignment="1">
      <alignment horizontal="right" vertical="justify" wrapText="1"/>
    </xf>
    <xf numFmtId="41" fontId="6" fillId="0" borderId="0" xfId="15" applyNumberFormat="1" applyFont="1" applyAlignment="1" applyProtection="1">
      <alignment horizontal="right" vertical="justify"/>
      <protection locked="0"/>
    </xf>
    <xf numFmtId="168" fontId="28" fillId="0" borderId="0" xfId="19" applyNumberFormat="1" applyFont="1" applyFill="1" applyBorder="1" applyAlignment="1" applyProtection="1">
      <alignment horizontal="right" vertical="center" wrapText="1"/>
    </xf>
    <xf numFmtId="175" fontId="3" fillId="0" borderId="0" xfId="13" applyNumberFormat="1" applyFont="1" applyAlignment="1" applyProtection="1">
      <alignment vertical="center" wrapText="1"/>
      <protection locked="0"/>
    </xf>
    <xf numFmtId="49" fontId="27" fillId="0" borderId="5" xfId="13" applyNumberFormat="1" applyFont="1" applyBorder="1" applyAlignment="1">
      <alignment horizontal="left" vertical="center" wrapText="1"/>
    </xf>
    <xf numFmtId="168" fontId="27" fillId="0" borderId="5" xfId="19" applyNumberFormat="1" applyFont="1" applyFill="1" applyBorder="1" applyAlignment="1" applyProtection="1">
      <alignment horizontal="right" vertical="center" wrapText="1"/>
    </xf>
    <xf numFmtId="0" fontId="17" fillId="0" borderId="0" xfId="13" applyFont="1" applyAlignment="1" applyProtection="1">
      <alignment vertical="center"/>
      <protection locked="0"/>
    </xf>
    <xf numFmtId="187" fontId="17" fillId="0" borderId="0" xfId="13" applyNumberFormat="1" applyFont="1" applyAlignment="1" applyProtection="1">
      <alignment vertical="center"/>
      <protection locked="0"/>
    </xf>
    <xf numFmtId="0" fontId="9" fillId="0" borderId="0" xfId="13" applyFont="1" applyProtection="1">
      <protection locked="0"/>
    </xf>
    <xf numFmtId="175" fontId="3" fillId="0" borderId="0" xfId="13" applyNumberFormat="1" applyFont="1" applyAlignment="1" applyProtection="1">
      <alignment vertical="top" wrapText="1"/>
      <protection locked="0"/>
    </xf>
    <xf numFmtId="175" fontId="3" fillId="0" borderId="0" xfId="13" applyNumberFormat="1" applyFont="1" applyProtection="1">
      <protection locked="0"/>
    </xf>
    <xf numFmtId="0" fontId="28" fillId="5" borderId="0" xfId="13" applyFont="1" applyFill="1" applyAlignment="1">
      <alignment vertical="center" wrapText="1"/>
    </xf>
    <xf numFmtId="168" fontId="28" fillId="5" borderId="0" xfId="19" applyNumberFormat="1" applyFont="1" applyFill="1" applyBorder="1" applyAlignment="1" applyProtection="1">
      <alignment horizontal="right" vertical="center" wrapText="1"/>
      <protection locked="0"/>
    </xf>
    <xf numFmtId="0" fontId="0" fillId="0" borderId="0" xfId="0" applyAlignment="1">
      <alignment horizontal="left"/>
    </xf>
    <xf numFmtId="49" fontId="3" fillId="0" borderId="0" xfId="13" applyNumberFormat="1" applyFont="1" applyAlignment="1" applyProtection="1">
      <alignment vertical="top" wrapText="1"/>
      <protection locked="0"/>
    </xf>
    <xf numFmtId="49" fontId="27" fillId="5" borderId="5" xfId="13" applyNumberFormat="1" applyFont="1" applyFill="1" applyBorder="1" applyAlignment="1">
      <alignment horizontal="left" vertical="center" wrapText="1"/>
    </xf>
    <xf numFmtId="168" fontId="27" fillId="5" borderId="5" xfId="19" applyNumberFormat="1" applyFont="1" applyFill="1" applyBorder="1" applyAlignment="1" applyProtection="1">
      <alignment horizontal="right" vertical="center" wrapText="1"/>
    </xf>
    <xf numFmtId="189" fontId="3" fillId="0" borderId="0" xfId="13" applyNumberFormat="1" applyFont="1" applyAlignment="1" applyProtection="1">
      <alignment vertical="top" wrapText="1"/>
      <protection locked="0"/>
    </xf>
    <xf numFmtId="0" fontId="62" fillId="0" borderId="0" xfId="13" applyFont="1" applyProtection="1">
      <protection locked="0"/>
    </xf>
    <xf numFmtId="3" fontId="3" fillId="0" borderId="0" xfId="13" applyNumberFormat="1" applyFont="1" applyProtection="1">
      <protection locked="0"/>
    </xf>
    <xf numFmtId="175" fontId="25" fillId="0" borderId="5" xfId="15" applyNumberFormat="1" applyFont="1" applyBorder="1" applyAlignment="1">
      <alignment horizontal="center" vertical="center" wrapText="1"/>
    </xf>
    <xf numFmtId="3" fontId="26" fillId="0" borderId="0" xfId="15" applyNumberFormat="1" applyFont="1" applyProtection="1">
      <protection locked="0"/>
    </xf>
    <xf numFmtId="0" fontId="27" fillId="5" borderId="0" xfId="13" applyFont="1" applyFill="1"/>
    <xf numFmtId="168" fontId="27" fillId="0" borderId="0" xfId="7" applyFont="1" applyAlignment="1">
      <alignment vertical="top"/>
    </xf>
    <xf numFmtId="0" fontId="28" fillId="0" borderId="0" xfId="15" applyFont="1" applyAlignment="1">
      <alignment horizontal="left" vertical="center" wrapText="1" readingOrder="1"/>
    </xf>
    <xf numFmtId="168" fontId="28" fillId="0" borderId="0" xfId="7" applyFont="1" applyAlignment="1">
      <alignment vertical="top" wrapText="1"/>
    </xf>
    <xf numFmtId="1" fontId="3" fillId="0" borderId="0" xfId="15" applyNumberFormat="1" applyFont="1" applyAlignment="1" applyProtection="1">
      <alignment vertical="top" wrapText="1"/>
      <protection locked="0"/>
    </xf>
    <xf numFmtId="43" fontId="3" fillId="0" borderId="0" xfId="1" applyFont="1" applyAlignment="1" applyProtection="1">
      <alignment vertical="top" wrapText="1"/>
      <protection locked="0"/>
    </xf>
    <xf numFmtId="0" fontId="27" fillId="0" borderId="0" xfId="13" applyFont="1" applyAlignment="1">
      <alignment vertical="center"/>
    </xf>
    <xf numFmtId="1" fontId="3" fillId="0" borderId="0" xfId="13" applyNumberFormat="1" applyFont="1" applyProtection="1">
      <protection locked="0"/>
    </xf>
    <xf numFmtId="168" fontId="28" fillId="5" borderId="0" xfId="7" applyFont="1" applyFill="1" applyAlignment="1">
      <alignment vertical="top" wrapText="1"/>
    </xf>
    <xf numFmtId="168" fontId="27" fillId="5" borderId="5" xfId="7" applyFont="1" applyFill="1" applyBorder="1" applyAlignment="1">
      <alignment vertical="top" wrapText="1"/>
    </xf>
    <xf numFmtId="3" fontId="3" fillId="0" borderId="0" xfId="15" applyNumberFormat="1" applyFont="1" applyAlignment="1" applyProtection="1">
      <alignment vertical="top" wrapText="1"/>
      <protection locked="0"/>
    </xf>
    <xf numFmtId="167" fontId="3" fillId="0" borderId="0" xfId="29" applyNumberFormat="1" applyFont="1" applyAlignment="1" applyProtection="1">
      <alignment horizontal="right"/>
      <protection locked="0"/>
    </xf>
    <xf numFmtId="167" fontId="25" fillId="0" borderId="5" xfId="50" applyNumberFormat="1" applyFont="1" applyBorder="1" applyAlignment="1">
      <alignment horizontal="center" vertical="center" wrapText="1"/>
    </xf>
    <xf numFmtId="167" fontId="25" fillId="0" borderId="5" xfId="50" applyNumberFormat="1" applyFont="1" applyBorder="1" applyAlignment="1">
      <alignment horizontal="center" vertical="center"/>
    </xf>
    <xf numFmtId="167" fontId="25" fillId="0" borderId="5" xfId="50" applyNumberFormat="1" applyFont="1" applyBorder="1" applyAlignment="1">
      <alignment horizontal="center"/>
    </xf>
    <xf numFmtId="4" fontId="26" fillId="0" borderId="0" xfId="15" applyNumberFormat="1" applyFont="1" applyProtection="1">
      <protection locked="0"/>
    </xf>
    <xf numFmtId="168" fontId="35" fillId="5" borderId="0" xfId="7" applyFont="1" applyFill="1" applyBorder="1" applyAlignment="1">
      <alignment vertical="center" wrapText="1"/>
    </xf>
    <xf numFmtId="168" fontId="28" fillId="0" borderId="0" xfId="7" applyFont="1" applyAlignment="1">
      <alignment vertical="center" wrapText="1"/>
    </xf>
    <xf numFmtId="0" fontId="28" fillId="5" borderId="0" xfId="15" applyFont="1" applyFill="1" applyAlignment="1">
      <alignment horizontal="left" vertical="center" wrapText="1" indent="2"/>
    </xf>
    <xf numFmtId="168" fontId="28" fillId="5" borderId="0" xfId="7" applyFont="1" applyFill="1" applyAlignment="1">
      <alignment vertical="center" wrapText="1"/>
    </xf>
    <xf numFmtId="168" fontId="35" fillId="5" borderId="0" xfId="7" applyFont="1" applyFill="1" applyAlignment="1">
      <alignment vertical="center" wrapText="1"/>
    </xf>
    <xf numFmtId="0" fontId="27" fillId="5" borderId="5" xfId="15" applyFont="1" applyFill="1" applyBorder="1" applyAlignment="1">
      <alignment horizontal="justify" vertical="center" wrapText="1"/>
    </xf>
    <xf numFmtId="168" fontId="27" fillId="5" borderId="5" xfId="7" applyFont="1" applyFill="1" applyBorder="1" applyAlignment="1">
      <alignment vertical="center" wrapText="1"/>
    </xf>
    <xf numFmtId="184" fontId="3" fillId="0" borderId="0" xfId="19" applyNumberFormat="1" applyFont="1" applyProtection="1">
      <protection locked="0"/>
    </xf>
    <xf numFmtId="168" fontId="27" fillId="0" borderId="0" xfId="19" applyNumberFormat="1" applyFont="1" applyFill="1" applyBorder="1" applyAlignment="1" applyProtection="1">
      <alignment horizontal="left"/>
    </xf>
    <xf numFmtId="167" fontId="27" fillId="0" borderId="0" xfId="29" applyNumberFormat="1" applyFont="1" applyFill="1" applyBorder="1" applyAlignment="1" applyProtection="1">
      <alignment horizontal="right" vertical="center" wrapText="1"/>
    </xf>
    <xf numFmtId="168" fontId="6" fillId="0" borderId="0" xfId="19" applyNumberFormat="1" applyFont="1" applyFill="1" applyBorder="1" applyAlignment="1" applyProtection="1">
      <alignment horizontal="left"/>
    </xf>
    <xf numFmtId="168" fontId="6" fillId="0" borderId="0" xfId="19" applyNumberFormat="1" applyFont="1" applyFill="1" applyBorder="1" applyAlignment="1" applyProtection="1">
      <alignment horizontal="left" vertical="center"/>
    </xf>
    <xf numFmtId="167" fontId="6" fillId="0" borderId="0" xfId="29" applyNumberFormat="1" applyFont="1" applyFill="1" applyBorder="1" applyAlignment="1" applyProtection="1">
      <alignment horizontal="right" vertical="center" wrapText="1"/>
    </xf>
    <xf numFmtId="183" fontId="3" fillId="0" borderId="0" xfId="19" applyNumberFormat="1" applyFont="1" applyFill="1" applyBorder="1" applyProtection="1">
      <protection locked="0"/>
    </xf>
    <xf numFmtId="183" fontId="17" fillId="0" borderId="0" xfId="19" applyNumberFormat="1" applyFont="1" applyFill="1" applyBorder="1" applyProtection="1">
      <protection locked="0"/>
    </xf>
    <xf numFmtId="168" fontId="27" fillId="0" borderId="0" xfId="19" applyNumberFormat="1" applyFont="1" applyFill="1" applyBorder="1" applyAlignment="1" applyProtection="1">
      <alignment horizontal="left" vertical="center"/>
    </xf>
    <xf numFmtId="168" fontId="27" fillId="0" borderId="5" xfId="19" applyNumberFormat="1" applyFont="1" applyFill="1" applyBorder="1" applyAlignment="1" applyProtection="1">
      <alignment horizontal="left"/>
    </xf>
    <xf numFmtId="188" fontId="27" fillId="0" borderId="5" xfId="51" quotePrefix="1" applyNumberFormat="1" applyFont="1" applyFill="1" applyBorder="1" applyAlignment="1">
      <alignment horizontal="left" vertical="center"/>
    </xf>
    <xf numFmtId="167" fontId="27" fillId="0" borderId="5" xfId="29" quotePrefix="1" applyNumberFormat="1" applyFont="1" applyFill="1" applyBorder="1" applyAlignment="1">
      <alignment horizontal="right" vertical="center" wrapText="1"/>
    </xf>
    <xf numFmtId="0" fontId="50" fillId="0" borderId="0" xfId="15" applyFont="1" applyAlignment="1" applyProtection="1">
      <alignment horizontal="center"/>
      <protection locked="0"/>
    </xf>
    <xf numFmtId="0" fontId="6" fillId="0" borderId="0" xfId="15" applyFont="1" applyAlignment="1" applyProtection="1">
      <alignment horizontal="left"/>
      <protection locked="0"/>
    </xf>
    <xf numFmtId="191" fontId="36" fillId="0" borderId="0" xfId="16" applyNumberFormat="1" applyFont="1" applyProtection="1">
      <protection locked="0"/>
    </xf>
    <xf numFmtId="191" fontId="3" fillId="0" borderId="0" xfId="15" applyNumberFormat="1" applyFont="1" applyProtection="1">
      <protection locked="0"/>
    </xf>
    <xf numFmtId="175" fontId="27" fillId="0" borderId="0" xfId="15" applyNumberFormat="1" applyFont="1" applyAlignment="1">
      <alignment horizontal="left" vertical="center"/>
    </xf>
    <xf numFmtId="10" fontId="6" fillId="0" borderId="0" xfId="52" applyNumberFormat="1" applyFont="1" applyFill="1" applyBorder="1" applyAlignment="1" applyProtection="1">
      <alignment vertical="center" wrapText="1"/>
      <protection locked="0"/>
    </xf>
    <xf numFmtId="10" fontId="6" fillId="0" borderId="0" xfId="52" applyNumberFormat="1" applyFont="1" applyFill="1" applyBorder="1" applyAlignment="1" applyProtection="1">
      <alignment horizontal="right" vertical="center" wrapText="1"/>
      <protection locked="0"/>
    </xf>
    <xf numFmtId="10" fontId="6" fillId="0" borderId="0" xfId="52" applyNumberFormat="1" applyFont="1" applyFill="1" applyBorder="1" applyAlignment="1">
      <alignment horizontal="right" vertical="center" wrapText="1"/>
    </xf>
    <xf numFmtId="10" fontId="6" fillId="0" borderId="0" xfId="52" applyNumberFormat="1" applyFont="1" applyFill="1" applyAlignment="1">
      <alignment horizontal="center" vertical="center" wrapText="1"/>
    </xf>
    <xf numFmtId="10" fontId="6" fillId="0" borderId="0" xfId="52" applyNumberFormat="1" applyFont="1" applyFill="1" applyAlignment="1" applyProtection="1">
      <alignment vertical="center" wrapText="1"/>
      <protection locked="0"/>
    </xf>
    <xf numFmtId="10" fontId="6" fillId="0" borderId="0" xfId="52" applyNumberFormat="1" applyFont="1" applyFill="1" applyAlignment="1" applyProtection="1">
      <alignment horizontal="right" vertical="center" wrapText="1"/>
      <protection locked="0"/>
    </xf>
    <xf numFmtId="10" fontId="6" fillId="0" borderId="0" xfId="52" applyNumberFormat="1" applyFont="1" applyFill="1" applyAlignment="1">
      <alignment horizontal="right" vertical="center" wrapText="1"/>
    </xf>
    <xf numFmtId="0" fontId="6" fillId="0" borderId="5" xfId="15" applyFont="1" applyBorder="1" applyAlignment="1">
      <alignment vertical="center"/>
    </xf>
    <xf numFmtId="0" fontId="6" fillId="0" borderId="5" xfId="15" applyFont="1" applyBorder="1" applyAlignment="1">
      <alignment horizontal="left" vertical="center"/>
    </xf>
    <xf numFmtId="10" fontId="6" fillId="0" borderId="5" xfId="52" applyNumberFormat="1" applyFont="1" applyFill="1" applyBorder="1" applyAlignment="1">
      <alignment horizontal="center" vertical="center" wrapText="1"/>
    </xf>
    <xf numFmtId="10" fontId="3" fillId="0" borderId="0" xfId="52" applyNumberFormat="1" applyFont="1" applyFill="1" applyAlignment="1">
      <alignment horizontal="right" vertical="center" wrapText="1"/>
    </xf>
    <xf numFmtId="0" fontId="25" fillId="5" borderId="5" xfId="15" applyFont="1" applyFill="1" applyBorder="1" applyAlignment="1">
      <alignment horizontal="center" vertical="center"/>
    </xf>
    <xf numFmtId="183" fontId="27" fillId="5" borderId="0" xfId="19" applyNumberFormat="1" applyFont="1" applyFill="1" applyBorder="1" applyAlignment="1">
      <alignment vertical="center"/>
    </xf>
    <xf numFmtId="183" fontId="27" fillId="5" borderId="0" xfId="19" applyNumberFormat="1" applyFont="1" applyFill="1" applyBorder="1" applyAlignment="1" applyProtection="1">
      <alignment vertical="center"/>
    </xf>
    <xf numFmtId="183" fontId="27" fillId="5" borderId="0" xfId="19" applyNumberFormat="1" applyFont="1" applyFill="1" applyBorder="1" applyAlignment="1">
      <alignment horizontal="center" vertical="center"/>
    </xf>
    <xf numFmtId="167" fontId="6" fillId="0" borderId="0" xfId="29" applyNumberFormat="1" applyFont="1" applyFill="1" applyBorder="1" applyAlignment="1" applyProtection="1">
      <alignment horizontal="right" vertical="justify" wrapText="1"/>
    </xf>
    <xf numFmtId="167" fontId="6" fillId="0" borderId="0" xfId="29" applyNumberFormat="1" applyFont="1" applyFill="1" applyAlignment="1" applyProtection="1">
      <alignment horizontal="right" vertical="justify" wrapText="1"/>
      <protection locked="0"/>
    </xf>
    <xf numFmtId="167" fontId="6" fillId="0" borderId="0" xfId="29" applyNumberFormat="1" applyFont="1" applyFill="1" applyBorder="1" applyAlignment="1" applyProtection="1">
      <alignment horizontal="right" vertical="justify" wrapText="1"/>
      <protection locked="0"/>
    </xf>
    <xf numFmtId="0" fontId="6" fillId="5" borderId="0" xfId="15" applyFont="1" applyFill="1" applyAlignment="1">
      <alignment horizontal="left" vertical="center" indent="1"/>
    </xf>
    <xf numFmtId="10" fontId="6" fillId="0" borderId="0" xfId="52" applyNumberFormat="1" applyFont="1" applyFill="1" applyAlignment="1" applyProtection="1">
      <alignment horizontal="right" vertical="justify" wrapText="1"/>
      <protection locked="0"/>
    </xf>
    <xf numFmtId="10" fontId="6" fillId="0" borderId="0" xfId="52" applyNumberFormat="1" applyFont="1" applyFill="1" applyBorder="1" applyAlignment="1" applyProtection="1">
      <alignment horizontal="right" vertical="justify" wrapText="1"/>
    </xf>
    <xf numFmtId="10" fontId="6" fillId="0" borderId="0" xfId="52" applyNumberFormat="1" applyFont="1" applyFill="1" applyBorder="1" applyAlignment="1" applyProtection="1">
      <alignment horizontal="right" vertical="justify" wrapText="1"/>
      <protection locked="0"/>
    </xf>
    <xf numFmtId="171" fontId="6" fillId="0" borderId="0" xfId="19" applyNumberFormat="1" applyFont="1" applyFill="1" applyAlignment="1" applyProtection="1">
      <alignment horizontal="right" vertical="justify" wrapText="1"/>
      <protection locked="0"/>
    </xf>
    <xf numFmtId="171" fontId="6" fillId="0" borderId="0" xfId="19" applyNumberFormat="1" applyFont="1" applyFill="1" applyBorder="1" applyAlignment="1" applyProtection="1">
      <alignment horizontal="right" vertical="justify" wrapText="1"/>
      <protection locked="0"/>
    </xf>
    <xf numFmtId="171" fontId="6" fillId="0" borderId="0" xfId="19" applyNumberFormat="1" applyFont="1" applyFill="1" applyBorder="1" applyAlignment="1" applyProtection="1">
      <alignment horizontal="right" vertical="justify" wrapText="1"/>
    </xf>
    <xf numFmtId="183" fontId="27" fillId="0" borderId="0" xfId="19" applyNumberFormat="1" applyFont="1" applyFill="1" applyAlignment="1">
      <alignment horizontal="right" vertical="justify" wrapText="1"/>
    </xf>
    <xf numFmtId="183" fontId="27" fillId="0" borderId="0" xfId="19" applyNumberFormat="1" applyFont="1" applyFill="1" applyBorder="1" applyAlignment="1" applyProtection="1">
      <alignment horizontal="right" vertical="justify" wrapText="1"/>
    </xf>
    <xf numFmtId="183" fontId="27" fillId="0" borderId="0" xfId="19" applyNumberFormat="1" applyFont="1" applyFill="1" applyAlignment="1" applyProtection="1">
      <alignment horizontal="right" vertical="justify" wrapText="1"/>
      <protection locked="0"/>
    </xf>
    <xf numFmtId="183" fontId="27" fillId="0" borderId="0" xfId="19" applyNumberFormat="1" applyFont="1" applyFill="1" applyBorder="1" applyAlignment="1" applyProtection="1">
      <alignment horizontal="right" vertical="justify" wrapText="1"/>
      <protection locked="0"/>
    </xf>
    <xf numFmtId="10" fontId="6" fillId="0" borderId="0" xfId="52" applyNumberFormat="1" applyFont="1" applyFill="1" applyAlignment="1">
      <alignment horizontal="right" vertical="justify" wrapText="1"/>
    </xf>
    <xf numFmtId="167" fontId="6" fillId="0" borderId="5" xfId="29" applyNumberFormat="1" applyFont="1" applyFill="1" applyBorder="1" applyAlignment="1" applyProtection="1">
      <alignment horizontal="right" vertical="justify" wrapText="1"/>
      <protection locked="0"/>
    </xf>
    <xf numFmtId="167" fontId="6" fillId="0" borderId="5" xfId="29" applyNumberFormat="1" applyFont="1" applyFill="1" applyBorder="1" applyAlignment="1" applyProtection="1">
      <alignment horizontal="right" vertical="justify" wrapText="1"/>
    </xf>
    <xf numFmtId="10" fontId="6" fillId="0" borderId="0" xfId="52" applyNumberFormat="1" applyFont="1" applyFill="1" applyBorder="1" applyAlignment="1" applyProtection="1">
      <alignment horizontal="right" vertical="center" wrapText="1"/>
    </xf>
    <xf numFmtId="10" fontId="6" fillId="9" borderId="0" xfId="52" applyNumberFormat="1" applyFont="1" applyFill="1" applyBorder="1" applyAlignment="1" applyProtection="1">
      <alignment horizontal="right" vertical="center" wrapText="1"/>
      <protection locked="0"/>
    </xf>
    <xf numFmtId="167" fontId="6" fillId="0" borderId="0" xfId="29" applyNumberFormat="1" applyFont="1" applyFill="1" applyAlignment="1" applyProtection="1">
      <alignment horizontal="center" vertical="center" wrapText="1"/>
      <protection locked="0"/>
    </xf>
    <xf numFmtId="183" fontId="27" fillId="0" borderId="0" xfId="19" applyNumberFormat="1" applyFont="1" applyFill="1" applyAlignment="1">
      <alignment horizontal="center" vertical="center" wrapText="1"/>
    </xf>
    <xf numFmtId="183" fontId="27" fillId="0" borderId="0" xfId="19" applyNumberFormat="1" applyFont="1" applyFill="1" applyAlignment="1">
      <alignment horizontal="right" vertical="center" wrapText="1"/>
    </xf>
    <xf numFmtId="183" fontId="27" fillId="0" borderId="0" xfId="19" applyNumberFormat="1" applyFont="1" applyFill="1" applyBorder="1" applyAlignment="1" applyProtection="1">
      <alignment horizontal="right" vertical="center" wrapText="1"/>
    </xf>
    <xf numFmtId="183" fontId="27" fillId="0" borderId="0" xfId="19" applyNumberFormat="1" applyFont="1" applyFill="1" applyAlignment="1" applyProtection="1">
      <alignment horizontal="right" vertical="center" wrapText="1"/>
      <protection locked="0"/>
    </xf>
    <xf numFmtId="183" fontId="6" fillId="0" borderId="0" xfId="19" applyNumberFormat="1" applyFont="1" applyFill="1" applyBorder="1" applyAlignment="1" applyProtection="1">
      <alignment horizontal="right" vertical="center" wrapText="1"/>
    </xf>
    <xf numFmtId="168" fontId="6" fillId="0" borderId="0" xfId="19" applyNumberFormat="1" applyFont="1" applyFill="1" applyAlignment="1">
      <alignment horizontal="center" vertical="center" wrapText="1"/>
    </xf>
    <xf numFmtId="168" fontId="6" fillId="0" borderId="0" xfId="19" applyNumberFormat="1" applyFont="1" applyFill="1" applyAlignment="1">
      <alignment horizontal="right" vertical="center" wrapText="1"/>
    </xf>
    <xf numFmtId="168" fontId="6" fillId="0" borderId="0" xfId="19" applyNumberFormat="1" applyFont="1" applyFill="1" applyBorder="1" applyAlignment="1" applyProtection="1">
      <alignment horizontal="right" vertical="center" wrapText="1"/>
    </xf>
    <xf numFmtId="168" fontId="6" fillId="0" borderId="0" xfId="19" applyNumberFormat="1" applyFont="1" applyFill="1" applyAlignment="1" applyProtection="1">
      <alignment horizontal="right" vertical="center" wrapText="1"/>
      <protection locked="0"/>
    </xf>
    <xf numFmtId="167" fontId="6" fillId="0" borderId="0" xfId="29" applyNumberFormat="1" applyFont="1" applyFill="1" applyBorder="1" applyAlignment="1" applyProtection="1">
      <alignment horizontal="right" vertical="center" wrapText="1"/>
      <protection locked="0"/>
    </xf>
    <xf numFmtId="0" fontId="6" fillId="0" borderId="2" xfId="15" applyFont="1" applyBorder="1" applyAlignment="1">
      <alignment horizontal="left" vertical="center" indent="1"/>
    </xf>
    <xf numFmtId="10" fontId="6" fillId="0" borderId="2" xfId="52" applyNumberFormat="1" applyFont="1" applyFill="1" applyBorder="1" applyAlignment="1">
      <alignment horizontal="center" vertical="center" wrapText="1"/>
    </xf>
    <xf numFmtId="10" fontId="6" fillId="0" borderId="2" xfId="52" applyNumberFormat="1" applyFont="1" applyFill="1" applyBorder="1" applyAlignment="1">
      <alignment horizontal="right" vertical="center" wrapText="1"/>
    </xf>
    <xf numFmtId="10" fontId="6" fillId="0" borderId="2" xfId="52" applyNumberFormat="1" applyFont="1" applyFill="1" applyBorder="1" applyAlignment="1" applyProtection="1">
      <alignment horizontal="right" vertical="center" wrapText="1"/>
    </xf>
    <xf numFmtId="10" fontId="6" fillId="0" borderId="2" xfId="52" applyNumberFormat="1" applyFont="1" applyFill="1" applyBorder="1" applyAlignment="1" applyProtection="1">
      <alignment horizontal="right" vertical="center" wrapText="1"/>
      <protection locked="0"/>
    </xf>
    <xf numFmtId="4" fontId="32" fillId="0" borderId="0" xfId="16" applyNumberFormat="1" applyFont="1" applyProtection="1">
      <protection locked="0"/>
    </xf>
    <xf numFmtId="167" fontId="27" fillId="0" borderId="0" xfId="29" applyNumberFormat="1" applyFont="1" applyFill="1" applyBorder="1" applyAlignment="1" applyProtection="1">
      <alignment horizontal="right" vertical="justify" wrapText="1"/>
    </xf>
    <xf numFmtId="0" fontId="6" fillId="0" borderId="0" xfId="15" applyFont="1" applyAlignment="1" applyProtection="1">
      <alignment horizontal="left" vertical="center"/>
      <protection locked="0"/>
    </xf>
    <xf numFmtId="167" fontId="27" fillId="0" borderId="5" xfId="29" applyNumberFormat="1" applyFont="1" applyFill="1" applyBorder="1" applyAlignment="1" applyProtection="1">
      <alignment horizontal="right" vertical="justify" wrapText="1"/>
    </xf>
    <xf numFmtId="0" fontId="6" fillId="2" borderId="0" xfId="15" applyFont="1" applyFill="1" applyAlignment="1">
      <alignment horizontal="center" vertical="center"/>
    </xf>
    <xf numFmtId="167" fontId="6" fillId="0" borderId="0" xfId="29" applyNumberFormat="1" applyFont="1" applyAlignment="1">
      <alignment vertical="center"/>
    </xf>
    <xf numFmtId="0" fontId="6" fillId="2" borderId="5" xfId="15" applyFont="1" applyFill="1" applyBorder="1" applyAlignment="1">
      <alignment horizontal="center" vertical="center"/>
    </xf>
    <xf numFmtId="167" fontId="3" fillId="0" borderId="0" xfId="29" applyNumberFormat="1" applyFont="1" applyAlignment="1">
      <alignment horizontal="right" vertical="center"/>
    </xf>
    <xf numFmtId="167" fontId="3" fillId="0" borderId="0" xfId="29" applyNumberFormat="1" applyFont="1" applyAlignment="1">
      <alignment vertical="center"/>
    </xf>
    <xf numFmtId="167" fontId="3" fillId="0" borderId="0" xfId="29" applyNumberFormat="1" applyFont="1" applyBorder="1" applyAlignment="1">
      <alignment vertical="center"/>
    </xf>
    <xf numFmtId="167" fontId="36" fillId="0" borderId="0" xfId="16" applyNumberFormat="1" applyFont="1"/>
    <xf numFmtId="184" fontId="25" fillId="0" borderId="5" xfId="19" applyNumberFormat="1" applyFont="1" applyBorder="1" applyAlignment="1">
      <alignment horizontal="center" vertical="center" wrapText="1"/>
    </xf>
    <xf numFmtId="167" fontId="27" fillId="0" borderId="0" xfId="29" applyNumberFormat="1" applyFont="1" applyAlignment="1">
      <alignment horizontal="right" vertical="center" wrapText="1"/>
    </xf>
    <xf numFmtId="167" fontId="6" fillId="0" borderId="0" xfId="29" applyNumberFormat="1" applyFont="1" applyAlignment="1">
      <alignment horizontal="center" vertical="center" wrapText="1"/>
    </xf>
    <xf numFmtId="169" fontId="3" fillId="0" borderId="0" xfId="15" applyNumberFormat="1" applyFont="1" applyAlignment="1" applyProtection="1">
      <alignment vertical="center"/>
      <protection locked="0"/>
    </xf>
    <xf numFmtId="167" fontId="6" fillId="0" borderId="0" xfId="29" applyNumberFormat="1" applyFont="1" applyAlignment="1">
      <alignment horizontal="right" vertical="justify" wrapText="1"/>
    </xf>
    <xf numFmtId="172" fontId="6" fillId="0" borderId="0" xfId="26" applyNumberFormat="1" applyFont="1" applyAlignment="1" applyProtection="1">
      <alignment horizontal="right" vertical="justify"/>
      <protection locked="0"/>
    </xf>
    <xf numFmtId="167" fontId="6" fillId="0" borderId="0" xfId="29" applyNumberFormat="1" applyFont="1" applyBorder="1" applyAlignment="1">
      <alignment horizontal="right" vertical="justify"/>
    </xf>
    <xf numFmtId="167" fontId="6" fillId="0" borderId="0" xfId="29" applyNumberFormat="1" applyFont="1" applyAlignment="1">
      <alignment horizontal="right" vertical="justify"/>
    </xf>
    <xf numFmtId="167" fontId="6" fillId="0" borderId="0" xfId="29" applyNumberFormat="1" applyFont="1" applyAlignment="1" applyProtection="1">
      <alignment horizontal="right" vertical="justify"/>
      <protection locked="0"/>
    </xf>
    <xf numFmtId="167" fontId="27" fillId="0" borderId="5" xfId="29" quotePrefix="1" applyNumberFormat="1" applyFont="1" applyBorder="1" applyAlignment="1" applyProtection="1">
      <alignment horizontal="right" vertical="justify"/>
      <protection locked="0"/>
    </xf>
    <xf numFmtId="172" fontId="27" fillId="0" borderId="5" xfId="26" applyNumberFormat="1" applyFont="1" applyBorder="1" applyAlignment="1" applyProtection="1">
      <alignment horizontal="right" vertical="justify"/>
      <protection locked="0"/>
    </xf>
    <xf numFmtId="167" fontId="3" fillId="0" borderId="0" xfId="29" applyNumberFormat="1" applyFont="1" applyAlignment="1">
      <alignment vertical="center" wrapText="1"/>
    </xf>
    <xf numFmtId="2" fontId="3" fillId="0" borderId="0" xfId="15" applyNumberFormat="1" applyFont="1" applyAlignment="1" applyProtection="1">
      <alignment vertical="center"/>
      <protection locked="0"/>
    </xf>
    <xf numFmtId="169" fontId="3" fillId="0" borderId="0" xfId="15" applyNumberFormat="1" applyFont="1"/>
    <xf numFmtId="167" fontId="27" fillId="0" borderId="0" xfId="29" applyNumberFormat="1" applyFont="1" applyBorder="1" applyAlignment="1">
      <alignment horizontal="right" vertical="justify" wrapText="1"/>
    </xf>
    <xf numFmtId="167" fontId="27" fillId="0" borderId="0" xfId="29" applyNumberFormat="1" applyFont="1" applyAlignment="1">
      <alignment horizontal="right" vertical="justify" wrapText="1"/>
    </xf>
    <xf numFmtId="0" fontId="3" fillId="5" borderId="0" xfId="15" applyFont="1" applyFill="1"/>
    <xf numFmtId="167" fontId="27" fillId="0" borderId="5" xfId="29" applyNumberFormat="1" applyFont="1" applyBorder="1" applyAlignment="1">
      <alignment horizontal="right" vertical="justify" wrapText="1"/>
    </xf>
    <xf numFmtId="0" fontId="17" fillId="5" borderId="0" xfId="15" applyFont="1" applyFill="1"/>
    <xf numFmtId="188" fontId="6" fillId="0" borderId="0" xfId="51" applyNumberFormat="1" applyFont="1" applyAlignment="1">
      <alignment vertical="center"/>
    </xf>
    <xf numFmtId="167" fontId="27" fillId="0" borderId="0" xfId="29" applyNumberFormat="1" applyFont="1" applyAlignment="1">
      <alignment horizontal="right" vertical="justify"/>
    </xf>
    <xf numFmtId="172" fontId="27" fillId="0" borderId="5" xfId="52" quotePrefix="1" applyNumberFormat="1" applyFont="1" applyBorder="1" applyAlignment="1">
      <alignment horizontal="right" vertical="justify"/>
    </xf>
    <xf numFmtId="172" fontId="6" fillId="0" borderId="0" xfId="26" applyNumberFormat="1" applyFont="1" applyFill="1" applyAlignment="1"/>
    <xf numFmtId="172" fontId="6" fillId="0" borderId="0" xfId="26" applyNumberFormat="1" applyFont="1" applyFill="1"/>
    <xf numFmtId="0" fontId="40" fillId="0" borderId="0" xfId="15" applyFont="1" applyAlignment="1">
      <alignment horizontal="center" wrapText="1"/>
    </xf>
    <xf numFmtId="0" fontId="6" fillId="5" borderId="0" xfId="15" applyFont="1" applyFill="1" applyAlignment="1" applyProtection="1">
      <alignment vertical="center" wrapText="1"/>
      <protection locked="0"/>
    </xf>
    <xf numFmtId="168" fontId="6" fillId="0" borderId="0" xfId="51" applyFont="1" applyBorder="1" applyAlignment="1">
      <alignment horizontal="right" vertical="center" wrapText="1"/>
    </xf>
    <xf numFmtId="168" fontId="27" fillId="0" borderId="0" xfId="51" applyFont="1" applyBorder="1" applyAlignment="1">
      <alignment horizontal="right" vertical="center" wrapText="1"/>
    </xf>
    <xf numFmtId="168" fontId="27" fillId="0" borderId="0" xfId="51" applyFont="1" applyAlignment="1">
      <alignment horizontal="right" vertical="center" wrapText="1"/>
    </xf>
    <xf numFmtId="0" fontId="27" fillId="5" borderId="5" xfId="15" applyFont="1" applyFill="1" applyBorder="1" applyAlignment="1" applyProtection="1">
      <alignment vertical="center" wrapText="1"/>
      <protection locked="0"/>
    </xf>
    <xf numFmtId="168" fontId="27" fillId="0" borderId="5" xfId="51" applyFont="1" applyBorder="1" applyAlignment="1">
      <alignment horizontal="right" vertical="center" wrapText="1"/>
    </xf>
    <xf numFmtId="0" fontId="6" fillId="0" borderId="0" xfId="15" applyFont="1" applyAlignment="1">
      <alignment vertical="center" wrapText="1"/>
    </xf>
    <xf numFmtId="168" fontId="6" fillId="0" borderId="0" xfId="51" applyFont="1" applyAlignment="1">
      <alignment horizontal="center" vertical="center" wrapText="1"/>
    </xf>
    <xf numFmtId="168" fontId="6" fillId="0" borderId="0" xfId="51" applyFont="1" applyAlignment="1">
      <alignment horizontal="right" vertical="center" wrapText="1"/>
    </xf>
    <xf numFmtId="0" fontId="27" fillId="5" borderId="0" xfId="15" applyFont="1" applyFill="1" applyAlignment="1" applyProtection="1">
      <alignment vertical="center" wrapText="1"/>
      <protection locked="0"/>
    </xf>
    <xf numFmtId="172" fontId="27" fillId="0" borderId="5" xfId="52" quotePrefix="1" applyNumberFormat="1" applyFont="1" applyBorder="1" applyAlignment="1">
      <alignment vertical="center"/>
    </xf>
    <xf numFmtId="172" fontId="27" fillId="0" borderId="5" xfId="52" quotePrefix="1" applyNumberFormat="1" applyFont="1" applyBorder="1" applyAlignment="1">
      <alignment horizontal="right" vertical="center"/>
    </xf>
    <xf numFmtId="167" fontId="3" fillId="0" borderId="0" xfId="29" applyNumberFormat="1" applyFont="1" applyFill="1" applyAlignment="1"/>
    <xf numFmtId="167" fontId="3" fillId="0" borderId="0" xfId="29" applyNumberFormat="1" applyFont="1" applyFill="1"/>
    <xf numFmtId="168" fontId="6" fillId="0" borderId="0" xfId="51" applyFont="1" applyBorder="1" applyAlignment="1">
      <alignment horizontal="center" vertical="center" wrapText="1"/>
    </xf>
    <xf numFmtId="0" fontId="25" fillId="0" borderId="5" xfId="15" applyFont="1" applyBorder="1" applyAlignment="1">
      <alignment horizontal="center" vertical="center" wrapText="1"/>
    </xf>
    <xf numFmtId="0" fontId="25" fillId="0" borderId="0" xfId="15" applyFont="1" applyAlignment="1">
      <alignment horizontal="left" vertical="center" wrapText="1"/>
    </xf>
    <xf numFmtId="0" fontId="27" fillId="0" borderId="0" xfId="15" applyFont="1" applyAlignment="1">
      <alignment horizontal="left" vertical="center" wrapText="1"/>
    </xf>
    <xf numFmtId="0" fontId="25" fillId="0" borderId="0" xfId="15" applyFont="1" applyAlignment="1">
      <alignment horizontal="left" vertical="center" wrapText="1" indent="1"/>
    </xf>
    <xf numFmtId="167" fontId="27" fillId="0" borderId="0" xfId="24" applyNumberFormat="1" applyFont="1" applyFill="1" applyAlignment="1">
      <alignment horizontal="right" vertical="justify"/>
    </xf>
    <xf numFmtId="0" fontId="27" fillId="0" borderId="0" xfId="15" applyFont="1" applyAlignment="1">
      <alignment horizontal="left" vertical="center" wrapText="1" indent="1"/>
    </xf>
    <xf numFmtId="41" fontId="27" fillId="0" borderId="0" xfId="15" applyNumberFormat="1" applyFont="1" applyAlignment="1" applyProtection="1">
      <alignment horizontal="right" vertical="justify"/>
      <protection locked="0"/>
    </xf>
    <xf numFmtId="41" fontId="6" fillId="0" borderId="0" xfId="15" applyNumberFormat="1" applyFont="1" applyAlignment="1">
      <alignment horizontal="right" vertical="justify" wrapText="1"/>
    </xf>
    <xf numFmtId="41" fontId="27" fillId="0" borderId="0" xfId="15" applyNumberFormat="1" applyFont="1" applyAlignment="1">
      <alignment horizontal="right" vertical="justify" wrapText="1"/>
    </xf>
    <xf numFmtId="167" fontId="27" fillId="0" borderId="0" xfId="24" applyNumberFormat="1" applyFont="1" applyFill="1" applyBorder="1" applyAlignment="1" applyProtection="1">
      <alignment horizontal="right" vertical="justify"/>
      <protection locked="0"/>
    </xf>
    <xf numFmtId="0" fontId="68" fillId="0" borderId="0" xfId="15" applyFont="1" applyProtection="1">
      <protection locked="0"/>
    </xf>
    <xf numFmtId="0" fontId="69" fillId="0" borderId="0" xfId="15" applyFont="1" applyProtection="1">
      <protection locked="0"/>
    </xf>
    <xf numFmtId="0" fontId="27" fillId="0" borderId="0" xfId="15" applyFont="1" applyAlignment="1">
      <alignment horizontal="right" vertical="justify" wrapText="1"/>
    </xf>
    <xf numFmtId="167" fontId="27" fillId="0" borderId="0" xfId="24" applyNumberFormat="1" applyFont="1" applyFill="1" applyAlignment="1" applyProtection="1">
      <alignment horizontal="right" vertical="justify"/>
      <protection locked="0"/>
    </xf>
    <xf numFmtId="0" fontId="6" fillId="0" borderId="5" xfId="15" applyFont="1" applyBorder="1" applyAlignment="1">
      <alignment horizontal="left" vertical="center" wrapText="1" indent="2"/>
    </xf>
    <xf numFmtId="167" fontId="6" fillId="0" borderId="5" xfId="24" applyNumberFormat="1" applyFont="1" applyFill="1" applyBorder="1" applyAlignment="1" applyProtection="1">
      <alignment horizontal="right" vertical="justify"/>
      <protection locked="0"/>
    </xf>
    <xf numFmtId="41" fontId="6" fillId="0" borderId="5" xfId="15" applyNumberFormat="1" applyFont="1" applyBorder="1" applyAlignment="1">
      <alignment horizontal="right" vertical="justify" wrapText="1"/>
    </xf>
    <xf numFmtId="0" fontId="3" fillId="0" borderId="0" xfId="15" applyFont="1" applyAlignment="1" applyProtection="1">
      <alignment horizontal="right" vertical="justify"/>
      <protection locked="0"/>
    </xf>
    <xf numFmtId="0" fontId="25" fillId="0" borderId="15" xfId="15" applyFont="1" applyBorder="1" applyAlignment="1">
      <alignment vertical="top" wrapText="1"/>
    </xf>
    <xf numFmtId="0" fontId="25" fillId="0" borderId="15" xfId="15" applyFont="1" applyBorder="1" applyAlignment="1">
      <alignment horizontal="center" vertical="top" wrapText="1"/>
    </xf>
    <xf numFmtId="0" fontId="17" fillId="0" borderId="0" xfId="15" applyFont="1" applyAlignment="1" applyProtection="1">
      <alignment horizontal="right" vertical="justify"/>
      <protection locked="0"/>
    </xf>
    <xf numFmtId="41" fontId="27" fillId="0" borderId="0" xfId="15" applyNumberFormat="1" applyFont="1" applyAlignment="1">
      <alignment horizontal="right" vertical="justify"/>
    </xf>
    <xf numFmtId="167" fontId="6" fillId="0" borderId="0" xfId="24" applyNumberFormat="1" applyFont="1" applyFill="1" applyBorder="1" applyAlignment="1" applyProtection="1">
      <alignment horizontal="right" vertical="justify"/>
      <protection locked="0"/>
    </xf>
    <xf numFmtId="43" fontId="3" fillId="0" borderId="5" xfId="1" applyFont="1" applyBorder="1" applyAlignment="1">
      <alignment horizontal="right" vertical="justify"/>
    </xf>
    <xf numFmtId="0" fontId="27" fillId="0" borderId="0" xfId="15" applyFont="1" applyFill="1" applyAlignment="1">
      <alignment horizontal="left" vertical="center" wrapText="1" indent="1"/>
    </xf>
    <xf numFmtId="41" fontId="27" fillId="0" borderId="0" xfId="15" applyNumberFormat="1" applyFont="1" applyFill="1" applyAlignment="1" applyProtection="1">
      <alignment horizontal="right" vertical="justify"/>
      <protection locked="0"/>
    </xf>
    <xf numFmtId="0" fontId="17" fillId="0" borderId="0" xfId="15" applyFont="1" applyFill="1" applyProtection="1">
      <protection locked="0"/>
    </xf>
    <xf numFmtId="0" fontId="6" fillId="0" borderId="0" xfId="15" applyFont="1" applyFill="1" applyAlignment="1">
      <alignment horizontal="left" vertical="center" wrapText="1" indent="2"/>
    </xf>
    <xf numFmtId="41" fontId="6" fillId="0" borderId="0" xfId="15" applyNumberFormat="1" applyFont="1" applyFill="1" applyAlignment="1" applyProtection="1">
      <alignment horizontal="right" vertical="justify"/>
      <protection locked="0"/>
    </xf>
    <xf numFmtId="0" fontId="3" fillId="0" borderId="0" xfId="15" applyFont="1" applyFill="1" applyProtection="1">
      <protection locked="0"/>
    </xf>
    <xf numFmtId="169" fontId="25" fillId="0" borderId="5" xfId="15" applyNumberFormat="1" applyFont="1" applyBorder="1" applyAlignment="1">
      <alignment horizontal="center"/>
    </xf>
    <xf numFmtId="167" fontId="28" fillId="0" borderId="0" xfId="54" applyNumberFormat="1" applyFont="1" applyFill="1" applyBorder="1" applyAlignment="1" applyProtection="1">
      <alignment horizontal="right" vertical="center" wrapText="1"/>
      <protection locked="0"/>
    </xf>
    <xf numFmtId="167" fontId="28" fillId="5" borderId="0" xfId="54" applyNumberFormat="1" applyFont="1" applyFill="1" applyBorder="1" applyAlignment="1" applyProtection="1">
      <alignment horizontal="right" vertical="center" wrapText="1"/>
    </xf>
    <xf numFmtId="167" fontId="27" fillId="5" borderId="5" xfId="54" applyNumberFormat="1" applyFont="1" applyFill="1" applyBorder="1" applyAlignment="1" applyProtection="1">
      <alignment horizontal="right" vertical="center" wrapText="1"/>
      <protection locked="0"/>
    </xf>
    <xf numFmtId="187" fontId="6" fillId="0" borderId="0" xfId="15" applyNumberFormat="1" applyFont="1" applyProtection="1">
      <protection locked="0"/>
    </xf>
    <xf numFmtId="167" fontId="32" fillId="0" borderId="0" xfId="54" applyNumberFormat="1" applyFont="1" applyFill="1" applyBorder="1" applyAlignment="1" applyProtection="1">
      <alignment horizontal="right" vertical="center" wrapText="1"/>
      <protection locked="0"/>
    </xf>
    <xf numFmtId="168" fontId="6" fillId="0" borderId="0" xfId="7" applyFont="1" applyFill="1" applyBorder="1" applyAlignment="1" applyProtection="1">
      <alignment horizontal="right" vertical="center" wrapText="1"/>
      <protection locked="0"/>
    </xf>
    <xf numFmtId="168" fontId="6" fillId="0" borderId="0" xfId="7" applyFont="1" applyFill="1" applyBorder="1" applyAlignment="1" applyProtection="1">
      <alignment horizontal="right" vertical="center" wrapText="1"/>
    </xf>
    <xf numFmtId="168" fontId="17" fillId="0" borderId="0" xfId="15" applyNumberFormat="1" applyFont="1" applyAlignment="1" applyProtection="1">
      <alignment vertical="center"/>
      <protection locked="0"/>
    </xf>
    <xf numFmtId="0" fontId="17" fillId="0" borderId="0" xfId="15" applyFont="1" applyAlignment="1" applyProtection="1">
      <alignment vertical="center"/>
      <protection locked="0"/>
    </xf>
    <xf numFmtId="168" fontId="6" fillId="5" borderId="0" xfId="7" applyFont="1" applyFill="1" applyBorder="1" applyAlignment="1" applyProtection="1">
      <alignment horizontal="right" vertical="center" wrapText="1"/>
      <protection locked="0"/>
    </xf>
    <xf numFmtId="168" fontId="6" fillId="5" borderId="0" xfId="7" applyFont="1" applyFill="1" applyBorder="1" applyAlignment="1" applyProtection="1">
      <alignment horizontal="right" vertical="center" wrapText="1"/>
    </xf>
    <xf numFmtId="168" fontId="27" fillId="5" borderId="5" xfId="7" applyFont="1" applyFill="1" applyBorder="1" applyAlignment="1" applyProtection="1">
      <alignment horizontal="right" vertical="center" wrapText="1"/>
      <protection locked="0"/>
    </xf>
    <xf numFmtId="167" fontId="28" fillId="2" borderId="0" xfId="47" applyNumberFormat="1" applyFont="1" applyFill="1" applyAlignment="1">
      <alignment horizontal="right" vertical="center" wrapText="1"/>
    </xf>
    <xf numFmtId="0" fontId="70" fillId="0" borderId="0" xfId="0" applyFont="1"/>
    <xf numFmtId="167" fontId="28" fillId="5" borderId="0" xfId="47" applyNumberFormat="1" applyFont="1" applyFill="1" applyAlignment="1">
      <alignment horizontal="right" vertical="center" wrapText="1"/>
    </xf>
    <xf numFmtId="167" fontId="35" fillId="2" borderId="5" xfId="47" applyNumberFormat="1" applyFont="1" applyFill="1" applyBorder="1" applyAlignment="1">
      <alignment horizontal="right" vertical="center" wrapText="1"/>
    </xf>
    <xf numFmtId="0" fontId="28" fillId="0" borderId="0" xfId="15" applyFont="1" applyAlignment="1">
      <alignment horizontal="left" vertical="top" wrapText="1"/>
    </xf>
    <xf numFmtId="168" fontId="28" fillId="0" borderId="0" xfId="16" applyNumberFormat="1" applyFont="1" applyAlignment="1" applyProtection="1">
      <alignment vertical="top" wrapText="1"/>
      <protection locked="0"/>
    </xf>
    <xf numFmtId="0" fontId="27" fillId="0" borderId="5" xfId="15" applyFont="1" applyBorder="1" applyAlignment="1" applyProtection="1">
      <alignment horizontal="left" vertical="center"/>
      <protection locked="0"/>
    </xf>
    <xf numFmtId="168" fontId="35" fillId="0" borderId="5" xfId="15" applyNumberFormat="1" applyFont="1" applyBorder="1" applyAlignment="1" applyProtection="1">
      <alignment vertical="center" wrapText="1"/>
      <protection locked="0"/>
    </xf>
    <xf numFmtId="0" fontId="35" fillId="5" borderId="0" xfId="15" applyFont="1" applyFill="1" applyAlignment="1">
      <alignment vertical="top" wrapText="1" readingOrder="1"/>
    </xf>
    <xf numFmtId="168" fontId="27" fillId="5" borderId="0" xfId="16" applyNumberFormat="1" applyFont="1" applyFill="1" applyBorder="1" applyAlignment="1">
      <alignment horizontal="right" vertical="top" wrapText="1" readingOrder="1"/>
    </xf>
    <xf numFmtId="168" fontId="3" fillId="5" borderId="0" xfId="16" applyNumberFormat="1" applyFont="1" applyFill="1" applyBorder="1" applyAlignment="1" applyProtection="1">
      <alignment horizontal="right" vertical="top" wrapText="1" readingOrder="1"/>
    </xf>
    <xf numFmtId="168" fontId="6" fillId="5" borderId="0" xfId="16" applyNumberFormat="1" applyFont="1" applyFill="1" applyAlignment="1">
      <alignment horizontal="right" vertical="top" wrapText="1" readingOrder="1"/>
    </xf>
    <xf numFmtId="0" fontId="28" fillId="5" borderId="0" xfId="15" applyFont="1" applyFill="1" applyAlignment="1">
      <alignment vertical="top" wrapText="1"/>
    </xf>
    <xf numFmtId="0" fontId="28" fillId="0" borderId="0" xfId="15" applyFont="1" applyAlignment="1">
      <alignment vertical="top" wrapText="1"/>
    </xf>
    <xf numFmtId="168" fontId="6" fillId="0" borderId="0" xfId="16" applyNumberFormat="1" applyFont="1" applyFill="1" applyAlignment="1">
      <alignment horizontal="right" vertical="top" wrapText="1" readingOrder="1"/>
    </xf>
    <xf numFmtId="0" fontId="35" fillId="5" borderId="0" xfId="15" applyFont="1" applyFill="1" applyAlignment="1">
      <alignment vertical="top" wrapText="1"/>
    </xf>
    <xf numFmtId="168" fontId="27" fillId="5" borderId="0" xfId="16" applyNumberFormat="1" applyFont="1" applyFill="1" applyAlignment="1">
      <alignment horizontal="right" vertical="top" wrapText="1" readingOrder="1"/>
    </xf>
    <xf numFmtId="168" fontId="17" fillId="0" borderId="0" xfId="4" applyNumberFormat="1" applyFont="1" applyProtection="1">
      <protection locked="0"/>
    </xf>
    <xf numFmtId="49" fontId="27" fillId="5" borderId="5" xfId="15" applyNumberFormat="1" applyFont="1" applyFill="1" applyBorder="1" applyAlignment="1">
      <alignment vertical="top" wrapText="1"/>
    </xf>
    <xf numFmtId="168" fontId="27" fillId="5" borderId="5" xfId="16" applyNumberFormat="1" applyFont="1" applyFill="1" applyBorder="1" applyAlignment="1">
      <alignment horizontal="right" vertical="top" wrapText="1"/>
    </xf>
    <xf numFmtId="0" fontId="25" fillId="2" borderId="5" xfId="15" applyFont="1" applyFill="1" applyBorder="1" applyAlignment="1">
      <alignment vertical="center" wrapText="1"/>
    </xf>
    <xf numFmtId="0" fontId="25" fillId="2" borderId="5" xfId="15" applyFont="1" applyFill="1" applyBorder="1" applyAlignment="1">
      <alignment horizontal="center" vertical="center" wrapText="1"/>
    </xf>
    <xf numFmtId="167" fontId="27" fillId="0" borderId="5" xfId="56" applyNumberFormat="1" applyFont="1" applyFill="1" applyBorder="1" applyAlignment="1" applyProtection="1">
      <alignment horizontal="left" vertical="center" wrapText="1"/>
    </xf>
    <xf numFmtId="167" fontId="27" fillId="2" borderId="5" xfId="4" applyNumberFormat="1" applyFont="1" applyFill="1" applyBorder="1" applyAlignment="1">
      <alignment horizontal="right" vertical="justify" wrapText="1"/>
    </xf>
    <xf numFmtId="0" fontId="6" fillId="2" borderId="0" xfId="4" applyFont="1" applyFill="1" applyAlignment="1">
      <alignment horizontal="left" vertical="center" wrapText="1" indent="1"/>
    </xf>
    <xf numFmtId="167" fontId="6" fillId="2" borderId="0" xfId="7" applyNumberFormat="1" applyFont="1" applyFill="1" applyBorder="1" applyAlignment="1">
      <alignment horizontal="right" vertical="justify" wrapText="1"/>
    </xf>
    <xf numFmtId="167" fontId="6" fillId="0" borderId="0" xfId="7" applyNumberFormat="1" applyFont="1" applyFill="1" applyBorder="1" applyAlignment="1">
      <alignment horizontal="right" vertical="justify" wrapText="1"/>
    </xf>
    <xf numFmtId="167" fontId="27" fillId="2" borderId="0" xfId="33" applyNumberFormat="1" applyFont="1" applyFill="1" applyBorder="1" applyAlignment="1">
      <alignment horizontal="right" vertical="justify" wrapText="1"/>
    </xf>
    <xf numFmtId="167" fontId="27" fillId="0" borderId="5" xfId="4" applyNumberFormat="1" applyFont="1" applyBorder="1" applyAlignment="1">
      <alignment horizontal="right" vertical="justify" wrapText="1"/>
    </xf>
    <xf numFmtId="166" fontId="3" fillId="0" borderId="0" xfId="4" applyNumberFormat="1" applyFont="1" applyProtection="1">
      <protection locked="0"/>
    </xf>
    <xf numFmtId="167" fontId="28" fillId="5" borderId="0" xfId="50" applyNumberFormat="1" applyFont="1" applyFill="1" applyBorder="1" applyAlignment="1">
      <alignment horizontal="right" vertical="center" wrapText="1"/>
    </xf>
    <xf numFmtId="167" fontId="6" fillId="0" borderId="0" xfId="4" applyNumberFormat="1" applyFont="1" applyProtection="1">
      <protection locked="0"/>
    </xf>
    <xf numFmtId="167" fontId="28" fillId="0" borderId="0" xfId="50" applyNumberFormat="1" applyFont="1" applyAlignment="1">
      <alignment horizontal="right" vertical="center" wrapText="1"/>
    </xf>
    <xf numFmtId="0" fontId="35" fillId="5" borderId="5" xfId="4" applyFont="1" applyFill="1" applyBorder="1" applyAlignment="1">
      <alignment horizontal="justify" vertical="center" wrapText="1"/>
    </xf>
    <xf numFmtId="167" fontId="27" fillId="2" borderId="5" xfId="50" applyNumberFormat="1" applyFont="1" applyFill="1" applyBorder="1" applyAlignment="1">
      <alignment horizontal="right" vertical="center" wrapText="1"/>
    </xf>
    <xf numFmtId="0" fontId="6" fillId="0" borderId="0" xfId="4" applyFont="1" applyAlignment="1" applyProtection="1">
      <alignment horizontal="center"/>
      <protection locked="0"/>
    </xf>
    <xf numFmtId="0" fontId="3" fillId="0" borderId="0" xfId="4" applyFont="1" applyAlignment="1">
      <alignment vertical="center"/>
    </xf>
    <xf numFmtId="0" fontId="26" fillId="0" borderId="0" xfId="4" applyFont="1" applyAlignment="1">
      <alignment vertical="center"/>
    </xf>
    <xf numFmtId="0" fontId="26" fillId="0" borderId="0" xfId="4" applyFont="1" applyAlignment="1" applyProtection="1">
      <alignment vertical="center"/>
      <protection locked="0"/>
    </xf>
    <xf numFmtId="0" fontId="35" fillId="0" borderId="0" xfId="4" applyFont="1" applyAlignment="1">
      <alignment horizontal="justify" vertical="center" wrapText="1"/>
    </xf>
    <xf numFmtId="167" fontId="35" fillId="0" borderId="0" xfId="57" applyNumberFormat="1" applyFont="1" applyAlignment="1">
      <alignment horizontal="right" vertical="center" wrapText="1"/>
    </xf>
    <xf numFmtId="183" fontId="32" fillId="0" borderId="0" xfId="30" applyNumberFormat="1" applyFont="1" applyFill="1" applyBorder="1" applyAlignment="1" applyProtection="1">
      <alignment horizontal="justify" vertical="center" wrapText="1"/>
      <protection locked="0"/>
    </xf>
    <xf numFmtId="0" fontId="28" fillId="0" borderId="0" xfId="4" applyFont="1" applyAlignment="1">
      <alignment horizontal="left" vertical="center" wrapText="1"/>
    </xf>
    <xf numFmtId="167" fontId="28" fillId="0" borderId="0" xfId="57" applyNumberFormat="1" applyFont="1" applyAlignment="1">
      <alignment horizontal="right" vertical="center" wrapText="1"/>
    </xf>
    <xf numFmtId="167" fontId="35" fillId="0" borderId="5" xfId="57" applyNumberFormat="1" applyFont="1" applyBorder="1" applyAlignment="1" applyProtection="1">
      <alignment horizontal="right" vertical="center" wrapText="1"/>
      <protection locked="0"/>
    </xf>
    <xf numFmtId="167" fontId="35" fillId="0" borderId="5" xfId="57" applyNumberFormat="1" applyFont="1" applyBorder="1" applyAlignment="1">
      <alignment horizontal="right" vertical="center" wrapText="1"/>
    </xf>
    <xf numFmtId="183" fontId="36" fillId="0" borderId="0" xfId="30" applyNumberFormat="1" applyFont="1" applyFill="1" applyBorder="1" applyAlignment="1" applyProtection="1">
      <alignment horizontal="justify" vertical="center" wrapText="1"/>
      <protection locked="0"/>
    </xf>
    <xf numFmtId="4" fontId="17" fillId="0" borderId="0" xfId="15" applyNumberFormat="1" applyFont="1" applyAlignment="1" applyProtection="1">
      <alignment vertical="center"/>
      <protection locked="0"/>
    </xf>
    <xf numFmtId="168" fontId="32" fillId="0" borderId="0" xfId="19" applyNumberFormat="1" applyFont="1" applyFill="1" applyBorder="1" applyAlignment="1" applyProtection="1">
      <alignment vertical="center" wrapText="1"/>
    </xf>
    <xf numFmtId="168" fontId="36" fillId="0" borderId="0" xfId="19" applyNumberFormat="1" applyFont="1" applyFill="1" applyBorder="1" applyAlignment="1" applyProtection="1">
      <alignment vertical="center" wrapText="1"/>
    </xf>
    <xf numFmtId="43" fontId="17" fillId="0" borderId="0" xfId="1" applyFont="1" applyAlignment="1" applyProtection="1">
      <alignment vertical="center"/>
      <protection locked="0"/>
    </xf>
    <xf numFmtId="168" fontId="6" fillId="0" borderId="0" xfId="16" applyNumberFormat="1" applyFont="1" applyFill="1" applyBorder="1" applyAlignment="1">
      <alignment vertical="top" wrapText="1"/>
    </xf>
    <xf numFmtId="0" fontId="27" fillId="0" borderId="17" xfId="4" applyFont="1" applyBorder="1" applyProtection="1">
      <protection locked="0"/>
    </xf>
    <xf numFmtId="167" fontId="27" fillId="0" borderId="0" xfId="29" applyNumberFormat="1" applyFont="1" applyFill="1" applyBorder="1" applyAlignment="1" applyProtection="1">
      <alignment vertical="justify"/>
      <protection locked="0"/>
    </xf>
    <xf numFmtId="167" fontId="27" fillId="0" borderId="0" xfId="29" applyNumberFormat="1" applyFont="1" applyFill="1" applyBorder="1" applyAlignment="1" applyProtection="1">
      <alignment horizontal="right" vertical="justify"/>
      <protection locked="0"/>
    </xf>
    <xf numFmtId="0" fontId="27" fillId="0" borderId="17" xfId="4" applyFont="1" applyBorder="1" applyAlignment="1" applyProtection="1">
      <alignment horizontal="left" indent="2"/>
      <protection locked="0"/>
    </xf>
    <xf numFmtId="0" fontId="6" fillId="0" borderId="17" xfId="4" applyFont="1" applyBorder="1" applyAlignment="1" applyProtection="1">
      <alignment horizontal="left" indent="2"/>
      <protection locked="0"/>
    </xf>
    <xf numFmtId="167" fontId="6" fillId="0" borderId="0" xfId="1" applyNumberFormat="1" applyFont="1" applyBorder="1" applyAlignment="1"/>
    <xf numFmtId="167" fontId="6" fillId="0" borderId="0" xfId="29" applyNumberFormat="1" applyFont="1" applyFill="1" applyBorder="1" applyAlignment="1" applyProtection="1">
      <alignment horizontal="right" vertical="justify"/>
      <protection locked="0"/>
    </xf>
    <xf numFmtId="0" fontId="37" fillId="0" borderId="0" xfId="15" applyFont="1"/>
    <xf numFmtId="0" fontId="6" fillId="0" borderId="17" xfId="4" applyFont="1" applyBorder="1" applyAlignment="1" applyProtection="1">
      <alignment horizontal="left" indent="4"/>
      <protection locked="0"/>
    </xf>
    <xf numFmtId="167" fontId="6" fillId="0" borderId="0" xfId="29" applyNumberFormat="1" applyFont="1" applyFill="1" applyBorder="1" applyAlignment="1" applyProtection="1">
      <alignment vertical="justify"/>
      <protection locked="0"/>
    </xf>
    <xf numFmtId="167" fontId="6" fillId="2" borderId="0" xfId="1" applyNumberFormat="1" applyFont="1" applyFill="1" applyBorder="1" applyAlignment="1"/>
    <xf numFmtId="0" fontId="27" fillId="0" borderId="5" xfId="4" applyFont="1" applyBorder="1" applyProtection="1">
      <protection locked="0"/>
    </xf>
    <xf numFmtId="167" fontId="27" fillId="0" borderId="5" xfId="29" applyNumberFormat="1" applyFont="1" applyFill="1" applyBorder="1" applyAlignment="1" applyProtection="1">
      <alignment vertical="justify"/>
      <protection locked="0"/>
    </xf>
    <xf numFmtId="167" fontId="27" fillId="0" borderId="5" xfId="29" applyNumberFormat="1" applyFont="1" applyFill="1" applyBorder="1" applyAlignment="1" applyProtection="1">
      <alignment horizontal="right" vertical="justify"/>
      <protection locked="0"/>
    </xf>
    <xf numFmtId="166" fontId="6" fillId="0" borderId="0" xfId="1" applyNumberFormat="1" applyFont="1" applyProtection="1">
      <protection locked="0"/>
    </xf>
    <xf numFmtId="0" fontId="30" fillId="0" borderId="0" xfId="0" applyFont="1" applyAlignment="1">
      <alignment horizontal="justify" vertical="center"/>
    </xf>
    <xf numFmtId="168" fontId="6" fillId="5" borderId="0" xfId="27" applyNumberFormat="1" applyFont="1" applyFill="1" applyBorder="1" applyAlignment="1" applyProtection="1">
      <alignment vertical="center"/>
    </xf>
    <xf numFmtId="0" fontId="3" fillId="0" borderId="0" xfId="13" applyFont="1"/>
    <xf numFmtId="2" fontId="3" fillId="0" borderId="0" xfId="13" applyNumberFormat="1" applyFont="1"/>
    <xf numFmtId="168" fontId="6" fillId="0" borderId="0" xfId="27" applyNumberFormat="1" applyFont="1" applyFill="1" applyBorder="1" applyAlignment="1" applyProtection="1">
      <alignment vertical="center"/>
    </xf>
    <xf numFmtId="168" fontId="27" fillId="0" borderId="5" xfId="27" applyNumberFormat="1" applyFont="1" applyFill="1" applyBorder="1" applyAlignment="1" applyProtection="1">
      <alignment vertical="center"/>
      <protection locked="0"/>
    </xf>
    <xf numFmtId="0" fontId="3" fillId="0" borderId="0" xfId="15" applyFont="1" applyAlignment="1">
      <alignment horizontal="center"/>
    </xf>
    <xf numFmtId="0" fontId="6" fillId="0" borderId="0" xfId="15" applyFont="1" applyAlignment="1">
      <alignment horizontal="center"/>
    </xf>
    <xf numFmtId="10" fontId="6" fillId="0" borderId="0" xfId="26" applyNumberFormat="1" applyFont="1" applyAlignment="1">
      <alignment horizontal="center"/>
    </xf>
    <xf numFmtId="168" fontId="6" fillId="5" borderId="0" xfId="27" applyNumberFormat="1" applyFont="1" applyFill="1" applyBorder="1" applyAlignment="1" applyProtection="1">
      <alignment horizontal="center" vertical="center"/>
    </xf>
    <xf numFmtId="168" fontId="6" fillId="0" borderId="0" xfId="15" applyNumberFormat="1" applyFont="1" applyAlignment="1">
      <alignment horizontal="center"/>
    </xf>
    <xf numFmtId="168" fontId="6" fillId="0" borderId="0" xfId="15" applyNumberFormat="1" applyFont="1" applyAlignment="1" applyProtection="1">
      <alignment horizontal="center"/>
      <protection locked="0"/>
    </xf>
    <xf numFmtId="168" fontId="6" fillId="0" borderId="0" xfId="27" applyNumberFormat="1" applyFont="1" applyFill="1" applyBorder="1" applyAlignment="1" applyProtection="1">
      <alignment horizontal="center" vertical="center"/>
    </xf>
    <xf numFmtId="10" fontId="3" fillId="0" borderId="0" xfId="26" applyNumberFormat="1" applyFont="1" applyAlignment="1">
      <alignment horizontal="center"/>
    </xf>
    <xf numFmtId="0" fontId="6" fillId="0" borderId="0" xfId="15" applyFont="1" applyAlignment="1" applyProtection="1">
      <alignment horizontal="center"/>
      <protection locked="0"/>
    </xf>
    <xf numFmtId="10" fontId="3" fillId="0" borderId="0" xfId="26" applyNumberFormat="1" applyFont="1" applyFill="1" applyBorder="1" applyAlignment="1" applyProtection="1">
      <alignment horizontal="center"/>
      <protection locked="0"/>
    </xf>
    <xf numFmtId="10" fontId="3" fillId="0" borderId="0" xfId="26" applyNumberFormat="1" applyFont="1" applyAlignment="1" applyProtection="1">
      <alignment horizontal="center"/>
      <protection locked="0"/>
    </xf>
    <xf numFmtId="49" fontId="27" fillId="0" borderId="5" xfId="15" applyNumberFormat="1" applyFont="1" applyBorder="1" applyAlignment="1">
      <alignment horizontal="center" vertical="center" wrapText="1"/>
    </xf>
    <xf numFmtId="168" fontId="27" fillId="0" borderId="5" xfId="15" applyNumberFormat="1" applyFont="1" applyBorder="1" applyAlignment="1">
      <alignment horizontal="center" vertical="center" wrapText="1"/>
    </xf>
    <xf numFmtId="168" fontId="27" fillId="0" borderId="5" xfId="27" applyNumberFormat="1" applyFont="1" applyFill="1" applyBorder="1" applyAlignment="1" applyProtection="1">
      <alignment horizontal="center" vertical="center"/>
      <protection locked="0"/>
    </xf>
    <xf numFmtId="175" fontId="17" fillId="0" borderId="5" xfId="15" applyNumberFormat="1" applyFont="1" applyBorder="1" applyAlignment="1">
      <alignment horizontal="center" vertical="center"/>
    </xf>
    <xf numFmtId="49" fontId="27" fillId="5" borderId="5" xfId="15" applyNumberFormat="1" applyFont="1" applyFill="1" applyBorder="1" applyAlignment="1">
      <alignment horizontal="center" vertical="center" wrapText="1"/>
    </xf>
    <xf numFmtId="168" fontId="28" fillId="5" borderId="0" xfId="27" applyNumberFormat="1" applyFont="1" applyFill="1" applyBorder="1" applyAlignment="1" applyProtection="1">
      <alignment horizontal="right" vertical="center" wrapText="1"/>
    </xf>
    <xf numFmtId="168" fontId="27" fillId="5" borderId="5" xfId="27" applyNumberFormat="1" applyFont="1" applyFill="1" applyBorder="1" applyAlignment="1" applyProtection="1">
      <alignment horizontal="right" vertical="center" wrapText="1"/>
    </xf>
    <xf numFmtId="0" fontId="17" fillId="0" borderId="0" xfId="13" applyFont="1" applyProtection="1">
      <protection locked="0"/>
    </xf>
    <xf numFmtId="0" fontId="6" fillId="0" borderId="0" xfId="13" applyFont="1" applyProtection="1">
      <protection locked="0"/>
    </xf>
    <xf numFmtId="0" fontId="6" fillId="0" borderId="0" xfId="0" applyFont="1" applyProtection="1">
      <protection locked="0"/>
    </xf>
    <xf numFmtId="0" fontId="26" fillId="0" borderId="0" xfId="15" applyFont="1" applyAlignment="1">
      <alignment horizontal="center" vertical="center" wrapText="1"/>
    </xf>
    <xf numFmtId="169" fontId="25" fillId="0" borderId="5" xfId="15" applyNumberFormat="1" applyFont="1" applyBorder="1" applyAlignment="1">
      <alignment horizontal="center" wrapText="1"/>
    </xf>
    <xf numFmtId="0" fontId="26" fillId="0" borderId="5" xfId="15" applyFont="1" applyBorder="1" applyAlignment="1">
      <alignment horizontal="center" vertical="center" wrapText="1"/>
    </xf>
    <xf numFmtId="168" fontId="35" fillId="5" borderId="0" xfId="27" applyNumberFormat="1" applyFont="1" applyFill="1" applyBorder="1" applyAlignment="1" applyProtection="1">
      <alignment horizontal="right" vertical="center" wrapText="1"/>
      <protection locked="0"/>
    </xf>
    <xf numFmtId="0" fontId="28" fillId="5" borderId="0" xfId="15" applyFont="1" applyFill="1" applyAlignment="1">
      <alignment horizontal="left" vertical="top" wrapText="1"/>
    </xf>
    <xf numFmtId="168" fontId="28" fillId="5" borderId="0" xfId="27" applyNumberFormat="1" applyFont="1" applyFill="1" applyAlignment="1" applyProtection="1">
      <alignment horizontal="right" vertical="top" wrapText="1"/>
      <protection locked="0"/>
    </xf>
    <xf numFmtId="168" fontId="35" fillId="5" borderId="0" xfId="27" applyNumberFormat="1" applyFont="1" applyFill="1" applyBorder="1" applyAlignment="1" applyProtection="1">
      <alignment horizontal="right" vertical="top" wrapText="1"/>
      <protection locked="0"/>
    </xf>
    <xf numFmtId="0" fontId="28" fillId="5" borderId="0" xfId="15" applyFont="1" applyFill="1" applyAlignment="1">
      <alignment horizontal="left" vertical="top" wrapText="1" indent="1"/>
    </xf>
    <xf numFmtId="168" fontId="28" fillId="0" borderId="0" xfId="27" applyNumberFormat="1" applyFont="1" applyFill="1" applyAlignment="1" applyProtection="1">
      <alignment horizontal="right" vertical="top" wrapText="1"/>
      <protection locked="0"/>
    </xf>
    <xf numFmtId="168" fontId="28" fillId="0" borderId="0" xfId="27" applyNumberFormat="1" applyFont="1" applyFill="1" applyBorder="1" applyAlignment="1" applyProtection="1">
      <alignment horizontal="right" vertical="top" wrapText="1"/>
      <protection locked="0"/>
    </xf>
    <xf numFmtId="168" fontId="28" fillId="5" borderId="0" xfId="19" applyNumberFormat="1" applyFont="1" applyFill="1" applyBorder="1" applyAlignment="1" applyProtection="1">
      <alignment horizontal="right" vertical="top" wrapText="1"/>
    </xf>
    <xf numFmtId="168" fontId="28" fillId="0" borderId="0" xfId="27" applyNumberFormat="1" applyFont="1" applyFill="1" applyBorder="1" applyAlignment="1" applyProtection="1">
      <alignment horizontal="right" vertical="center" wrapText="1"/>
      <protection locked="0"/>
    </xf>
    <xf numFmtId="168" fontId="35" fillId="0" borderId="0" xfId="27" applyNumberFormat="1" applyFont="1" applyFill="1" applyBorder="1" applyAlignment="1" applyProtection="1">
      <alignment horizontal="right" vertical="center" wrapText="1"/>
      <protection locked="0"/>
    </xf>
    <xf numFmtId="168" fontId="28" fillId="0" borderId="0" xfId="27" applyNumberFormat="1" applyFont="1" applyFill="1" applyBorder="1" applyAlignment="1" applyProtection="1">
      <alignment horizontal="right" vertical="center" wrapText="1"/>
    </xf>
    <xf numFmtId="168" fontId="35" fillId="5" borderId="5" xfId="27" applyNumberFormat="1" applyFont="1" applyFill="1" applyBorder="1" applyAlignment="1" applyProtection="1">
      <alignment horizontal="right" vertical="center" wrapText="1"/>
      <protection locked="0"/>
    </xf>
    <xf numFmtId="0" fontId="3" fillId="0" borderId="0" xfId="0" applyFont="1" applyProtection="1">
      <protection locked="0"/>
    </xf>
    <xf numFmtId="0" fontId="17" fillId="0" borderId="0" xfId="15" applyFont="1" applyAlignment="1" applyProtection="1">
      <alignment horizontal="center" wrapText="1"/>
      <protection locked="0"/>
    </xf>
    <xf numFmtId="0" fontId="40" fillId="0" borderId="0" xfId="15" applyFont="1" applyAlignment="1" applyProtection="1">
      <alignment horizontal="center" wrapText="1"/>
      <protection locked="0"/>
    </xf>
    <xf numFmtId="168" fontId="27" fillId="5" borderId="0" xfId="34" applyFont="1" applyFill="1" applyBorder="1" applyAlignment="1" applyProtection="1">
      <alignment horizontal="right" vertical="center" wrapText="1"/>
      <protection locked="0"/>
    </xf>
    <xf numFmtId="168" fontId="27" fillId="5" borderId="0" xfId="34" applyFont="1" applyFill="1" applyBorder="1" applyAlignment="1">
      <alignment horizontal="right" vertical="center" wrapText="1"/>
    </xf>
    <xf numFmtId="168" fontId="27" fillId="5" borderId="0" xfId="34" applyFont="1" applyFill="1" applyBorder="1" applyAlignment="1" applyProtection="1">
      <alignment horizontal="right" vertical="justify" wrapText="1"/>
      <protection locked="0"/>
    </xf>
    <xf numFmtId="0" fontId="6" fillId="5" borderId="0" xfId="15" applyFont="1" applyFill="1" applyAlignment="1">
      <alignment horizontal="left" vertical="center" wrapText="1" indent="1"/>
    </xf>
    <xf numFmtId="41" fontId="6" fillId="0" borderId="0" xfId="60" applyFont="1" applyAlignment="1">
      <alignment horizontal="right" vertical="justify"/>
    </xf>
    <xf numFmtId="168" fontId="6" fillId="2" borderId="0" xfId="34" applyFont="1" applyFill="1" applyAlignment="1" applyProtection="1">
      <alignment horizontal="right" vertical="justify"/>
      <protection locked="0"/>
    </xf>
    <xf numFmtId="168" fontId="6" fillId="2" borderId="0" xfId="34" applyFont="1" applyFill="1" applyAlignment="1">
      <alignment horizontal="right" vertical="justify" wrapText="1"/>
    </xf>
    <xf numFmtId="169" fontId="3" fillId="0" borderId="0" xfId="15" applyNumberFormat="1" applyFont="1" applyAlignment="1" applyProtection="1">
      <alignment horizontal="right" wrapText="1"/>
      <protection locked="0"/>
    </xf>
    <xf numFmtId="168" fontId="27" fillId="2" borderId="0" xfId="34" applyFont="1" applyFill="1" applyAlignment="1">
      <alignment horizontal="right" vertical="justify" wrapText="1"/>
    </xf>
    <xf numFmtId="168" fontId="6" fillId="0" borderId="0" xfId="60" applyNumberFormat="1" applyFont="1" applyAlignment="1">
      <alignment horizontal="right" vertical="justify"/>
    </xf>
    <xf numFmtId="0" fontId="6" fillId="5" borderId="0" xfId="15" applyFont="1" applyFill="1" applyAlignment="1">
      <alignment horizontal="left" wrapText="1" indent="1"/>
    </xf>
    <xf numFmtId="172" fontId="27" fillId="2" borderId="5" xfId="15" applyNumberFormat="1" applyFont="1" applyFill="1" applyBorder="1" applyAlignment="1">
      <alignment horizontal="right" vertical="justify" wrapText="1"/>
    </xf>
    <xf numFmtId="169" fontId="60" fillId="0" borderId="0" xfId="15" applyNumberFormat="1" applyFont="1" applyAlignment="1" applyProtection="1">
      <alignment horizontal="right" wrapText="1"/>
      <protection locked="0"/>
    </xf>
    <xf numFmtId="169" fontId="17" fillId="0" borderId="0" xfId="15" applyNumberFormat="1" applyFont="1" applyAlignment="1" applyProtection="1">
      <alignment horizontal="right" wrapText="1"/>
      <protection locked="0"/>
    </xf>
    <xf numFmtId="172" fontId="17" fillId="0" borderId="0" xfId="15" applyNumberFormat="1" applyFont="1" applyAlignment="1" applyProtection="1">
      <alignment horizontal="right" wrapText="1"/>
      <protection locked="0"/>
    </xf>
    <xf numFmtId="172" fontId="3" fillId="0" borderId="0" xfId="15" applyNumberFormat="1" applyFont="1" applyProtection="1">
      <protection locked="0"/>
    </xf>
    <xf numFmtId="167" fontId="3" fillId="0" borderId="0" xfId="61" applyNumberFormat="1" applyFont="1" applyProtection="1">
      <protection locked="0"/>
    </xf>
    <xf numFmtId="167" fontId="3" fillId="0" borderId="0" xfId="61" applyNumberFormat="1" applyFont="1" applyBorder="1" applyProtection="1">
      <protection locked="0"/>
    </xf>
    <xf numFmtId="168" fontId="27" fillId="2" borderId="5" xfId="34" applyFont="1" applyFill="1" applyBorder="1" applyAlignment="1">
      <alignment horizontal="right" vertical="justify" wrapText="1"/>
    </xf>
    <xf numFmtId="172" fontId="60" fillId="2" borderId="5" xfId="15" applyNumberFormat="1" applyFont="1" applyFill="1" applyBorder="1" applyAlignment="1">
      <alignment horizontal="right" vertical="justify" wrapText="1"/>
    </xf>
    <xf numFmtId="0" fontId="30" fillId="0" borderId="0" xfId="62" applyFont="1"/>
    <xf numFmtId="0" fontId="72" fillId="0" borderId="0" xfId="62" applyFont="1"/>
    <xf numFmtId="0" fontId="13" fillId="0" borderId="0" xfId="62" applyFont="1"/>
    <xf numFmtId="0" fontId="25" fillId="0" borderId="0" xfId="62" applyFont="1" applyAlignment="1">
      <alignment horizontal="center" vertical="center"/>
    </xf>
    <xf numFmtId="183" fontId="25" fillId="0" borderId="0" xfId="33" applyNumberFormat="1" applyFont="1" applyFill="1" applyBorder="1" applyAlignment="1" applyProtection="1">
      <alignment horizontal="center" vertical="center" wrapText="1"/>
      <protection locked="0"/>
    </xf>
    <xf numFmtId="0" fontId="73" fillId="0" borderId="0" xfId="62" applyFont="1"/>
    <xf numFmtId="0" fontId="74" fillId="0" borderId="0" xfId="62" applyFont="1"/>
    <xf numFmtId="167" fontId="31" fillId="0" borderId="0" xfId="29" applyNumberFormat="1" applyFont="1" applyAlignment="1"/>
    <xf numFmtId="167" fontId="27" fillId="5" borderId="0" xfId="29" applyNumberFormat="1" applyFont="1" applyFill="1" applyAlignment="1" applyProtection="1">
      <alignment vertical="center"/>
      <protection locked="0"/>
    </xf>
    <xf numFmtId="0" fontId="13" fillId="0" borderId="0" xfId="62" applyFont="1" applyAlignment="1">
      <alignment horizontal="left" indent="1"/>
    </xf>
    <xf numFmtId="167" fontId="13" fillId="0" borderId="0" xfId="29" applyNumberFormat="1" applyFont="1" applyAlignment="1"/>
    <xf numFmtId="167" fontId="6" fillId="5" borderId="0" xfId="29" applyNumberFormat="1" applyFont="1" applyFill="1" applyAlignment="1" applyProtection="1">
      <alignment vertical="center"/>
      <protection locked="0"/>
    </xf>
    <xf numFmtId="167" fontId="13" fillId="0" borderId="0" xfId="29" applyNumberFormat="1" applyFont="1" applyBorder="1" applyAlignment="1"/>
    <xf numFmtId="167" fontId="6" fillId="0" borderId="0" xfId="29" applyNumberFormat="1" applyFont="1" applyFill="1" applyAlignment="1" applyProtection="1">
      <alignment vertical="center"/>
      <protection locked="0"/>
    </xf>
    <xf numFmtId="167" fontId="6" fillId="0" borderId="0" xfId="29" applyNumberFormat="1" applyFont="1" applyFill="1" applyBorder="1" applyAlignment="1"/>
    <xf numFmtId="167" fontId="6" fillId="0" borderId="0" xfId="29" applyNumberFormat="1" applyFont="1" applyFill="1" applyAlignment="1"/>
    <xf numFmtId="0" fontId="6" fillId="0" borderId="0" xfId="62" applyFont="1" applyFill="1"/>
    <xf numFmtId="167" fontId="6" fillId="0" borderId="0" xfId="62" applyNumberFormat="1" applyFont="1" applyFill="1"/>
    <xf numFmtId="0" fontId="3" fillId="0" borderId="0" xfId="62" applyFont="1" applyFill="1"/>
    <xf numFmtId="167" fontId="3" fillId="0" borderId="0" xfId="62" applyNumberFormat="1" applyFont="1" applyFill="1"/>
    <xf numFmtId="167" fontId="31" fillId="0" borderId="5" xfId="29" applyNumberFormat="1" applyFont="1" applyBorder="1" applyAlignment="1"/>
    <xf numFmtId="167" fontId="27" fillId="0" borderId="5" xfId="29" applyNumberFormat="1" applyFont="1" applyFill="1" applyBorder="1" applyAlignment="1"/>
    <xf numFmtId="0" fontId="25" fillId="0" borderId="5" xfId="62" applyFont="1" applyBorder="1" applyAlignment="1">
      <alignment horizontal="center" vertical="center"/>
    </xf>
    <xf numFmtId="0" fontId="25" fillId="2" borderId="5" xfId="62" applyFont="1" applyFill="1" applyBorder="1" applyAlignment="1">
      <alignment horizontal="center" vertical="center" wrapText="1"/>
    </xf>
    <xf numFmtId="167" fontId="3" fillId="0" borderId="0" xfId="53" applyNumberFormat="1" applyFont="1" applyFill="1" applyBorder="1" applyAlignment="1" applyProtection="1">
      <alignment vertical="center" wrapText="1"/>
    </xf>
    <xf numFmtId="175" fontId="25" fillId="0" borderId="5" xfId="15" applyNumberFormat="1" applyFont="1" applyBorder="1" applyAlignment="1">
      <alignment horizontal="center" vertical="center"/>
    </xf>
    <xf numFmtId="175" fontId="27" fillId="0" borderId="5" xfId="15" applyNumberFormat="1" applyFont="1" applyBorder="1" applyAlignment="1" applyProtection="1">
      <alignment horizontal="center" vertical="center"/>
      <protection locked="0"/>
    </xf>
    <xf numFmtId="184" fontId="27" fillId="0" borderId="5" xfId="19" applyNumberFormat="1" applyFont="1" applyBorder="1" applyAlignment="1">
      <alignment horizontal="center" vertical="center" wrapText="1"/>
    </xf>
    <xf numFmtId="49" fontId="27" fillId="5" borderId="5" xfId="15" applyNumberFormat="1" applyFont="1" applyFill="1" applyBorder="1" applyAlignment="1">
      <alignment vertical="center" wrapText="1"/>
    </xf>
    <xf numFmtId="0" fontId="16" fillId="0" borderId="0" xfId="0" applyFont="1"/>
    <xf numFmtId="0" fontId="25" fillId="0" borderId="5" xfId="15" applyFont="1" applyBorder="1" applyAlignment="1">
      <alignment horizontal="center" vertical="center" wrapText="1"/>
    </xf>
    <xf numFmtId="0" fontId="6" fillId="0" borderId="0" xfId="15" applyFont="1" applyAlignment="1">
      <alignment horizontal="left" vertical="center" wrapText="1"/>
    </xf>
    <xf numFmtId="0" fontId="13" fillId="0" borderId="0" xfId="62" applyFont="1" applyFill="1" applyAlignment="1">
      <alignment horizontal="left" indent="1"/>
    </xf>
    <xf numFmtId="0" fontId="13" fillId="0" borderId="0" xfId="62" applyFont="1" applyFill="1"/>
    <xf numFmtId="0" fontId="72" fillId="0" borderId="0" xfId="62" applyFont="1" applyFill="1"/>
    <xf numFmtId="168" fontId="6" fillId="0" borderId="0" xfId="15" applyNumberFormat="1" applyFont="1" applyAlignment="1" applyProtection="1">
      <alignment horizontal="right" vertical="center" wrapText="1"/>
      <protection locked="0"/>
    </xf>
    <xf numFmtId="168" fontId="27" fillId="0" borderId="0" xfId="15" applyNumberFormat="1" applyFont="1" applyAlignment="1">
      <alignment horizontal="right" vertical="center" wrapText="1"/>
    </xf>
    <xf numFmtId="0" fontId="21" fillId="2" borderId="0" xfId="13" applyFont="1" applyFill="1"/>
    <xf numFmtId="0" fontId="9" fillId="2" borderId="0" xfId="13" applyFont="1" applyFill="1"/>
    <xf numFmtId="0" fontId="6" fillId="2" borderId="0" xfId="13" applyFont="1" applyFill="1"/>
    <xf numFmtId="0" fontId="3" fillId="2" borderId="0" xfId="13" applyFont="1" applyFill="1"/>
    <xf numFmtId="0" fontId="75" fillId="0" borderId="0" xfId="13" applyFont="1"/>
    <xf numFmtId="0" fontId="11" fillId="0" borderId="0" xfId="13" applyFont="1"/>
    <xf numFmtId="0" fontId="9" fillId="0" borderId="0" xfId="13" applyFont="1" applyAlignment="1">
      <alignment horizontal="left" indent="1"/>
    </xf>
    <xf numFmtId="0" fontId="11" fillId="0" borderId="0" xfId="13" applyFont="1" applyAlignment="1">
      <alignment horizontal="left" indent="1"/>
    </xf>
    <xf numFmtId="0" fontId="76" fillId="0" borderId="0" xfId="13" applyFont="1"/>
    <xf numFmtId="0" fontId="75" fillId="0" borderId="0" xfId="13" applyFont="1" applyAlignment="1">
      <alignment vertical="center" wrapText="1"/>
    </xf>
    <xf numFmtId="167" fontId="38" fillId="0" borderId="0" xfId="13" applyNumberFormat="1" applyFont="1" applyAlignment="1">
      <alignment horizontal="center"/>
    </xf>
    <xf numFmtId="171" fontId="16" fillId="0" borderId="0" xfId="29" applyFont="1" applyFill="1"/>
    <xf numFmtId="167" fontId="16" fillId="0" borderId="0" xfId="13" applyNumberFormat="1" applyFont="1"/>
    <xf numFmtId="0" fontId="38" fillId="0" borderId="0" xfId="13" applyFont="1" applyAlignment="1">
      <alignment horizontal="center"/>
    </xf>
    <xf numFmtId="167" fontId="3" fillId="0" borderId="0" xfId="13" applyNumberFormat="1" applyFont="1"/>
    <xf numFmtId="0" fontId="25" fillId="0" borderId="22" xfId="15" applyFont="1" applyBorder="1" applyAlignment="1">
      <alignment horizontal="center" vertical="center" wrapText="1"/>
    </xf>
    <xf numFmtId="0" fontId="25" fillId="0" borderId="23" xfId="15" applyFont="1" applyBorder="1" applyAlignment="1">
      <alignment horizontal="center" vertical="center" wrapText="1"/>
    </xf>
    <xf numFmtId="15" fontId="6" fillId="0" borderId="25" xfId="15" applyNumberFormat="1" applyFont="1" applyBorder="1" applyAlignment="1">
      <alignment horizontal="center" vertical="center" wrapText="1"/>
    </xf>
    <xf numFmtId="15" fontId="6" fillId="0" borderId="25" xfId="19" applyNumberFormat="1" applyFont="1" applyBorder="1" applyAlignment="1" applyProtection="1">
      <alignment horizontal="center" vertical="center"/>
      <protection locked="0"/>
    </xf>
    <xf numFmtId="0" fontId="78" fillId="0" borderId="0" xfId="0" applyFont="1"/>
    <xf numFmtId="0" fontId="6" fillId="0" borderId="25" xfId="15" applyFont="1" applyBorder="1" applyAlignment="1">
      <alignment horizontal="justify" vertical="top" wrapText="1"/>
    </xf>
    <xf numFmtId="0" fontId="25" fillId="0" borderId="24" xfId="15" applyFont="1" applyBorder="1" applyAlignment="1">
      <alignment horizontal="center" vertical="center" wrapText="1"/>
    </xf>
    <xf numFmtId="0" fontId="15" fillId="0" borderId="0" xfId="0" applyFont="1" applyAlignment="1">
      <alignment horizontal="left" vertical="center"/>
    </xf>
    <xf numFmtId="0" fontId="6" fillId="0" borderId="0" xfId="15" applyFont="1" applyBorder="1" applyAlignment="1" applyProtection="1">
      <alignment horizontal="left" vertical="center"/>
      <protection locked="0"/>
    </xf>
    <xf numFmtId="168" fontId="28" fillId="0" borderId="0" xfId="16" applyNumberFormat="1" applyFont="1" applyBorder="1" applyAlignment="1" applyProtection="1">
      <alignment vertical="top" wrapText="1"/>
      <protection locked="0"/>
    </xf>
    <xf numFmtId="175" fontId="25" fillId="0" borderId="15" xfId="15" applyNumberFormat="1" applyFont="1" applyBorder="1" applyAlignment="1" applyProtection="1">
      <alignment horizontal="center" vertical="center"/>
      <protection locked="0"/>
    </xf>
    <xf numFmtId="49" fontId="25" fillId="0" borderId="15" xfId="15" applyNumberFormat="1" applyFont="1" applyBorder="1" applyAlignment="1" applyProtection="1">
      <alignment horizontal="center" vertical="center" wrapText="1"/>
      <protection locked="0"/>
    </xf>
    <xf numFmtId="0" fontId="25" fillId="0" borderId="15" xfId="15" applyFont="1" applyBorder="1" applyAlignment="1" applyProtection="1">
      <alignment horizontal="center" vertical="center" wrapText="1"/>
      <protection locked="0"/>
    </xf>
    <xf numFmtId="0" fontId="13" fillId="0" borderId="0" xfId="0" applyFont="1" applyAlignment="1">
      <alignment horizontal="center" vertical="center"/>
    </xf>
    <xf numFmtId="0" fontId="13" fillId="0" borderId="6" xfId="0" applyFont="1" applyBorder="1"/>
    <xf numFmtId="0" fontId="1" fillId="10" borderId="0" xfId="0" applyFont="1" applyFill="1"/>
    <xf numFmtId="0" fontId="25" fillId="0" borderId="0" xfId="15" applyFont="1" applyAlignment="1">
      <alignment horizontal="center" vertical="center" wrapText="1"/>
    </xf>
    <xf numFmtId="0" fontId="15" fillId="0" borderId="0" xfId="0" applyFont="1" applyAlignment="1">
      <alignment vertical="center"/>
    </xf>
    <xf numFmtId="0" fontId="14" fillId="0" borderId="0" xfId="0" applyFont="1" applyAlignment="1">
      <alignment vertical="center"/>
    </xf>
    <xf numFmtId="0" fontId="13" fillId="0" borderId="0" xfId="0" applyFont="1" applyAlignment="1">
      <alignment horizontal="left" vertical="center"/>
    </xf>
    <xf numFmtId="0" fontId="79" fillId="0" borderId="0" xfId="0" applyFont="1" applyAlignment="1">
      <alignment vertical="center"/>
    </xf>
    <xf numFmtId="0" fontId="80" fillId="0" borderId="0" xfId="0" applyFont="1" applyAlignment="1">
      <alignment vertical="center"/>
    </xf>
    <xf numFmtId="0" fontId="27" fillId="0" borderId="0" xfId="2" applyFont="1"/>
    <xf numFmtId="37" fontId="27" fillId="0" borderId="0" xfId="3" applyNumberFormat="1" applyFont="1" applyFill="1" applyBorder="1" applyAlignment="1" applyProtection="1">
      <alignment horizontal="center"/>
    </xf>
    <xf numFmtId="168" fontId="27" fillId="0" borderId="2" xfId="1" applyNumberFormat="1" applyFont="1" applyFill="1" applyBorder="1" applyAlignment="1" applyProtection="1">
      <alignment horizontal="right" vertical="center"/>
    </xf>
    <xf numFmtId="168" fontId="27" fillId="0" borderId="0" xfId="1" applyNumberFormat="1" applyFont="1" applyFill="1" applyBorder="1" applyAlignment="1" applyProtection="1">
      <alignment horizontal="right" vertical="center"/>
    </xf>
    <xf numFmtId="0" fontId="6" fillId="0" borderId="0" xfId="2" applyFont="1" applyAlignment="1">
      <alignment horizontal="left" indent="1"/>
    </xf>
    <xf numFmtId="37" fontId="6" fillId="0" borderId="0" xfId="3" applyNumberFormat="1" applyFont="1" applyFill="1" applyBorder="1" applyAlignment="1" applyProtection="1">
      <alignment horizontal="center"/>
    </xf>
    <xf numFmtId="168" fontId="6" fillId="0" borderId="0" xfId="5" applyNumberFormat="1" applyFont="1" applyFill="1" applyBorder="1" applyAlignment="1" applyProtection="1">
      <alignment horizontal="right" vertical="center"/>
    </xf>
    <xf numFmtId="168" fontId="6" fillId="0" borderId="0" xfId="1" applyNumberFormat="1" applyFont="1" applyFill="1" applyBorder="1" applyAlignment="1" applyProtection="1">
      <alignment horizontal="right" vertical="center"/>
    </xf>
    <xf numFmtId="0" fontId="6" fillId="0" borderId="0" xfId="2" applyFont="1" applyAlignment="1">
      <alignment horizontal="left" indent="2"/>
    </xf>
    <xf numFmtId="0" fontId="13" fillId="0" borderId="0" xfId="2" applyFont="1" applyAlignment="1">
      <alignment horizontal="left" wrapText="1" indent="1"/>
    </xf>
    <xf numFmtId="0" fontId="27" fillId="0" borderId="2" xfId="2" applyFont="1" applyBorder="1"/>
    <xf numFmtId="37" fontId="27" fillId="0" borderId="2" xfId="3" applyNumberFormat="1" applyFont="1" applyFill="1" applyBorder="1" applyAlignment="1" applyProtection="1">
      <alignment horizontal="center"/>
    </xf>
    <xf numFmtId="168" fontId="27" fillId="0" borderId="1" xfId="1" applyNumberFormat="1" applyFont="1" applyFill="1" applyBorder="1" applyAlignment="1" applyProtection="1">
      <alignment horizontal="right" vertical="center"/>
    </xf>
    <xf numFmtId="0" fontId="13" fillId="0" borderId="0" xfId="0" applyFont="1" applyAlignment="1">
      <alignment vertical="center"/>
    </xf>
    <xf numFmtId="0" fontId="81" fillId="0" borderId="0" xfId="2" applyFont="1" applyAlignment="1">
      <alignment horizontal="left"/>
    </xf>
    <xf numFmtId="0" fontId="55" fillId="0" borderId="0" xfId="2" applyFont="1" applyAlignment="1">
      <alignment horizontal="left"/>
    </xf>
    <xf numFmtId="168" fontId="27" fillId="0" borderId="2" xfId="1" applyNumberFormat="1" applyFont="1" applyFill="1" applyBorder="1" applyAlignment="1" applyProtection="1">
      <alignment vertical="center"/>
    </xf>
    <xf numFmtId="0" fontId="27" fillId="0" borderId="0" xfId="2" applyFont="1" applyAlignment="1">
      <alignment horizontal="left"/>
    </xf>
    <xf numFmtId="168" fontId="27" fillId="0" borderId="0" xfId="6" applyNumberFormat="1" applyFont="1" applyFill="1" applyBorder="1" applyAlignment="1" applyProtection="1">
      <alignment vertical="center"/>
    </xf>
    <xf numFmtId="168" fontId="6" fillId="0" borderId="0" xfId="1" applyNumberFormat="1" applyFont="1" applyFill="1" applyBorder="1" applyAlignment="1" applyProtection="1">
      <alignment vertical="center"/>
    </xf>
    <xf numFmtId="168" fontId="6" fillId="0" borderId="0" xfId="1" applyNumberFormat="1" applyFont="1" applyFill="1" applyBorder="1" applyAlignment="1">
      <alignment vertical="center"/>
    </xf>
    <xf numFmtId="168" fontId="27" fillId="0" borderId="0" xfId="1" applyNumberFormat="1" applyFont="1" applyFill="1" applyBorder="1" applyAlignment="1">
      <alignment vertical="center"/>
    </xf>
    <xf numFmtId="37" fontId="27" fillId="0" borderId="0" xfId="3" applyNumberFormat="1" applyFont="1" applyFill="1" applyBorder="1" applyAlignment="1">
      <alignment horizontal="center"/>
    </xf>
    <xf numFmtId="37" fontId="27" fillId="0" borderId="0" xfId="3" applyNumberFormat="1" applyFont="1" applyFill="1" applyBorder="1" applyAlignment="1" applyProtection="1">
      <alignment horizontal="center" vertical="center"/>
    </xf>
    <xf numFmtId="168" fontId="27" fillId="0" borderId="1" xfId="1" applyNumberFormat="1" applyFont="1" applyFill="1" applyBorder="1" applyAlignment="1" applyProtection="1">
      <alignment vertical="center"/>
    </xf>
    <xf numFmtId="0" fontId="27" fillId="0" borderId="0" xfId="2" applyFont="1" applyAlignment="1">
      <alignment vertical="center"/>
    </xf>
    <xf numFmtId="168" fontId="27" fillId="0" borderId="0" xfId="1" applyNumberFormat="1" applyFont="1" applyFill="1" applyBorder="1" applyAlignment="1" applyProtection="1">
      <alignment vertical="center"/>
    </xf>
    <xf numFmtId="37" fontId="6" fillId="0" borderId="0" xfId="3" applyNumberFormat="1" applyFont="1" applyFill="1" applyBorder="1" applyAlignment="1">
      <alignment horizontal="center"/>
    </xf>
    <xf numFmtId="167" fontId="6" fillId="0" borderId="0" xfId="1" applyNumberFormat="1" applyFont="1" applyFill="1" applyBorder="1" applyAlignment="1">
      <alignment horizontal="center"/>
    </xf>
    <xf numFmtId="167" fontId="6" fillId="0" borderId="0" xfId="2" applyNumberFormat="1" applyFont="1"/>
    <xf numFmtId="167" fontId="6" fillId="2" borderId="0" xfId="2" applyNumberFormat="1" applyFont="1" applyFill="1" applyAlignment="1">
      <alignment horizontal="center"/>
    </xf>
    <xf numFmtId="167" fontId="6" fillId="0" borderId="0" xfId="3" applyNumberFormat="1" applyFont="1" applyFill="1" applyBorder="1"/>
    <xf numFmtId="167" fontId="6" fillId="2" borderId="0" xfId="2" applyNumberFormat="1" applyFont="1" applyFill="1"/>
    <xf numFmtId="0" fontId="6" fillId="0" borderId="0" xfId="2" applyFont="1" applyAlignment="1">
      <alignment horizontal="center"/>
    </xf>
    <xf numFmtId="165" fontId="6" fillId="0" borderId="0" xfId="3" applyNumberFormat="1" applyFont="1" applyFill="1" applyBorder="1"/>
    <xf numFmtId="0" fontId="20" fillId="0" borderId="0" xfId="0" applyFont="1" applyAlignment="1">
      <alignment vertical="center"/>
    </xf>
    <xf numFmtId="0" fontId="82" fillId="0" borderId="0" xfId="0" applyFont="1" applyAlignment="1">
      <alignment vertical="center"/>
    </xf>
    <xf numFmtId="169" fontId="27" fillId="0" borderId="0" xfId="7" applyNumberFormat="1" applyFont="1" applyFill="1" applyBorder="1" applyAlignment="1" applyProtection="1">
      <alignment horizontal="center" vertical="center"/>
    </xf>
    <xf numFmtId="166" fontId="27" fillId="0" borderId="0" xfId="7" applyNumberFormat="1" applyFont="1" applyFill="1" applyProtection="1"/>
    <xf numFmtId="169" fontId="27" fillId="0" borderId="0" xfId="7" applyNumberFormat="1" applyFont="1" applyFill="1" applyProtection="1"/>
    <xf numFmtId="0" fontId="27" fillId="0" borderId="0" xfId="4" applyFont="1" applyAlignment="1">
      <alignment horizontal="left"/>
    </xf>
    <xf numFmtId="0" fontId="27" fillId="0" borderId="0" xfId="8" applyNumberFormat="1" applyFont="1" applyFill="1" applyBorder="1" applyAlignment="1" applyProtection="1">
      <alignment horizontal="center" vertical="center"/>
    </xf>
    <xf numFmtId="0" fontId="6" fillId="0" borderId="0" xfId="4" applyFont="1" applyAlignment="1">
      <alignment horizontal="left" indent="1"/>
    </xf>
    <xf numFmtId="0" fontId="6" fillId="0" borderId="0" xfId="8" applyNumberFormat="1" applyFont="1" applyFill="1" applyBorder="1" applyAlignment="1" applyProtection="1">
      <alignment horizontal="center" vertical="center"/>
    </xf>
    <xf numFmtId="0" fontId="6" fillId="0" borderId="0" xfId="4" applyFont="1" applyAlignment="1">
      <alignment horizontal="left" indent="2"/>
    </xf>
    <xf numFmtId="0" fontId="27" fillId="0" borderId="0" xfId="7" applyNumberFormat="1" applyFont="1" applyFill="1" applyBorder="1" applyAlignment="1" applyProtection="1">
      <alignment horizontal="center" vertical="center"/>
    </xf>
    <xf numFmtId="168" fontId="27" fillId="0" borderId="0" xfId="1" applyNumberFormat="1" applyFont="1" applyFill="1" applyAlignment="1" applyProtection="1">
      <alignment horizontal="right" vertical="center"/>
    </xf>
    <xf numFmtId="0" fontId="27" fillId="0" borderId="0" xfId="4" applyFont="1" applyAlignment="1">
      <alignment horizontal="left" vertical="center"/>
    </xf>
    <xf numFmtId="168" fontId="6" fillId="0" borderId="0" xfId="8" applyNumberFormat="1" applyFont="1" applyFill="1" applyBorder="1" applyAlignment="1" applyProtection="1">
      <alignment horizontal="right" vertical="center"/>
    </xf>
    <xf numFmtId="0" fontId="43" fillId="6" borderId="4" xfId="13" applyFont="1" applyFill="1" applyBorder="1" applyAlignment="1">
      <alignment horizontal="center" vertical="center"/>
    </xf>
    <xf numFmtId="0" fontId="43" fillId="6" borderId="3" xfId="13" applyFont="1" applyFill="1" applyBorder="1" applyAlignment="1">
      <alignment horizontal="center" vertical="center"/>
    </xf>
    <xf numFmtId="0" fontId="43" fillId="6" borderId="17" xfId="13" applyFont="1" applyFill="1" applyBorder="1" applyAlignment="1">
      <alignment horizontal="center" vertical="center"/>
    </xf>
    <xf numFmtId="0" fontId="27" fillId="0" borderId="0" xfId="13" quotePrefix="1" applyFont="1"/>
    <xf numFmtId="0" fontId="27" fillId="0" borderId="0" xfId="13" applyFont="1" applyAlignment="1">
      <alignment horizontal="center"/>
    </xf>
    <xf numFmtId="167" fontId="27" fillId="0" borderId="2" xfId="13" applyNumberFormat="1" applyFont="1" applyBorder="1"/>
    <xf numFmtId="0" fontId="27" fillId="0" borderId="0" xfId="13" applyFont="1"/>
    <xf numFmtId="0" fontId="6" fillId="0" borderId="0" xfId="13" applyFont="1" applyAlignment="1">
      <alignment horizontal="left" indent="1"/>
    </xf>
    <xf numFmtId="167" fontId="6" fillId="0" borderId="0" xfId="8" applyNumberFormat="1" applyFont="1" applyFill="1" applyAlignment="1">
      <alignment horizontal="right" vertical="center"/>
    </xf>
    <xf numFmtId="0" fontId="27" fillId="0" borderId="0" xfId="13" applyFont="1" applyAlignment="1">
      <alignment horizontal="left"/>
    </xf>
    <xf numFmtId="167" fontId="27" fillId="0" borderId="0" xfId="8" applyNumberFormat="1" applyFont="1" applyFill="1" applyAlignment="1">
      <alignment horizontal="right" vertical="center"/>
    </xf>
    <xf numFmtId="167" fontId="27" fillId="0" borderId="2" xfId="13" applyNumberFormat="1" applyFont="1" applyBorder="1" applyAlignment="1">
      <alignment horizontal="right" vertical="center"/>
    </xf>
    <xf numFmtId="0" fontId="6" fillId="0" borderId="0" xfId="13" applyFont="1" applyAlignment="1">
      <alignment horizontal="left" indent="2"/>
    </xf>
    <xf numFmtId="167" fontId="6" fillId="0" borderId="0" xfId="14" applyNumberFormat="1" applyFont="1" applyFill="1" applyAlignment="1">
      <alignment horizontal="right" vertical="center"/>
    </xf>
    <xf numFmtId="0" fontId="6" fillId="0" borderId="0" xfId="13" applyFont="1" applyAlignment="1">
      <alignment horizontal="center"/>
    </xf>
    <xf numFmtId="0" fontId="27" fillId="0" borderId="0" xfId="13" applyFont="1" applyAlignment="1">
      <alignment vertical="center" wrapText="1"/>
    </xf>
    <xf numFmtId="167" fontId="27" fillId="0" borderId="2" xfId="8" applyNumberFormat="1" applyFont="1" applyFill="1" applyBorder="1" applyAlignment="1">
      <alignment horizontal="right" vertical="center" wrapText="1"/>
    </xf>
    <xf numFmtId="0" fontId="27" fillId="0" borderId="0" xfId="13" applyFont="1" applyAlignment="1">
      <alignment vertical="top" wrapText="1"/>
    </xf>
    <xf numFmtId="167" fontId="27" fillId="0" borderId="1" xfId="13" applyNumberFormat="1" applyFont="1" applyBorder="1" applyAlignment="1">
      <alignment horizontal="right" vertical="center"/>
    </xf>
    <xf numFmtId="167" fontId="27" fillId="0" borderId="2" xfId="8" applyNumberFormat="1" applyFont="1" applyFill="1" applyBorder="1" applyAlignment="1">
      <alignment horizontal="right" vertical="center"/>
    </xf>
    <xf numFmtId="0" fontId="27" fillId="0" borderId="2" xfId="13" applyFont="1" applyBorder="1" applyAlignment="1">
      <alignment vertical="top" wrapText="1"/>
    </xf>
    <xf numFmtId="0" fontId="27" fillId="0" borderId="2" xfId="13" applyFont="1" applyBorder="1" applyAlignment="1">
      <alignment horizontal="center"/>
    </xf>
    <xf numFmtId="0" fontId="15" fillId="0" borderId="0" xfId="11" applyFont="1" applyAlignment="1">
      <alignment vertical="center"/>
    </xf>
    <xf numFmtId="0" fontId="20" fillId="0" borderId="0" xfId="11" applyFont="1" applyAlignment="1">
      <alignment vertical="center"/>
    </xf>
    <xf numFmtId="0" fontId="13" fillId="0" borderId="7" xfId="11" applyFont="1" applyBorder="1" applyAlignment="1">
      <alignment vertical="center"/>
    </xf>
    <xf numFmtId="0" fontId="13" fillId="0" borderId="0" xfId="11" applyFont="1" applyBorder="1" applyAlignment="1">
      <alignment vertical="center"/>
    </xf>
    <xf numFmtId="0" fontId="79" fillId="0" borderId="0" xfId="11" applyFont="1" applyAlignment="1">
      <alignment vertical="center"/>
    </xf>
    <xf numFmtId="0" fontId="82" fillId="0" borderId="0" xfId="11" applyFont="1" applyAlignment="1">
      <alignment vertical="center"/>
    </xf>
    <xf numFmtId="0" fontId="6" fillId="0" borderId="0" xfId="15" applyFont="1" applyFill="1" applyAlignment="1" applyProtection="1">
      <alignment horizontal="left" vertical="center" wrapText="1" indent="1"/>
      <protection locked="0"/>
    </xf>
    <xf numFmtId="169" fontId="6" fillId="0" borderId="0" xfId="15" applyNumberFormat="1" applyFont="1"/>
    <xf numFmtId="3" fontId="13" fillId="0" borderId="23" xfId="15" applyNumberFormat="1" applyFont="1" applyBorder="1" applyAlignment="1">
      <alignment horizontal="center" vertical="center" wrapText="1"/>
    </xf>
    <xf numFmtId="0" fontId="6" fillId="0" borderId="0" xfId="2" applyFont="1" applyBorder="1" applyAlignment="1">
      <alignment horizontal="center"/>
    </xf>
    <xf numFmtId="167" fontId="6" fillId="0" borderId="0" xfId="29" applyNumberFormat="1" applyFont="1" applyAlignment="1">
      <alignment horizontal="center" vertical="center"/>
    </xf>
    <xf numFmtId="167" fontId="6" fillId="0" borderId="0" xfId="29" applyNumberFormat="1" applyFont="1" applyAlignment="1">
      <alignment horizontal="left" vertical="center"/>
    </xf>
    <xf numFmtId="167" fontId="6" fillId="0" borderId="0" xfId="29" applyNumberFormat="1" applyFont="1" applyBorder="1" applyAlignment="1">
      <alignment horizontal="left" vertical="center"/>
    </xf>
    <xf numFmtId="167" fontId="6" fillId="0" borderId="5" xfId="29" applyNumberFormat="1" applyFont="1" applyBorder="1" applyAlignment="1">
      <alignment horizontal="left" vertical="center"/>
    </xf>
    <xf numFmtId="168" fontId="7" fillId="0" borderId="0" xfId="2" applyNumberFormat="1" applyFont="1"/>
    <xf numFmtId="168" fontId="9" fillId="0" borderId="0" xfId="4" applyNumberFormat="1" applyFont="1"/>
    <xf numFmtId="167" fontId="75" fillId="0" borderId="0" xfId="13" applyNumberFormat="1" applyFont="1"/>
    <xf numFmtId="168" fontId="6" fillId="0" borderId="0" xfId="4" applyNumberFormat="1" applyFont="1"/>
    <xf numFmtId="0" fontId="23" fillId="4" borderId="0" xfId="13" applyFont="1" applyFill="1" applyAlignment="1">
      <alignment horizontal="center" vertical="center"/>
    </xf>
    <xf numFmtId="0" fontId="24" fillId="4" borderId="0" xfId="13" applyFont="1" applyFill="1" applyAlignment="1">
      <alignment horizontal="center" vertical="center"/>
    </xf>
    <xf numFmtId="0" fontId="43" fillId="3" borderId="4" xfId="2" applyFont="1" applyFill="1" applyBorder="1" applyAlignment="1">
      <alignment horizontal="center" vertical="center" wrapText="1"/>
    </xf>
    <xf numFmtId="165" fontId="43" fillId="3" borderId="3" xfId="3" applyNumberFormat="1" applyFont="1" applyFill="1" applyBorder="1" applyAlignment="1">
      <alignment horizontal="center" vertical="center" wrapText="1"/>
    </xf>
    <xf numFmtId="3" fontId="43" fillId="3" borderId="3" xfId="3" applyNumberFormat="1" applyFont="1" applyFill="1" applyBorder="1" applyAlignment="1">
      <alignment horizontal="center" vertical="center" wrapText="1"/>
    </xf>
    <xf numFmtId="0" fontId="15" fillId="0" borderId="0" xfId="0" applyFont="1" applyAlignment="1">
      <alignment horizontal="left" vertical="center"/>
    </xf>
    <xf numFmtId="0" fontId="13" fillId="0" borderId="0" xfId="0" applyFont="1" applyAlignment="1">
      <alignment horizontal="left" vertical="center"/>
    </xf>
    <xf numFmtId="0" fontId="43" fillId="6" borderId="4" xfId="2" applyFont="1" applyFill="1" applyBorder="1" applyAlignment="1">
      <alignment horizontal="center" vertical="center" wrapText="1"/>
    </xf>
    <xf numFmtId="167" fontId="43" fillId="3" borderId="3" xfId="3" applyNumberFormat="1" applyFont="1" applyFill="1" applyBorder="1" applyAlignment="1">
      <alignment horizontal="center" vertical="center" wrapText="1"/>
    </xf>
    <xf numFmtId="0" fontId="43" fillId="3" borderId="3" xfId="3" applyNumberFormat="1" applyFont="1" applyFill="1" applyBorder="1" applyAlignment="1">
      <alignment horizontal="center" vertical="center" wrapText="1"/>
    </xf>
    <xf numFmtId="0" fontId="43" fillId="3" borderId="4" xfId="4" applyFont="1" applyFill="1" applyBorder="1" applyAlignment="1">
      <alignment horizontal="center" vertical="center" wrapText="1"/>
    </xf>
    <xf numFmtId="17" fontId="43" fillId="3" borderId="3" xfId="2" applyNumberFormat="1" applyFont="1" applyFill="1" applyBorder="1" applyAlignment="1">
      <alignment horizontal="center" vertical="center" wrapText="1"/>
    </xf>
    <xf numFmtId="0" fontId="43" fillId="3" borderId="3" xfId="4" applyFont="1" applyFill="1" applyBorder="1" applyAlignment="1">
      <alignment horizontal="center" vertical="center" wrapText="1"/>
    </xf>
    <xf numFmtId="166" fontId="43" fillId="3" borderId="3" xfId="2" applyNumberFormat="1" applyFont="1" applyFill="1" applyBorder="1" applyAlignment="1">
      <alignment horizontal="center" vertical="center" wrapText="1"/>
    </xf>
    <xf numFmtId="166" fontId="43" fillId="3" borderId="3" xfId="4" applyNumberFormat="1" applyFont="1" applyFill="1" applyBorder="1" applyAlignment="1">
      <alignment horizontal="center" vertical="center" wrapText="1"/>
    </xf>
    <xf numFmtId="4" fontId="43" fillId="3" borderId="3" xfId="2" applyNumberFormat="1" applyFont="1" applyFill="1" applyBorder="1" applyAlignment="1">
      <alignment horizontal="center" vertical="center" wrapText="1"/>
    </xf>
    <xf numFmtId="4" fontId="43" fillId="3" borderId="3" xfId="4" applyNumberFormat="1" applyFont="1" applyFill="1" applyBorder="1" applyAlignment="1">
      <alignment horizontal="center" vertical="center" wrapText="1"/>
    </xf>
    <xf numFmtId="0" fontId="43" fillId="6" borderId="9" xfId="2" applyFont="1" applyFill="1" applyBorder="1" applyAlignment="1">
      <alignment horizontal="center" vertical="center" wrapText="1"/>
    </xf>
    <xf numFmtId="0" fontId="43" fillId="6" borderId="12" xfId="2" applyFont="1" applyFill="1" applyBorder="1" applyAlignment="1">
      <alignment horizontal="center" vertical="center" wrapText="1"/>
    </xf>
    <xf numFmtId="173" fontId="43" fillId="6" borderId="10" xfId="9" applyFont="1" applyFill="1" applyBorder="1" applyAlignment="1">
      <alignment horizontal="center" vertical="center" wrapText="1"/>
    </xf>
    <xf numFmtId="0" fontId="44" fillId="6" borderId="10" xfId="4" applyFont="1" applyFill="1" applyBorder="1" applyAlignment="1">
      <alignment horizontal="center" vertical="center" wrapText="1"/>
    </xf>
    <xf numFmtId="173" fontId="43" fillId="6" borderId="9" xfId="9" applyFont="1" applyFill="1" applyBorder="1" applyAlignment="1">
      <alignment horizontal="center" vertical="center" wrapText="1"/>
    </xf>
    <xf numFmtId="173" fontId="43" fillId="6" borderId="12" xfId="9" applyFont="1" applyFill="1" applyBorder="1" applyAlignment="1">
      <alignment horizontal="center" vertical="center" wrapText="1"/>
    </xf>
    <xf numFmtId="173" fontId="43" fillId="6" borderId="8" xfId="9" applyFont="1" applyFill="1" applyBorder="1" applyAlignment="1">
      <alignment horizontal="center" vertical="center"/>
    </xf>
    <xf numFmtId="173" fontId="43" fillId="6" borderId="3" xfId="9" applyFont="1" applyFill="1" applyBorder="1" applyAlignment="1">
      <alignment horizontal="center" vertical="center"/>
    </xf>
    <xf numFmtId="173" fontId="43" fillId="6" borderId="12" xfId="9" applyFont="1" applyFill="1" applyBorder="1" applyAlignment="1">
      <alignment horizontal="center" vertical="center"/>
    </xf>
    <xf numFmtId="173" fontId="43" fillId="6" borderId="9" xfId="9" applyFont="1" applyFill="1" applyBorder="1" applyAlignment="1">
      <alignment horizontal="center" vertical="center"/>
    </xf>
    <xf numFmtId="0" fontId="43" fillId="3" borderId="9" xfId="2" applyFont="1" applyFill="1" applyBorder="1" applyAlignment="1">
      <alignment horizontal="center" vertical="center" wrapText="1"/>
    </xf>
    <xf numFmtId="0" fontId="43" fillId="3" borderId="12" xfId="2" applyFont="1" applyFill="1" applyBorder="1" applyAlignment="1">
      <alignment horizontal="center" vertical="center" wrapText="1"/>
    </xf>
    <xf numFmtId="0" fontId="23" fillId="4" borderId="0" xfId="15" applyFont="1" applyFill="1" applyAlignment="1">
      <alignment horizontal="center" vertical="center" wrapText="1"/>
    </xf>
    <xf numFmtId="0" fontId="24" fillId="4" borderId="0" xfId="15" applyFont="1" applyFill="1" applyAlignment="1">
      <alignment horizontal="center" vertical="center"/>
    </xf>
    <xf numFmtId="0" fontId="23" fillId="4" borderId="0" xfId="15" applyFont="1" applyFill="1" applyAlignment="1">
      <alignment horizontal="center"/>
    </xf>
    <xf numFmtId="0" fontId="24" fillId="4" borderId="0" xfId="15" applyFont="1" applyFill="1" applyAlignment="1">
      <alignment horizontal="center"/>
    </xf>
    <xf numFmtId="0" fontId="25" fillId="0" borderId="5" xfId="15" applyFont="1" applyBorder="1" applyAlignment="1">
      <alignment horizontal="center" vertical="center" wrapText="1"/>
    </xf>
    <xf numFmtId="0" fontId="25" fillId="0" borderId="15" xfId="15" applyFont="1" applyBorder="1" applyAlignment="1">
      <alignment horizontal="center" vertical="center" wrapText="1"/>
    </xf>
    <xf numFmtId="1" fontId="23" fillId="4" borderId="0" xfId="15" applyNumberFormat="1" applyFont="1" applyFill="1" applyAlignment="1">
      <alignment horizontal="center" vertical="center"/>
    </xf>
    <xf numFmtId="0" fontId="43" fillId="4" borderId="0" xfId="15" applyFont="1" applyFill="1" applyAlignment="1">
      <alignment horizontal="center" vertical="center"/>
    </xf>
    <xf numFmtId="0" fontId="44" fillId="4" borderId="0" xfId="15" applyFont="1" applyFill="1" applyAlignment="1">
      <alignment horizontal="center" vertical="center"/>
    </xf>
    <xf numFmtId="0" fontId="23" fillId="4" borderId="0" xfId="15" applyFont="1" applyFill="1" applyAlignment="1">
      <alignment horizontal="center" vertical="center"/>
    </xf>
    <xf numFmtId="0" fontId="52" fillId="4" borderId="0" xfId="15" applyFont="1" applyFill="1" applyAlignment="1">
      <alignment horizontal="center"/>
    </xf>
    <xf numFmtId="49" fontId="25" fillId="0" borderId="5" xfId="4" applyNumberFormat="1" applyFont="1" applyBorder="1" applyAlignment="1">
      <alignment horizontal="center"/>
    </xf>
    <xf numFmtId="174" fontId="25" fillId="0" borderId="5" xfId="27" applyFont="1" applyBorder="1" applyAlignment="1">
      <alignment horizontal="center" vertical="top" wrapText="1"/>
    </xf>
    <xf numFmtId="0" fontId="56" fillId="4" borderId="0" xfId="0" applyFont="1" applyFill="1" applyAlignment="1">
      <alignment horizontal="center"/>
    </xf>
    <xf numFmtId="0" fontId="56" fillId="4" borderId="7" xfId="0" applyFont="1" applyFill="1" applyBorder="1" applyAlignment="1">
      <alignment horizontal="center"/>
    </xf>
    <xf numFmtId="0" fontId="52" fillId="4" borderId="0" xfId="15" applyFont="1" applyFill="1" applyAlignment="1">
      <alignment horizontal="center" vertical="center"/>
    </xf>
    <xf numFmtId="0" fontId="25" fillId="0" borderId="0" xfId="15" applyFont="1" applyAlignment="1">
      <alignment horizontal="center" vertical="center" wrapText="1"/>
    </xf>
    <xf numFmtId="0" fontId="25" fillId="0" borderId="5" xfId="15" applyFont="1" applyBorder="1" applyAlignment="1">
      <alignment horizontal="center"/>
    </xf>
    <xf numFmtId="49" fontId="25" fillId="0" borderId="0" xfId="4" applyNumberFormat="1" applyFont="1" applyAlignment="1">
      <alignment horizontal="center" vertical="center" wrapText="1"/>
    </xf>
    <xf numFmtId="0" fontId="1" fillId="0" borderId="5" xfId="0" applyFont="1" applyBorder="1" applyAlignment="1">
      <alignment horizontal="center" vertical="center" wrapText="1"/>
    </xf>
    <xf numFmtId="0" fontId="1" fillId="0" borderId="0" xfId="0" applyFont="1" applyAlignment="1">
      <alignment horizontal="center" vertical="center" wrapText="1"/>
    </xf>
    <xf numFmtId="0" fontId="25" fillId="0" borderId="0" xfId="15" applyFont="1" applyAlignment="1">
      <alignment horizontal="center"/>
    </xf>
    <xf numFmtId="0" fontId="25" fillId="0" borderId="0" xfId="15" applyFont="1" applyAlignment="1">
      <alignment horizontal="center" vertical="center"/>
    </xf>
    <xf numFmtId="0" fontId="25" fillId="0" borderId="5" xfId="15" applyFont="1" applyBorder="1" applyAlignment="1">
      <alignment horizontal="center" vertical="center"/>
    </xf>
    <xf numFmtId="3" fontId="25" fillId="0" borderId="5" xfId="15" applyNumberFormat="1" applyFont="1" applyBorder="1" applyAlignment="1">
      <alignment horizontal="center" vertical="center"/>
    </xf>
    <xf numFmtId="0" fontId="23" fillId="4" borderId="0" xfId="15" applyFont="1" applyFill="1" applyAlignment="1" applyProtection="1">
      <alignment horizontal="center" vertical="center"/>
      <protection locked="0"/>
    </xf>
    <xf numFmtId="0" fontId="24" fillId="4" borderId="0" xfId="15" applyFont="1" applyFill="1" applyAlignment="1" applyProtection="1">
      <alignment horizontal="center" vertical="center"/>
      <protection locked="0"/>
    </xf>
    <xf numFmtId="0" fontId="23" fillId="4" borderId="0" xfId="15" applyFont="1" applyFill="1" applyAlignment="1" applyProtection="1">
      <alignment horizontal="center" wrapText="1"/>
      <protection locked="0"/>
    </xf>
    <xf numFmtId="0" fontId="24" fillId="4" borderId="0" xfId="15" applyFont="1" applyFill="1" applyAlignment="1" applyProtection="1">
      <alignment horizontal="center"/>
      <protection locked="0"/>
    </xf>
    <xf numFmtId="0" fontId="6" fillId="0" borderId="0" xfId="15" applyFont="1" applyAlignment="1">
      <alignment horizontal="left" vertical="top" wrapText="1"/>
    </xf>
    <xf numFmtId="0" fontId="45" fillId="0" borderId="0" xfId="15" applyFont="1" applyAlignment="1">
      <alignment horizontal="center" vertical="center"/>
    </xf>
    <xf numFmtId="0" fontId="45" fillId="0" borderId="5" xfId="15" applyFont="1" applyBorder="1" applyAlignment="1">
      <alignment horizontal="center" vertical="center"/>
    </xf>
    <xf numFmtId="0" fontId="46" fillId="0" borderId="5" xfId="15" applyFont="1" applyBorder="1" applyAlignment="1">
      <alignment horizontal="center" vertical="center"/>
    </xf>
    <xf numFmtId="0" fontId="45" fillId="0" borderId="0" xfId="15" applyFont="1" applyAlignment="1">
      <alignment horizontal="center" vertical="center" wrapText="1"/>
    </xf>
    <xf numFmtId="0" fontId="1" fillId="0" borderId="0" xfId="55" applyAlignment="1">
      <alignment horizontal="center" vertical="center" wrapText="1"/>
    </xf>
    <xf numFmtId="0" fontId="1" fillId="0" borderId="5" xfId="55" applyBorder="1" applyAlignment="1">
      <alignment horizontal="center" vertical="center" wrapText="1"/>
    </xf>
    <xf numFmtId="0" fontId="1" fillId="0" borderId="5" xfId="55" applyBorder="1" applyAlignment="1">
      <alignment horizontal="center" vertical="center"/>
    </xf>
    <xf numFmtId="175" fontId="25" fillId="0" borderId="5" xfId="15" applyNumberFormat="1" applyFont="1" applyBorder="1" applyAlignment="1">
      <alignment horizontal="center" vertical="center"/>
    </xf>
    <xf numFmtId="0" fontId="6" fillId="0" borderId="0" xfId="15" applyFont="1" applyAlignment="1" applyProtection="1">
      <alignment horizontal="left" vertical="top" wrapText="1"/>
      <protection locked="0"/>
    </xf>
    <xf numFmtId="0" fontId="13" fillId="0" borderId="0" xfId="0" applyFont="1" applyAlignment="1">
      <alignment horizontal="left" vertical="top" wrapText="1"/>
    </xf>
    <xf numFmtId="191" fontId="25" fillId="0" borderId="0" xfId="15" applyNumberFormat="1" applyFont="1" applyAlignment="1">
      <alignment horizontal="center" vertical="center" wrapText="1"/>
    </xf>
    <xf numFmtId="191" fontId="25" fillId="0" borderId="5" xfId="15" applyNumberFormat="1" applyFont="1" applyBorder="1" applyAlignment="1">
      <alignment horizontal="center" vertical="center"/>
    </xf>
    <xf numFmtId="0" fontId="3" fillId="0" borderId="0" xfId="15" applyFont="1" applyAlignment="1" applyProtection="1">
      <alignment horizontal="left" wrapText="1"/>
      <protection locked="0"/>
    </xf>
    <xf numFmtId="175" fontId="25" fillId="0" borderId="0" xfId="15" applyNumberFormat="1" applyFont="1" applyAlignment="1">
      <alignment horizontal="center" vertical="center" wrapText="1"/>
    </xf>
    <xf numFmtId="191" fontId="25" fillId="0" borderId="0" xfId="15" applyNumberFormat="1" applyFont="1" applyAlignment="1">
      <alignment horizontal="center" vertical="center"/>
    </xf>
    <xf numFmtId="0" fontId="38" fillId="0" borderId="0" xfId="0" applyFont="1" applyAlignment="1">
      <alignment horizontal="center" vertical="center" wrapText="1"/>
    </xf>
    <xf numFmtId="0" fontId="38" fillId="0" borderId="5" xfId="0" applyFont="1" applyBorder="1" applyAlignment="1">
      <alignment horizontal="center" vertical="center" wrapText="1"/>
    </xf>
    <xf numFmtId="0" fontId="65" fillId="0" borderId="5" xfId="15" applyFont="1" applyBorder="1" applyAlignment="1" applyProtection="1">
      <alignment horizontal="center"/>
      <protection locked="0"/>
    </xf>
    <xf numFmtId="0" fontId="23" fillId="4" borderId="0" xfId="15" applyFont="1" applyFill="1" applyAlignment="1">
      <alignment horizontal="center" wrapText="1"/>
    </xf>
    <xf numFmtId="0" fontId="6" fillId="0" borderId="0" xfId="15" applyFont="1" applyAlignment="1">
      <alignment vertical="center" wrapText="1"/>
    </xf>
    <xf numFmtId="0" fontId="6" fillId="0" borderId="0" xfId="15" applyFont="1" applyAlignment="1" applyProtection="1">
      <alignment vertical="center" wrapText="1"/>
      <protection locked="0"/>
    </xf>
    <xf numFmtId="0" fontId="25" fillId="0" borderId="0" xfId="15" applyFont="1" applyAlignment="1" applyProtection="1">
      <alignment horizontal="center" vertical="center" wrapText="1"/>
      <protection locked="0"/>
    </xf>
    <xf numFmtId="0" fontId="25" fillId="0" borderId="5" xfId="15" applyFont="1" applyBorder="1" applyAlignment="1" applyProtection="1">
      <alignment horizontal="center" vertical="center" wrapText="1"/>
      <protection locked="0"/>
    </xf>
    <xf numFmtId="0" fontId="23" fillId="4" borderId="0" xfId="15" applyFont="1" applyFill="1" applyBorder="1" applyAlignment="1">
      <alignment horizontal="center" vertical="center"/>
    </xf>
    <xf numFmtId="0" fontId="23" fillId="4" borderId="0" xfId="15" applyFont="1" applyFill="1" applyBorder="1" applyAlignment="1">
      <alignment vertical="center"/>
    </xf>
    <xf numFmtId="0" fontId="24" fillId="4" borderId="0" xfId="15" applyFont="1" applyFill="1" applyBorder="1" applyAlignment="1">
      <alignment horizontal="center" vertical="center"/>
    </xf>
    <xf numFmtId="0" fontId="24" fillId="4" borderId="0" xfId="15" applyFont="1" applyFill="1" applyBorder="1" applyAlignment="1">
      <alignment vertical="center"/>
    </xf>
    <xf numFmtId="0" fontId="25" fillId="0" borderId="24" xfId="15" applyFont="1" applyBorder="1" applyAlignment="1">
      <alignment horizontal="center" vertical="center" wrapText="1"/>
    </xf>
    <xf numFmtId="0" fontId="77" fillId="0" borderId="24" xfId="15" applyFont="1" applyBorder="1" applyAlignment="1" applyProtection="1">
      <alignment horizontal="center" vertical="center"/>
      <protection locked="0"/>
    </xf>
    <xf numFmtId="0" fontId="77" fillId="0" borderId="25" xfId="15" applyFont="1" applyBorder="1" applyAlignment="1" applyProtection="1">
      <alignment horizontal="center" vertical="center"/>
      <protection locked="0"/>
    </xf>
    <xf numFmtId="0" fontId="23" fillId="4" borderId="0" xfId="15" applyFont="1" applyFill="1" applyAlignment="1">
      <alignment vertical="center"/>
    </xf>
    <xf numFmtId="0" fontId="24" fillId="4" borderId="0" xfId="15" applyFont="1" applyFill="1" applyAlignment="1">
      <alignment vertical="center"/>
    </xf>
    <xf numFmtId="0" fontId="43" fillId="4" borderId="0" xfId="62" applyFont="1" applyFill="1" applyBorder="1" applyAlignment="1">
      <alignment horizontal="center"/>
    </xf>
    <xf numFmtId="0" fontId="44" fillId="4" borderId="0" xfId="62" applyFont="1" applyFill="1" applyBorder="1" applyAlignment="1">
      <alignment horizontal="center" vertical="top"/>
    </xf>
    <xf numFmtId="0" fontId="25" fillId="2" borderId="19" xfId="62" applyFont="1" applyFill="1" applyBorder="1" applyAlignment="1">
      <alignment horizontal="center" vertical="center" wrapText="1"/>
    </xf>
    <xf numFmtId="0" fontId="25" fillId="2" borderId="20" xfId="62" applyFont="1" applyFill="1" applyBorder="1" applyAlignment="1">
      <alignment horizontal="center" vertical="center" wrapText="1"/>
    </xf>
    <xf numFmtId="0" fontId="25" fillId="2" borderId="21" xfId="62" applyFont="1" applyFill="1" applyBorder="1" applyAlignment="1">
      <alignment horizontal="center" vertical="center" wrapText="1"/>
    </xf>
    <xf numFmtId="0" fontId="25" fillId="0" borderId="5" xfId="62" applyFont="1" applyBorder="1" applyAlignment="1">
      <alignment horizontal="center" vertical="center" wrapText="1"/>
    </xf>
    <xf numFmtId="0" fontId="27" fillId="0" borderId="2" xfId="4" applyFont="1" applyBorder="1"/>
    <xf numFmtId="167" fontId="27" fillId="0" borderId="2" xfId="8" applyNumberFormat="1" applyFont="1" applyFill="1" applyBorder="1" applyAlignment="1" applyProtection="1">
      <alignment horizontal="center" vertical="center"/>
    </xf>
    <xf numFmtId="0" fontId="27" fillId="0" borderId="2" xfId="2" applyFont="1" applyBorder="1" applyAlignment="1">
      <alignment horizontal="left"/>
    </xf>
    <xf numFmtId="0" fontId="6" fillId="0" borderId="2" xfId="2" applyFont="1" applyBorder="1"/>
    <xf numFmtId="167" fontId="17" fillId="0" borderId="0" xfId="4" applyNumberFormat="1" applyFont="1" applyProtection="1">
      <protection locked="0"/>
    </xf>
  </cellXfs>
  <cellStyles count="63">
    <cellStyle name="Millares" xfId="1" builtinId="3"/>
    <cellStyle name="Millares [0] 2" xfId="7" xr:uid="{F225C889-A6C7-41A5-9224-CB7F327A2D04}"/>
    <cellStyle name="Millares [0] 2 2 4" xfId="34" xr:uid="{148122BA-510F-4DB7-A2B4-37E61F7291D8}"/>
    <cellStyle name="Millares [0] 2 4" xfId="10" xr:uid="{14098512-D3B2-4DEF-8BD5-B46AAFE66869}"/>
    <cellStyle name="Millares [0] 2 5" xfId="43" xr:uid="{8E84B9DC-B002-407D-9726-C1CC7BC4E0AC}"/>
    <cellStyle name="Millares [0] 3" xfId="9" xr:uid="{0234A7E3-C7E6-467A-B8AE-FED8381E2012}"/>
    <cellStyle name="Millares [0] 4" xfId="21" xr:uid="{AD6CA01D-CB89-4B53-8D3A-620A801194B2}"/>
    <cellStyle name="Millares [0] 4 4" xfId="49" xr:uid="{FD56CFB7-4099-4DCB-83A3-EAE536092C52}"/>
    <cellStyle name="Millares [0] 6 2 2" xfId="60" xr:uid="{F0CA133A-F72E-405A-A7E7-739FEC4CD72A}"/>
    <cellStyle name="Millares [0]_EXPICIONCREDI2003instrumento0130704" xfId="51" xr:uid="{F5D2A045-1A41-42CD-A37E-299E0AAAA67E}"/>
    <cellStyle name="Millares 10 2" xfId="19" xr:uid="{6CC4EA1C-4A17-4D24-BD0C-6F77B053778E}"/>
    <cellStyle name="Millares 11 2" xfId="29" xr:uid="{4F05EE27-A6FA-4059-8C6D-FA6A153801FB}"/>
    <cellStyle name="Millares 11 2 2" xfId="35" xr:uid="{6A0B718C-F1FE-4706-A482-CF4EB5AFE379}"/>
    <cellStyle name="Millares 11 2 3" xfId="36" xr:uid="{1A5B5E86-7FC0-4134-98B7-2B44010D6846}"/>
    <cellStyle name="Millares 11 2 3 2" xfId="54" xr:uid="{C77FBEA3-4988-43DB-9F73-4D7D52B90A32}"/>
    <cellStyle name="Millares 11 2 4" xfId="39" xr:uid="{65DB6D65-F2FD-4A81-A1A1-5600D8B16ED0}"/>
    <cellStyle name="Millares 11 2 6" xfId="42" xr:uid="{805998B2-A002-43E1-8BA1-FBABFA39C400}"/>
    <cellStyle name="Millares 11 2 8" xfId="57" xr:uid="{E8F61E0C-81DF-41EB-AE35-F86A4EE66F2B}"/>
    <cellStyle name="Millares 14" xfId="31" xr:uid="{12D4C952-7F19-454E-819E-EB59983490F3}"/>
    <cellStyle name="Millares 14 3" xfId="56" xr:uid="{A92B900E-1FEA-4F36-BB6E-53DFED0A11E1}"/>
    <cellStyle name="Millares 15 2" xfId="37" xr:uid="{77FBBC1E-B5A9-43DD-B410-4AF07B72EBA7}"/>
    <cellStyle name="Millares 15 2 2" xfId="59" xr:uid="{B41774CE-D1A2-453C-8779-2DE366DD8A59}"/>
    <cellStyle name="Millares 15 2 3" xfId="58" xr:uid="{9E45C426-0652-4443-BFA3-356BDEAB07ED}"/>
    <cellStyle name="Millares 17" xfId="23" xr:uid="{FA77275C-8D48-4CCA-996B-6EFD92A618EE}"/>
    <cellStyle name="Millares 18" xfId="53" xr:uid="{43228ED7-78CC-4F88-B0A5-2C89F76CD83C}"/>
    <cellStyle name="Millares 2" xfId="12" xr:uid="{79CCFE6E-92AE-44B4-A1D1-5837F1CA2665}"/>
    <cellStyle name="Millares 2 2" xfId="16" xr:uid="{FB74F328-0505-4175-B9AA-28EF1A806A3A}"/>
    <cellStyle name="Millares 2 3 2" xfId="41" xr:uid="{20EFFB7E-1551-41CD-A348-1601AB0700C5}"/>
    <cellStyle name="Millares 2 4 2" xfId="50" xr:uid="{59D346B6-F3DF-4E73-A115-F787F00D67ED}"/>
    <cellStyle name="Millares 2 4 3" xfId="44" xr:uid="{C7B8A0F4-202D-40E3-A41E-D5AD7C5943E3}"/>
    <cellStyle name="Millares 3" xfId="20" xr:uid="{B6D1DE73-B7A5-4B50-B2A5-BE1FEA8923EB}"/>
    <cellStyle name="Millares 33 2" xfId="33" xr:uid="{A2EDCEE9-4A4E-4774-9DBA-E8C6B855872C}"/>
    <cellStyle name="Millares 35 2" xfId="27" xr:uid="{0AC0BE64-4964-49EB-A37A-076C54BECFA2}"/>
    <cellStyle name="Millares 39" xfId="30" xr:uid="{B71F5C23-6DF0-46C7-B9B6-29693B80B46D}"/>
    <cellStyle name="Millares 4 2" xfId="8" xr:uid="{0E392494-F5F8-49A8-8FAD-1C9760FE42A5}"/>
    <cellStyle name="Millares 4 2 2" xfId="14" xr:uid="{E9F34569-8771-46D2-BE4E-83825104E617}"/>
    <cellStyle name="Millares 5" xfId="3" xr:uid="{E02D5516-2FB0-48A0-AB38-798A9657B6E5}"/>
    <cellStyle name="Millares 6" xfId="5" xr:uid="{59209FFB-AA75-40A0-9914-F5155A964335}"/>
    <cellStyle name="Millares 6 2" xfId="47" xr:uid="{209E77F8-F596-4675-8613-39BEBD0C4F35}"/>
    <cellStyle name="Millares 6 3" xfId="25" xr:uid="{DC37DD75-2CFA-4FC9-9EED-2562F3F2E2CC}"/>
    <cellStyle name="Millares 6 4 2 2 2" xfId="61" xr:uid="{4EFCFCDB-07F8-4E6D-93AC-8B4BE1073995}"/>
    <cellStyle name="Millares 6 4 3" xfId="46" xr:uid="{5E697A43-24B6-4C2D-8DA9-B29840633424}"/>
    <cellStyle name="Millares 6 5" xfId="40" xr:uid="{04A38D00-D6F1-437B-A906-4B8FF1B5DD1C}"/>
    <cellStyle name="Millares 7" xfId="6" xr:uid="{FED509B1-81BB-4417-9A90-77151D3EF399}"/>
    <cellStyle name="Millares 7 2" xfId="24" xr:uid="{407CA4E9-D48A-4A98-B19D-0D6E1A61FBCF}"/>
    <cellStyle name="Millares 9 2" xfId="32" xr:uid="{0FAE971F-8225-445C-9107-A3979040DAC2}"/>
    <cellStyle name="Millares 9 2 2" xfId="45" xr:uid="{049F6A31-510F-4810-A797-D2D3D5E8EDD3}"/>
    <cellStyle name="Millares_DESPUESREPROCESOenviado-2301201 2" xfId="48" xr:uid="{AFEDD093-5612-4EC4-8BA1-592E5F0D7A28}"/>
    <cellStyle name="Moneda 2" xfId="38" xr:uid="{3FDCC0DB-4B4F-44A3-A66A-133872BF2945}"/>
    <cellStyle name="Normal" xfId="0" builtinId="0"/>
    <cellStyle name="Normal 10" xfId="22" xr:uid="{D03EAC7A-6C97-45C5-9C03-078B613B1AC5}"/>
    <cellStyle name="Normal 10 2" xfId="28" xr:uid="{DE6C9FC6-76BB-4988-9787-B9ED2974C437}"/>
    <cellStyle name="Normal 11" xfId="13" xr:uid="{F0A8F649-A3AF-433C-928C-4DEC84A1C416}"/>
    <cellStyle name="Normal 11 2" xfId="15" xr:uid="{6AF39CE9-0B43-49D6-A16E-6F6796F33BD1}"/>
    <cellStyle name="Normal 13" xfId="11" xr:uid="{ECF17B98-497A-42D9-A62D-DDE04848776D}"/>
    <cellStyle name="Normal 2" xfId="55" xr:uid="{1F1621D9-A853-446E-BCB8-30EBF0E119F0}"/>
    <cellStyle name="Normal 2 2" xfId="4" xr:uid="{E353F215-0D98-4E53-8C35-A4D2A6539E48}"/>
    <cellStyle name="Normal 49" xfId="17" xr:uid="{90BE2A65-8E5B-4A74-A2B8-D566780F6C64}"/>
    <cellStyle name="Normal 5" xfId="18" xr:uid="{204FFA7B-3914-4835-980C-CBDAD2FFA97D}"/>
    <cellStyle name="Normal 8 2" xfId="62" xr:uid="{097E1548-7702-4EA7-BE07-765A0B7D0AAA}"/>
    <cellStyle name="Normal_SITUACIÓN FINANCIERA BANCO REPUBLICA" xfId="2" xr:uid="{6EA643E8-B949-45C1-85E9-FB664AEAE60D}"/>
    <cellStyle name="Porcentaje 2" xfId="26" xr:uid="{EF9BF3C8-EB12-4659-B975-32EF9D97A999}"/>
    <cellStyle name="Porcentaje 6" xfId="52" xr:uid="{8ADBAFD8-ED34-4AD6-B2CB-CDAB5FED2092}"/>
  </cellStyles>
  <dxfs count="0"/>
  <tableStyles count="0" defaultTableStyle="TableStyleMedium2" defaultPivotStyle="PivotStyleLight16"/>
  <colors>
    <mruColors>
      <color rgb="FFFF6699"/>
      <color rgb="FF003366"/>
      <color rgb="FF27437B"/>
      <color rgb="FFFFE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externalLink" Target="externalLinks/externalLink10.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externalLink" Target="externalLinks/externalLink31.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externalLink" Target="externalLinks/externalLink16.xml"/><Relationship Id="rId128" Type="http://schemas.openxmlformats.org/officeDocument/2006/relationships/externalLink" Target="externalLinks/externalLink21.xml"/><Relationship Id="rId144"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externalLink" Target="externalLinks/externalLink6.xml"/><Relationship Id="rId118" Type="http://schemas.openxmlformats.org/officeDocument/2006/relationships/externalLink" Target="externalLinks/externalLink11.xml"/><Relationship Id="rId134" Type="http://schemas.openxmlformats.org/officeDocument/2006/relationships/externalLink" Target="externalLinks/externalLink27.xml"/><Relationship Id="rId139" Type="http://schemas.openxmlformats.org/officeDocument/2006/relationships/externalLink" Target="externalLinks/externalLink32.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externalLink" Target="externalLinks/externalLink1.xml"/><Relationship Id="rId124" Type="http://schemas.openxmlformats.org/officeDocument/2006/relationships/externalLink" Target="externalLinks/externalLink17.xml"/><Relationship Id="rId129" Type="http://schemas.openxmlformats.org/officeDocument/2006/relationships/externalLink" Target="externalLinks/externalLink22.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externalLink" Target="externalLinks/externalLink33.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externalLink" Target="externalLinks/externalLink7.xml"/><Relationship Id="rId119" Type="http://schemas.openxmlformats.org/officeDocument/2006/relationships/externalLink" Target="externalLinks/externalLink12.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externalLink" Target="externalLinks/externalLink23.xml"/><Relationship Id="rId135" Type="http://schemas.openxmlformats.org/officeDocument/2006/relationships/externalLink" Target="externalLinks/externalLink28.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externalLink" Target="externalLinks/externalLink2.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externalLink" Target="externalLinks/externalLink13.xml"/><Relationship Id="rId125" Type="http://schemas.openxmlformats.org/officeDocument/2006/relationships/externalLink" Target="externalLinks/externalLink18.xml"/><Relationship Id="rId141"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externalLink" Target="externalLinks/externalLink3.xml"/><Relationship Id="rId115" Type="http://schemas.openxmlformats.org/officeDocument/2006/relationships/externalLink" Target="externalLinks/externalLink8.xml"/><Relationship Id="rId131" Type="http://schemas.openxmlformats.org/officeDocument/2006/relationships/externalLink" Target="externalLinks/externalLink24.xml"/><Relationship Id="rId136" Type="http://schemas.openxmlformats.org/officeDocument/2006/relationships/externalLink" Target="externalLinks/externalLink29.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externalLink" Target="externalLinks/externalLink1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externalLink" Target="externalLinks/externalLink14.xml"/><Relationship Id="rId142" Type="http://schemas.openxmlformats.org/officeDocument/2006/relationships/styles" Target="style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externalLink" Target="externalLinks/externalLink9.xml"/><Relationship Id="rId137" Type="http://schemas.openxmlformats.org/officeDocument/2006/relationships/externalLink" Target="externalLinks/externalLink30.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externalLink" Target="externalLinks/externalLink4.xml"/><Relationship Id="rId132" Type="http://schemas.openxmlformats.org/officeDocument/2006/relationships/externalLink" Target="externalLinks/externalLink25.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externalLink" Target="externalLinks/externalLink20.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externalLink" Target="externalLinks/externalLink15.xml"/><Relationship Id="rId14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externalLink" Target="externalLinks/externalLink5.xml"/><Relationship Id="rId133" Type="http://schemas.openxmlformats.org/officeDocument/2006/relationships/externalLink" Target="externalLinks/externalLink26.xml"/><Relationship Id="rId16" Type="http://schemas.openxmlformats.org/officeDocument/2006/relationships/worksheet" Target="worksheets/sheet16.xml"/></Relationships>
</file>

<file path=xl/drawings/drawing1.xml><?xml version="1.0" encoding="utf-8"?>
<xdr:wsDr xmlns:xdr="http://schemas.openxmlformats.org/drawingml/2006/spreadsheetDrawing" xmlns:a="http://schemas.openxmlformats.org/drawingml/2006/main">
  <xdr:twoCellAnchor>
    <xdr:from>
      <xdr:col>2</xdr:col>
      <xdr:colOff>418844</xdr:colOff>
      <xdr:row>45</xdr:row>
      <xdr:rowOff>76004</xdr:rowOff>
    </xdr:from>
    <xdr:to>
      <xdr:col>4</xdr:col>
      <xdr:colOff>47625</xdr:colOff>
      <xdr:row>47</xdr:row>
      <xdr:rowOff>0</xdr:rowOff>
    </xdr:to>
    <xdr:sp macro="" textlink="">
      <xdr:nvSpPr>
        <xdr:cNvPr id="4" name="7 CuadroTexto">
          <a:extLst>
            <a:ext uri="{FF2B5EF4-FFF2-40B4-BE49-F238E27FC236}">
              <a16:creationId xmlns:a16="http://schemas.microsoft.com/office/drawing/2014/main" id="{29617F2E-6A37-49CB-BC6C-A94D43191E28}"/>
            </a:ext>
          </a:extLst>
        </xdr:cNvPr>
        <xdr:cNvSpPr txBox="1"/>
      </xdr:nvSpPr>
      <xdr:spPr>
        <a:xfrm>
          <a:off x="6381494" y="9620054"/>
          <a:ext cx="3324481" cy="1522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p>
        <a:p>
          <a:r>
            <a:rPr lang="es-CO" sz="1100" b="1"/>
            <a:t>      ______________________________________</a:t>
          </a:r>
        </a:p>
        <a:p>
          <a:r>
            <a:rPr lang="es-CO" sz="1200" b="1">
              <a:latin typeface="Arial" pitchFamily="34" charset="0"/>
              <a:cs typeface="Arial" pitchFamily="34" charset="0"/>
            </a:rPr>
            <a:t>         </a:t>
          </a:r>
          <a:r>
            <a:rPr lang="es-CO" sz="1200" b="1">
              <a:solidFill>
                <a:schemeClr val="dk1"/>
              </a:solidFill>
              <a:effectLst/>
              <a:latin typeface="+mn-lt"/>
              <a:ea typeface="+mn-ea"/>
              <a:cs typeface="+mn-cs"/>
            </a:rPr>
            <a:t>ANA</a:t>
          </a:r>
          <a:r>
            <a:rPr lang="es-CO" sz="1200" b="1" baseline="0">
              <a:solidFill>
                <a:schemeClr val="dk1"/>
              </a:solidFill>
              <a:effectLst/>
              <a:latin typeface="+mn-lt"/>
              <a:ea typeface="+mn-ea"/>
              <a:cs typeface="+mn-cs"/>
            </a:rPr>
            <a:t> MARIA ZAMBRANO CASTAÑEDA</a:t>
          </a:r>
          <a:endParaRPr lang="es-CO" sz="1200" b="1">
            <a:latin typeface="+mn-lt"/>
            <a:cs typeface="Arial" pitchFamily="34" charset="0"/>
          </a:endParaRPr>
        </a:p>
        <a:p>
          <a:r>
            <a:rPr lang="es-CO" sz="1200" b="1" baseline="0">
              <a:latin typeface="+mn-lt"/>
              <a:cs typeface="Arial" pitchFamily="34" charset="0"/>
            </a:rPr>
            <a:t>                         CONTADOR GENERAL </a:t>
          </a:r>
        </a:p>
        <a:p>
          <a:r>
            <a:rPr lang="es-CO" sz="1200" b="1" baseline="0">
              <a:latin typeface="+mn-lt"/>
              <a:cs typeface="Arial" pitchFamily="34" charset="0"/>
            </a:rPr>
            <a:t>                                   T.P. </a:t>
          </a:r>
          <a:r>
            <a:rPr lang="es-CO" sz="1200" b="1">
              <a:solidFill>
                <a:schemeClr val="dk1"/>
              </a:solidFill>
              <a:effectLst/>
              <a:latin typeface="+mn-lt"/>
              <a:ea typeface="+mn-ea"/>
              <a:cs typeface="+mn-cs"/>
            </a:rPr>
            <a:t>42327-</a:t>
          </a:r>
          <a:r>
            <a:rPr lang="es-CO" sz="1200" b="1" baseline="0">
              <a:latin typeface="+mn-lt"/>
              <a:cs typeface="Arial" pitchFamily="34" charset="0"/>
            </a:rPr>
            <a:t>T</a:t>
          </a:r>
          <a:endParaRPr lang="es-CO" sz="1200" b="1">
            <a:latin typeface="+mn-lt"/>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3434036</xdr:colOff>
      <xdr:row>52</xdr:row>
      <xdr:rowOff>0</xdr:rowOff>
    </xdr:from>
    <xdr:to>
      <xdr:col>2</xdr:col>
      <xdr:colOff>1066800</xdr:colOff>
      <xdr:row>52</xdr:row>
      <xdr:rowOff>152665</xdr:rowOff>
    </xdr:to>
    <xdr:sp macro="" textlink="">
      <xdr:nvSpPr>
        <xdr:cNvPr id="3" name="6 CuadroTexto">
          <a:extLst>
            <a:ext uri="{FF2B5EF4-FFF2-40B4-BE49-F238E27FC236}">
              <a16:creationId xmlns:a16="http://schemas.microsoft.com/office/drawing/2014/main" id="{5F7A942F-8BAC-4524-AADE-FAC948897F98}"/>
            </a:ext>
          </a:extLst>
        </xdr:cNvPr>
        <xdr:cNvSpPr txBox="1"/>
      </xdr:nvSpPr>
      <xdr:spPr>
        <a:xfrm>
          <a:off x="3434036" y="12489923"/>
          <a:ext cx="3595414" cy="16168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p>
        <a:p>
          <a:r>
            <a:rPr lang="es-CO" sz="1100" b="1"/>
            <a:t>____________</a:t>
          </a:r>
          <a:r>
            <a:rPr lang="es-CO" sz="1100" b="1">
              <a:solidFill>
                <a:schemeClr val="dk1"/>
              </a:solidFill>
              <a:effectLst/>
              <a:latin typeface="+mn-lt"/>
              <a:ea typeface="+mn-ea"/>
              <a:cs typeface="+mn-cs"/>
            </a:rPr>
            <a:t>__</a:t>
          </a:r>
          <a:r>
            <a:rPr lang="es-CO" sz="1100" b="1"/>
            <a:t>_</a:t>
          </a:r>
          <a:r>
            <a:rPr lang="es-CO" sz="1100" b="1">
              <a:solidFill>
                <a:schemeClr val="dk1"/>
              </a:solidFill>
              <a:effectLst/>
              <a:latin typeface="+mn-lt"/>
              <a:ea typeface="+mn-ea"/>
              <a:cs typeface="+mn-cs"/>
            </a:rPr>
            <a:t>____</a:t>
          </a:r>
          <a:r>
            <a:rPr lang="es-CO" sz="1100" b="1"/>
            <a:t>_________________</a:t>
          </a:r>
        </a:p>
        <a:p>
          <a:r>
            <a:rPr lang="es-CO" sz="1300" b="1">
              <a:latin typeface="Arial" pitchFamily="34" charset="0"/>
              <a:cs typeface="Arial" pitchFamily="34" charset="0"/>
            </a:rPr>
            <a:t>           </a:t>
          </a:r>
          <a:r>
            <a:rPr lang="es-ES_tradnl" sz="1200" b="1" baseline="0">
              <a:solidFill>
                <a:schemeClr val="dk1"/>
              </a:solidFill>
              <a:effectLst/>
              <a:latin typeface="+mn-lt"/>
              <a:ea typeface="+mn-ea"/>
              <a:cs typeface="+mn-cs"/>
            </a:rPr>
            <a:t>NORELA</a:t>
          </a:r>
          <a:r>
            <a:rPr lang="es-ES_tradnl" sz="1200">
              <a:solidFill>
                <a:schemeClr val="dk1"/>
              </a:solidFill>
              <a:effectLst/>
              <a:latin typeface="+mn-lt"/>
              <a:ea typeface="+mn-ea"/>
              <a:cs typeface="+mn-cs"/>
            </a:rPr>
            <a:t> </a:t>
          </a:r>
          <a:r>
            <a:rPr lang="es-ES_tradnl" sz="1200" b="1" baseline="0">
              <a:solidFill>
                <a:schemeClr val="dk1"/>
              </a:solidFill>
              <a:effectLst/>
              <a:latin typeface="+mn-lt"/>
              <a:ea typeface="+mn-ea"/>
              <a:cs typeface="+mn-cs"/>
            </a:rPr>
            <a:t>E. JIMÉNEZ</a:t>
          </a:r>
          <a:r>
            <a:rPr lang="es-ES_tradnl" sz="1200">
              <a:solidFill>
                <a:schemeClr val="dk1"/>
              </a:solidFill>
              <a:effectLst/>
              <a:latin typeface="+mn-lt"/>
              <a:ea typeface="+mn-ea"/>
              <a:cs typeface="+mn-cs"/>
            </a:rPr>
            <a:t> </a:t>
          </a:r>
          <a:r>
            <a:rPr lang="es-ES_tradnl" sz="1200" b="1" baseline="0">
              <a:solidFill>
                <a:schemeClr val="dk1"/>
              </a:solidFill>
              <a:effectLst/>
              <a:latin typeface="+mn-lt"/>
              <a:ea typeface="+mn-ea"/>
              <a:cs typeface="+mn-cs"/>
            </a:rPr>
            <a:t>M.</a:t>
          </a:r>
          <a:endParaRPr lang="es-CO" sz="1200">
            <a:effectLst/>
          </a:endParaRPr>
        </a:p>
        <a:p>
          <a:r>
            <a:rPr lang="es-CO" sz="1200" b="1" baseline="0">
              <a:solidFill>
                <a:schemeClr val="dk1"/>
              </a:solidFill>
              <a:effectLst/>
              <a:latin typeface="+mn-lt"/>
              <a:ea typeface="+mn-ea"/>
              <a:cs typeface="+mn-cs"/>
            </a:rPr>
            <a:t>                   AUDITOR GENERAL</a:t>
          </a:r>
          <a:endParaRPr lang="es-CO" sz="1200">
            <a:effectLst/>
          </a:endParaRPr>
        </a:p>
        <a:p>
          <a:r>
            <a:rPr lang="es-CO" sz="1200" b="1" baseline="0">
              <a:solidFill>
                <a:schemeClr val="dk1"/>
              </a:solidFill>
              <a:effectLst/>
              <a:latin typeface="+mn-lt"/>
              <a:ea typeface="+mn-ea"/>
              <a:cs typeface="+mn-cs"/>
            </a:rPr>
            <a:t>                        T.P. 47157-T</a:t>
          </a:r>
          <a:endParaRPr lang="es-CO" sz="1200">
            <a:effectLst/>
          </a:endParaRPr>
        </a:p>
        <a:p>
          <a:r>
            <a:rPr lang="es-CO" sz="1200" b="1" baseline="0">
              <a:solidFill>
                <a:schemeClr val="dk1"/>
              </a:solidFill>
              <a:effectLst/>
              <a:latin typeface="+mn-lt"/>
              <a:ea typeface="+mn-ea"/>
              <a:cs typeface="+mn-cs"/>
            </a:rPr>
            <a:t>                       </a:t>
          </a:r>
          <a:r>
            <a:rPr lang="es-CO" sz="1200" b="0" baseline="0">
              <a:solidFill>
                <a:schemeClr val="dk1"/>
              </a:solidFill>
              <a:effectLst/>
              <a:latin typeface="+mn-lt"/>
              <a:ea typeface="+mn-ea"/>
              <a:cs typeface="+mn-cs"/>
            </a:rPr>
            <a:t>(Ver informe)</a:t>
          </a:r>
          <a:endParaRPr lang="es-CO" b="0">
            <a:effectLst/>
          </a:endParaRPr>
        </a:p>
      </xdr:txBody>
    </xdr:sp>
    <xdr:clientData/>
  </xdr:twoCellAnchor>
  <xdr:twoCellAnchor>
    <xdr:from>
      <xdr:col>2</xdr:col>
      <xdr:colOff>828675</xdr:colOff>
      <xdr:row>52</xdr:row>
      <xdr:rowOff>0</xdr:rowOff>
    </xdr:from>
    <xdr:to>
      <xdr:col>4</xdr:col>
      <xdr:colOff>0</xdr:colOff>
      <xdr:row>53</xdr:row>
      <xdr:rowOff>33602</xdr:rowOff>
    </xdr:to>
    <xdr:sp macro="" textlink="">
      <xdr:nvSpPr>
        <xdr:cNvPr id="4" name="7 CuadroTexto">
          <a:extLst>
            <a:ext uri="{FF2B5EF4-FFF2-40B4-BE49-F238E27FC236}">
              <a16:creationId xmlns:a16="http://schemas.microsoft.com/office/drawing/2014/main" id="{ACC686A1-43F6-4507-8689-043741F409A4}"/>
            </a:ext>
          </a:extLst>
        </xdr:cNvPr>
        <xdr:cNvSpPr txBox="1"/>
      </xdr:nvSpPr>
      <xdr:spPr>
        <a:xfrm>
          <a:off x="6791325" y="12487275"/>
          <a:ext cx="3390899" cy="17195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p>
        <a:p>
          <a:r>
            <a:rPr lang="es-CO" sz="1100" b="1"/>
            <a:t>      ____________________________________</a:t>
          </a:r>
        </a:p>
        <a:p>
          <a:r>
            <a:rPr lang="es-CO" sz="1100" b="1">
              <a:latin typeface="Arial" pitchFamily="34" charset="0"/>
              <a:cs typeface="Arial" pitchFamily="34" charset="0"/>
            </a:rPr>
            <a:t>        </a:t>
          </a:r>
          <a:r>
            <a:rPr lang="es-CO" sz="1200" b="1">
              <a:solidFill>
                <a:schemeClr val="dk1"/>
              </a:solidFill>
              <a:effectLst/>
              <a:latin typeface="+mn-lt"/>
              <a:ea typeface="+mn-ea"/>
              <a:cs typeface="+mn-cs"/>
            </a:rPr>
            <a:t>ANA</a:t>
          </a:r>
          <a:r>
            <a:rPr lang="es-CO" sz="1200" b="1" baseline="0">
              <a:solidFill>
                <a:schemeClr val="dk1"/>
              </a:solidFill>
              <a:effectLst/>
              <a:latin typeface="+mn-lt"/>
              <a:ea typeface="+mn-ea"/>
              <a:cs typeface="+mn-cs"/>
            </a:rPr>
            <a:t> MARIA ZAMBRANO CASTAÑEDA</a:t>
          </a:r>
          <a:endParaRPr lang="es-CO" sz="1200" b="1">
            <a:latin typeface="+mn-lt"/>
            <a:cs typeface="Arial" pitchFamily="34" charset="0"/>
          </a:endParaRPr>
        </a:p>
        <a:p>
          <a:r>
            <a:rPr lang="es-CO" sz="1200" b="1" baseline="0">
              <a:latin typeface="+mn-lt"/>
              <a:cs typeface="Arial" pitchFamily="34" charset="0"/>
            </a:rPr>
            <a:t>                    CONTADOR GENERAL </a:t>
          </a:r>
        </a:p>
        <a:p>
          <a:r>
            <a:rPr lang="es-CO" sz="1200" b="1" baseline="0">
              <a:latin typeface="+mn-lt"/>
              <a:cs typeface="Arial" pitchFamily="34" charset="0"/>
            </a:rPr>
            <a:t>                              T.P. </a:t>
          </a:r>
          <a:r>
            <a:rPr lang="es-CO" sz="1200" b="1">
              <a:solidFill>
                <a:schemeClr val="dk1"/>
              </a:solidFill>
              <a:effectLst/>
              <a:latin typeface="+mn-lt"/>
              <a:ea typeface="+mn-ea"/>
              <a:cs typeface="+mn-cs"/>
            </a:rPr>
            <a:t>42327-</a:t>
          </a:r>
          <a:r>
            <a:rPr lang="es-CO" sz="1200" b="1" baseline="0">
              <a:latin typeface="+mn-lt"/>
              <a:cs typeface="Arial" pitchFamily="34" charset="0"/>
            </a:rPr>
            <a:t>T</a:t>
          </a:r>
          <a:endParaRPr lang="es-CO" sz="1200" b="1">
            <a:latin typeface="+mn-lt"/>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233398</xdr:colOff>
      <xdr:row>59</xdr:row>
      <xdr:rowOff>66675</xdr:rowOff>
    </xdr:from>
    <xdr:to>
      <xdr:col>3</xdr:col>
      <xdr:colOff>1590675</xdr:colOff>
      <xdr:row>60</xdr:row>
      <xdr:rowOff>0</xdr:rowOff>
    </xdr:to>
    <xdr:sp macro="" textlink="">
      <xdr:nvSpPr>
        <xdr:cNvPr id="4" name="4 CuadroTexto">
          <a:extLst>
            <a:ext uri="{FF2B5EF4-FFF2-40B4-BE49-F238E27FC236}">
              <a16:creationId xmlns:a16="http://schemas.microsoft.com/office/drawing/2014/main" id="{0D53390C-B916-4959-A544-3C69934408B4}"/>
            </a:ext>
          </a:extLst>
        </xdr:cNvPr>
        <xdr:cNvSpPr txBox="1"/>
      </xdr:nvSpPr>
      <xdr:spPr>
        <a:xfrm>
          <a:off x="6567523" y="13134975"/>
          <a:ext cx="3033677" cy="1066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p>
        <a:p>
          <a:r>
            <a:rPr lang="es-CO" sz="1100" b="1"/>
            <a:t>      ______________________________________</a:t>
          </a:r>
        </a:p>
        <a:p>
          <a:r>
            <a:rPr lang="es-CO" sz="1100" b="1">
              <a:latin typeface="Arial" pitchFamily="34" charset="0"/>
              <a:cs typeface="Arial" pitchFamily="34" charset="0"/>
            </a:rPr>
            <a:t>          </a:t>
          </a:r>
          <a:r>
            <a:rPr lang="es-CO" sz="1200" b="1">
              <a:solidFill>
                <a:schemeClr val="dk1"/>
              </a:solidFill>
              <a:latin typeface="+mn-lt"/>
              <a:ea typeface="+mn-ea"/>
              <a:cs typeface="Arial" pitchFamily="34" charset="0"/>
            </a:rPr>
            <a:t>ANA MARIA ZAMBRANO CASTAÑEDA</a:t>
          </a:r>
        </a:p>
        <a:p>
          <a:r>
            <a:rPr lang="es-CO" sz="1200" b="1">
              <a:solidFill>
                <a:schemeClr val="dk1"/>
              </a:solidFill>
              <a:latin typeface="+mn-lt"/>
              <a:ea typeface="+mn-ea"/>
              <a:cs typeface="Arial" pitchFamily="34" charset="0"/>
            </a:rPr>
            <a:t>                    CONTADOR GENERAL </a:t>
          </a:r>
        </a:p>
        <a:p>
          <a:r>
            <a:rPr lang="es-CO" sz="1200" b="1">
              <a:solidFill>
                <a:schemeClr val="dk1"/>
              </a:solidFill>
              <a:latin typeface="+mn-lt"/>
              <a:ea typeface="+mn-ea"/>
              <a:cs typeface="Arial" pitchFamily="34" charset="0"/>
            </a:rPr>
            <a:t>                             T.P. 42327-T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8</xdr:row>
      <xdr:rowOff>0</xdr:rowOff>
    </xdr:from>
    <xdr:to>
      <xdr:col>0</xdr:col>
      <xdr:colOff>0</xdr:colOff>
      <xdr:row>8</xdr:row>
      <xdr:rowOff>0</xdr:rowOff>
    </xdr:to>
    <xdr:sp macro="" textlink="">
      <xdr:nvSpPr>
        <xdr:cNvPr id="2" name="9 CuadroTexto">
          <a:extLst>
            <a:ext uri="{FF2B5EF4-FFF2-40B4-BE49-F238E27FC236}">
              <a16:creationId xmlns:a16="http://schemas.microsoft.com/office/drawing/2014/main" id="{F582F11C-7C86-41EA-9E87-EBB45CFF08E5}"/>
            </a:ext>
          </a:extLst>
        </xdr:cNvPr>
        <xdr:cNvSpPr txBox="1"/>
      </xdr:nvSpPr>
      <xdr:spPr>
        <a:xfrm rot="16200000">
          <a:off x="0" y="2171700"/>
          <a:ext cx="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400" b="1"/>
            <a:t>2014</a:t>
          </a:r>
        </a:p>
      </xdr:txBody>
    </xdr:sp>
    <xdr:clientData/>
  </xdr:twoCellAnchor>
  <xdr:twoCellAnchor>
    <xdr:from>
      <xdr:col>0</xdr:col>
      <xdr:colOff>0</xdr:colOff>
      <xdr:row>8</xdr:row>
      <xdr:rowOff>0</xdr:rowOff>
    </xdr:from>
    <xdr:to>
      <xdr:col>0</xdr:col>
      <xdr:colOff>0</xdr:colOff>
      <xdr:row>8</xdr:row>
      <xdr:rowOff>0</xdr:rowOff>
    </xdr:to>
    <xdr:sp macro="" textlink="">
      <xdr:nvSpPr>
        <xdr:cNvPr id="3" name="10 CuadroTexto">
          <a:extLst>
            <a:ext uri="{FF2B5EF4-FFF2-40B4-BE49-F238E27FC236}">
              <a16:creationId xmlns:a16="http://schemas.microsoft.com/office/drawing/2014/main" id="{DFCA88B9-16FF-4E1B-87DC-358EA85327FB}"/>
            </a:ext>
          </a:extLst>
        </xdr:cNvPr>
        <xdr:cNvSpPr txBox="1"/>
      </xdr:nvSpPr>
      <xdr:spPr>
        <a:xfrm rot="16200000">
          <a:off x="0" y="2171700"/>
          <a:ext cx="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400" b="1"/>
            <a:t>2015</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ancodelarepublica-my.sharepoint.com/Documents%20and%20Settings/gcastrru/Configuraci&#243;n%20local/Archivos%20temporales%20de%20Internet/Content.Outlook/7HU3L8MU/cuadrosreserva-publicacio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jcelispi\AppData\Local\Microsoft\Windows\Temporary%20Internet%20Files\Content.Outlook\JZR4CIVT\Checklist%20-%20Reconocimiento%20PPYE.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fimat4\Users\jcelispi\AppData\Local\Microsoft\Windows\Temporary%20Internet%20Files\Content.Outlook\JZR4CIVT\Checklist%20-%20Reconocimiento%20PPY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dgsf\Users\dmojicro\Documents\DCO\NIIF\Intangibles\6.a-transicion\Soportes%20Movimiento\Movimiento%20NIIF-%202014_29012015.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Ofimat2\ca\Presupuesto\Informes\2003\03_Hardwar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Ofimat2\ca\Presupuesto\Proyecto%202009\2009.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dgsf\users\jquint\Reservas\Conciliaciones\SALDOS%20TI.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Ofimat4\dgsf\2.%20Informaci&#243;n%20financiera\2.1%20Estados%20Financieros%20B&#225;sicos\Mensuales\Flujo%20de%20Operaciones%20Monetarias%20Efectivas\2014\FC-ANEXOS-04-201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3037ADF4\conciliaci&#243;n%20Julio%20Goldman%20Opics.xls" TargetMode="External"/></Relationships>
</file>

<file path=xl/externalLinks/_rels/externalLink18.xml.rels><?xml version="1.0" encoding="UTF-8" standalone="yes"?>
<Relationships xmlns="http://schemas.openxmlformats.org/package/2006/relationships"><Relationship Id="rId2" Type="http://schemas.microsoft.com/office/2019/04/relationships/externalLinkLongPath" Target="file:///\\Ofimat4\dco\Documents%20and%20Settings\gcastrru\Configuraci&#243;n%20local\Archivos%20temporales%20de%20Internet\OLK1D\Administradores%20Externos\Conciliaci&#243;n%20mensual%20OPICS%20-%20%20Administrador\2002\Julio\conciliaci&#243;n%20Julio%20Goldman%20Opics.xls?3037ADF4" TargetMode="External"/><Relationship Id="rId1" Type="http://schemas.openxmlformats.org/officeDocument/2006/relationships/externalLinkPath" Target="file:///\\3037ADF4\conciliaci&#243;n%20Julio%20Goldman%20Opic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yduartgo\AppData\Local\Microsoft\Windows\INetCache\Content.Outlook\SK2698QS\Estado%20de%20flujos%20de%20efectivo_2022%20DICIEMBRE%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gcastrru\Configuraci&#243;n%20local\Archivos%20temporales%20de%20Internet\Content.Outlook\7HU3L8MU\cuadrosreserva-publicacion.xls" TargetMode="External"/></Relationships>
</file>

<file path=xl/externalLinks/_rels/externalLink20.xml.rels><?xml version="1.0" encoding="UTF-8" standalone="yes"?>
<Relationships xmlns="http://schemas.openxmlformats.org/package/2006/relationships"><Relationship Id="rId3" Type="http://schemas.openxmlformats.org/officeDocument/2006/relationships/externalLinkPath" Target="https://bancodelarepublica-my.sharepoint.com/personal/yduartgo_banrep_gov_co/Documents/Documents/Yadira%20Duarte%20Banrep/Jefatura%20secci&#243;n%20regulacion%20y%20analisis/Estados%20financieros%20y%20Notas%20del%20BANREP/Notas%20estados%20financieros%202023%20-%202022/Estado%20de%20flujos%20de%20efectivo%20dic%202023%20con%20soportes.xlsx" TargetMode="External"/><Relationship Id="rId2" Type="http://schemas.microsoft.com/office/2019/04/relationships/externalLinkLongPath" Target="https://bancodelarepublica-my.sharepoint.com/personal/yduartgo_banrep_gov_co/Documents/Documents/Yadira%20Duarte%20Banrep/Jefatura%20secci&#243;n%20regulacion%20y%20analisis/Estados%20financieros%20y%20Notas%20del%20BANREP/Notas%20estados%20financieros%202023%20-%202022/Estado%20de%20flujos%20de%20efectivo%20dic%202023%20con%20soportes.xlsx?D6D23CE3" TargetMode="External"/><Relationship Id="rId1" Type="http://schemas.openxmlformats.org/officeDocument/2006/relationships/externalLinkPath" Target="file:///\\D6D23CE3\Estado%20de%20flujos%20de%20efectivo%20dic%202023%20con%20soportes.xlsx" TargetMode="External"/></Relationships>
</file>

<file path=xl/externalLinks/_rels/externalLink21.xml.rels><?xml version="1.0" encoding="UTF-8" standalone="yes"?>
<Relationships xmlns="http://schemas.openxmlformats.org/package/2006/relationships"><Relationship Id="rId2" Type="http://schemas.microsoft.com/office/2019/04/relationships/externalLinkLongPath" Target="https://bancodelarepublica-my.sharepoint.com/personal/yduartgo_banrep_gov_co/Documents/Documents/Yadira%20Duarte%20Banrep/Jefatura%20secci&#243;n%20regulacion%20y%20analisis/Estados%20financieros%20y%20Notas%20del%20BANREP/Notas%20estados%20financieros%202022%20-%202021/Estado%20de%20flujos%20de%20efectivo_2022%20DICIEMBRE%202022.xlsx?1B297FC8" TargetMode="External"/><Relationship Id="rId1" Type="http://schemas.openxmlformats.org/officeDocument/2006/relationships/externalLinkPath" Target="file:///\\1B297FC8\Estado%20de%20flujos%20de%20efectivo_2022%20DICIEMBRE%202022.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Datos\Mis%20documentos\DCO\NIIF\Intangibles\aspectos%20tecnicos\NIIF%20INTANGIBLES.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Ofimat4\Datos\Mis%20documentos\DCO\NIIF\Intangibles\aspectos%20tecnicos\NIIF%20INTANGIBLES.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Ofimat4\Documents%20and%20Settings\jgutiehe\Mis%20documentos\users\NOTASEF\2008\ELABORADOJFTOGRACE\publicacion\Notas%20Estados%20financieros%20Dic%2031%20de%202008%20-%20definitivo%20para%20monedas%20azul%2015%2001%2009.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Documents%20and%20Settings\jgutiehe\Mis%20documentos\users\NOTASEF\2008\ELABORADOJFTOGRACE\publicacion\Notas%20Estados%20financieros%20Dic%2031%20de%202008%20-%20definitivo%20para%20monedas%20azul%2015%2001%2009.xls" TargetMode="External"/></Relationships>
</file>

<file path=xl/externalLinks/_rels/externalLink26.xml.rels><?xml version="1.0" encoding="UTF-8" standalone="yes"?>
<Relationships xmlns="http://schemas.openxmlformats.org/package/2006/relationships"><Relationship Id="rId2" Type="http://schemas.microsoft.com/office/2019/04/relationships/externalLinkLongPath" Target="https://bancodelarepublica-my.sharepoint.com/Documents%20and%20Settings/jgutiehe/Mis%20documentos/users/NOTASEF/2008/ELABORADOJFTOGRACE/publicacion/Notas%20Estados%20financieros%20Dic%2031%20de%202008%20-%20definitivo%20para%20monedas%20azul%2015%2001%2009.xls?76AE069B" TargetMode="External"/><Relationship Id="rId1" Type="http://schemas.openxmlformats.org/officeDocument/2006/relationships/externalLinkPath" Target="file:///\\76AE069B\Notas%20Estados%20financieros%20Dic%2031%20de%202008%20-%20definitivo%20para%20monedas%20azul%2015%2001%200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76AE069B\Notas%20Estados%20financieros%20Dic%2031%20de%202008%20-%20definitivo%20para%20monedas%20azul%2015%2001%2009.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Ofimat2\ca\Presupuesto\Informes\2003\03_Gasto.xls" TargetMode="External"/></Relationships>
</file>

<file path=xl/externalLinks/_rels/externalLink29.xml.rels><?xml version="1.0" encoding="UTF-8" standalone="yes"?>
<Relationships xmlns="http://schemas.openxmlformats.org/package/2006/relationships"><Relationship Id="rId3" Type="http://schemas.openxmlformats.org/officeDocument/2006/relationships/externalLinkPath" Target="https://bancodelarepublica-my.sharepoint.com/personal/yduartgo_banrep_gov_co/Documents/Documents/Yadira%20Duarte%20Banrep/Jefatura%20secci&#243;n%20regulacion%20y%20analisis/Estados%20financieros%20y%20Notas%20del%20BANREP/Notas%20estados%20financieros%202023%20-%202022/Estados%20financieros%20Diciembre%202023%20Firmas.xlsx" TargetMode="External"/><Relationship Id="rId2" Type="http://schemas.microsoft.com/office/2019/04/relationships/externalLinkLongPath" Target="https://bancodelarepublica-my.sharepoint.com/personal/yduartgo_banrep_gov_co/Documents/Documents/Yadira%20Duarte%20Banrep/Jefatura%20secci&#243;n%20regulacion%20y%20analisis/Estados%20financieros%20y%20Notas%20del%20BANREP/Notas%20estados%20financieros%202023%20-%202022/Estados%20financieros%20Diciembre%202023%20Firmas.xlsx?D6D23CE3" TargetMode="External"/><Relationship Id="rId1" Type="http://schemas.openxmlformats.org/officeDocument/2006/relationships/externalLinkPath" Target="file:///\\D6D23CE3\Estados%20financieros%20Diciembre%202023%20Firm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fimat4\Documents%20and%20Settings\gcastrru\Configuraci&#243;n%20local\Archivos%20temporales%20de%20Internet\Content.Outlook\7HU3L8MU\cuadrosreserva-publicacio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Users\yduartgo\AppData\Local\Microsoft\Windows\INetCache\Content.Outlook\SK2698QS\completo.xlsx" TargetMode="External"/></Relationships>
</file>

<file path=xl/externalLinks/_rels/externalLink31.xml.rels><?xml version="1.0" encoding="UTF-8" standalone="yes"?>
<Relationships xmlns="http://schemas.openxmlformats.org/package/2006/relationships"><Relationship Id="rId2" Type="http://schemas.openxmlformats.org/officeDocument/2006/relationships/externalLinkPath" Target="file:///U:\2.%20Informaci&#243;n%20financiera\2.9%20Estructuras%20reportes%20financieros\2023\DICIEMBRE\Estructura_825_-_Estado_de_Situaci&#243;n_Financiera%20-%202024-01-06T085252.408.xlsx" TargetMode="External"/><Relationship Id="rId1" Type="http://schemas.openxmlformats.org/officeDocument/2006/relationships/externalLinkPath" Target="file:///U:\2.%20Informaci&#243;n%20financiera\2.9%20Estructuras%20reportes%20financieros\2023\DICIEMBRE\Estructura_825_-_Estado_de_Situaci&#243;n_Financiera%20-%202024-01-06T085252.408.xlsx" TargetMode="External"/></Relationships>
</file>

<file path=xl/externalLinks/_rels/externalLink32.xml.rels><?xml version="1.0" encoding="UTF-8" standalone="yes"?>
<Relationships xmlns="http://schemas.openxmlformats.org/package/2006/relationships"><Relationship Id="rId2" Type="http://schemas.openxmlformats.org/officeDocument/2006/relationships/externalLinkPath" Target="file:///U:\2.%20Informaci&#243;n%20financiera\2.9%20Estructuras%20reportes%20financieros\2023\DICIEMBRE\Saldos_Cuentas_SAP_-_Total_por_grupos___Balance,_PYG,_Ctas_Orden%20-%202024-01-06T104848.037%20informe.xls" TargetMode="External"/><Relationship Id="rId1" Type="http://schemas.openxmlformats.org/officeDocument/2006/relationships/externalLinkPath" Target="file:///U:\2.%20Informaci&#243;n%20financiera\2.9%20Estructuras%20reportes%20financieros\2023\DICIEMBRE\Saldos_Cuentas_SAP_-_Total_por_grupos___Balance,_PYG,_Ctas_Orden%20-%202024-01-06T104848.037%20informe.xls" TargetMode="External"/></Relationships>
</file>

<file path=xl/externalLinks/_rels/externalLink33.xml.rels><?xml version="1.0" encoding="UTF-8" standalone="yes"?>
<Relationships xmlns="http://schemas.openxmlformats.org/package/2006/relationships"><Relationship Id="rId3" Type="http://schemas.openxmlformats.org/officeDocument/2006/relationships/externalLinkPath" Target="https://bancodelarepublica-my.sharepoint.com/personal/yduartgo_banrep_gov_co/Documents/Documents/Yadira%20Duarte%20Banrep/Jefatura%20secci&#243;n%20regulacion%20y%20analisis/Estados%20financieros%20y%20Notas%20del%20BANREP/Notas%20estados%20financieros%202023%20-%202022/Estados%20financieros%20y%20notas%20diciembre%202023.xlsx" TargetMode="External"/><Relationship Id="rId2" Type="http://schemas.microsoft.com/office/2019/04/relationships/externalLinkLongPath" Target="https://bancodelarepublica-my.sharepoint.com/personal/yduartgo_banrep_gov_co/Documents/Documents/Yadira%20Duarte%20Banrep/Jefatura%20secci&#243;n%20regulacion%20y%20analisis/Estados%20financieros%20y%20Notas%20del%20BANREP/Notas%20estados%20financieros%202023%20-%202022/Estados%20financieros%20y%20notas%20diciembre%202023.xlsx?D6D23CE3" TargetMode="External"/><Relationship Id="rId1" Type="http://schemas.openxmlformats.org/officeDocument/2006/relationships/externalLinkPath" Target="file:///\\D6D23CE3\Estados%20financieros%20y%20notas%20diciembre%2020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users\jquint\Reservas\Conciliaciones\SALDOS%20TI.xls" TargetMode="External"/></Relationships>
</file>

<file path=xl/externalLinks/_rels/externalLink5.xml.rels><?xml version="1.0" encoding="UTF-8" standalone="yes"?>
<Relationships xmlns="http://schemas.openxmlformats.org/package/2006/relationships"><Relationship Id="rId2" Type="http://schemas.microsoft.com/office/2019/04/relationships/externalLinkLongPath" Target="https://bancodelarepublica-my.sharepoint.com/personal/yduartgo_banrep_gov_co/Documents/Documents/Yadira%20Duarte%20Banrep/Jefatura%20secci&#243;n%20regulacion%20y%20analisis/Estados%20financieros%20y%20Notas%20del%20BANREP/Notas%20estados%20financieros%202022%20-%202021/Estados%20financieros%20Diciembre%202022%20Firmas%20revisado.xlsx?1B297FC8" TargetMode="External"/><Relationship Id="rId1" Type="http://schemas.openxmlformats.org/officeDocument/2006/relationships/externalLinkPath" Target="file:///\\1B297FC8\Estados%20financieros%20Diciembre%202022%20Firmas%20revisad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Presupuesto\Informes\2014\14_DG-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fimat2\ca\Presupuesto\Informes\2004\04_Gasto.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jcelispi\AppData\Local\Microsoft\Windows\Temporary%20Internet%20Files\Content.Outlook\JZR4CIVT\Checklist%20-%20%20Aspectos%20tecnicos%20intangibles%20201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Ofimat4\Users\jcelispi\AppData\Local\Microsoft\Windows\Temporary%20Internet%20Files\Content.Outlook\JZR4CIVT\Checklist%20-%20%20Aspectos%20tecnicos%20intangibles%20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versionesreservas"/>
      <sheetName val="composicionpormoneda"/>
      <sheetName val="Futuros Directo"/>
      <sheetName val="Futuros ADMON"/>
      <sheetName val="ContratosForwardDirecta"/>
      <sheetName val="ContratosForwardAdmon"/>
      <sheetName val="Ingreso Forward y futuros-Nota6"/>
    </sheetNames>
    <sheetDataSet>
      <sheetData sheetId="0">
        <row r="2">
          <cell r="K2">
            <v>2243.59</v>
          </cell>
        </row>
      </sheetData>
      <sheetData sheetId="1" refreshError="1"/>
      <sheetData sheetId="2"/>
      <sheetData sheetId="3"/>
      <sheetData sheetId="4"/>
      <sheetData sheetId="5"/>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ecklist-Recon"/>
      <sheetName val="Formato - Asp. Tec"/>
      <sheetName val="Formato - Asp. Tec Nvo"/>
      <sheetName val="Cédula Analitica"/>
    </sheetNames>
    <sheetDataSet>
      <sheetData sheetId="0" refreshError="1"/>
      <sheetData sheetId="1" refreshError="1"/>
      <sheetData sheetId="2"/>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ecklist-Recon"/>
      <sheetName val="Formato - Asp. Tec"/>
      <sheetName val="Formato - Asp. Tec Nvo"/>
      <sheetName val="Cédula Analitica"/>
      <sheetName val="Hoja1"/>
    </sheetNames>
    <sheetDataSet>
      <sheetData sheetId="0" refreshError="1"/>
      <sheetData sheetId="1" refreshError="1"/>
      <sheetData sheetId="2"/>
      <sheetData sheetId="3"/>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VIMIENTO -SIC"/>
      <sheetName val="SALDOS INICIALES"/>
      <sheetName val="SW CORPORATIVO"/>
      <sheetName val="VALIDACION AMORTIZACION"/>
      <sheetName val="SW EN DESARROLLO"/>
      <sheetName val="ANEXO"/>
      <sheetName val="GASTOS PAG X ANTI"/>
      <sheetName val="LICENCIAS"/>
      <sheetName val="LICENCIAS ajustado"/>
      <sheetName val="licencias12-14"/>
      <sheetName val="ANEXO COMWARE"/>
      <sheetName val="ANEXO SAS"/>
      <sheetName val="ANEXO SAP"/>
      <sheetName val="19159556"/>
      <sheetName val="CTS GASTO"/>
      <sheetName val="saldos SIC-PCGA"/>
      <sheetName val="resumen 192015"/>
      <sheetName val="CM"/>
      <sheetName val="ajuste 51802002"/>
      <sheetName val="saldos NIIF"/>
      <sheetName val="Hoja1"/>
    </sheetNames>
    <sheetDataSet>
      <sheetData sheetId="0"/>
      <sheetData sheetId="1"/>
      <sheetData sheetId="2"/>
      <sheetData sheetId="3"/>
      <sheetData sheetId="4"/>
      <sheetData sheetId="5"/>
      <sheetData sheetId="6"/>
      <sheetData sheetId="7">
        <row r="46">
          <cell r="B46">
            <v>778171991.32000005</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cuperado_Hoja1"/>
      <sheetName val="Acumulado"/>
      <sheetName val="Anexo"/>
      <sheetName val="Contratos"/>
      <sheetName val="PagosContrat"/>
      <sheetName val="Contabilidad"/>
      <sheetName val="Distribuciones"/>
      <sheetName val="Resumen"/>
      <sheetName val="Hoja1"/>
    </sheetNames>
    <sheetDataSet>
      <sheetData sheetId="0" refreshError="1"/>
      <sheetData sheetId="1" refreshError="1"/>
      <sheetData sheetId="2">
        <row r="14">
          <cell r="B14" t="str">
            <v>AREA BANCO</v>
          </cell>
        </row>
        <row r="15">
          <cell r="B15" t="str">
            <v>2385</v>
          </cell>
          <cell r="U15">
            <v>0</v>
          </cell>
        </row>
        <row r="16">
          <cell r="B16" t="str">
            <v>2385</v>
          </cell>
          <cell r="U16">
            <v>0</v>
          </cell>
        </row>
        <row r="17">
          <cell r="B17" t="str">
            <v>2387</v>
          </cell>
          <cell r="U17">
            <v>0</v>
          </cell>
        </row>
        <row r="18">
          <cell r="B18" t="str">
            <v>2393</v>
          </cell>
          <cell r="U18">
            <v>0</v>
          </cell>
        </row>
        <row r="19">
          <cell r="B19" t="str">
            <v>2393</v>
          </cell>
          <cell r="U19">
            <v>0</v>
          </cell>
        </row>
        <row r="20">
          <cell r="B20" t="str">
            <v>2393</v>
          </cell>
          <cell r="U20">
            <v>0</v>
          </cell>
        </row>
        <row r="21">
          <cell r="B21" t="str">
            <v>2393</v>
          </cell>
          <cell r="U21">
            <v>0</v>
          </cell>
        </row>
        <row r="22">
          <cell r="B22" t="str">
            <v>2393</v>
          </cell>
          <cell r="U22">
            <v>0</v>
          </cell>
        </row>
        <row r="23">
          <cell r="B23" t="str">
            <v>2393</v>
          </cell>
          <cell r="U23">
            <v>0</v>
          </cell>
        </row>
        <row r="24">
          <cell r="B24" t="str">
            <v>2393</v>
          </cell>
          <cell r="U24">
            <v>0</v>
          </cell>
        </row>
        <row r="25">
          <cell r="B25" t="str">
            <v>2393</v>
          </cell>
          <cell r="U25">
            <v>0</v>
          </cell>
        </row>
        <row r="26">
          <cell r="B26" t="str">
            <v>2393</v>
          </cell>
          <cell r="U26">
            <v>0</v>
          </cell>
        </row>
        <row r="27">
          <cell r="B27" t="str">
            <v>2393</v>
          </cell>
          <cell r="U27">
            <v>0</v>
          </cell>
        </row>
        <row r="28">
          <cell r="B28" t="str">
            <v>2393</v>
          </cell>
          <cell r="U28">
            <v>0</v>
          </cell>
        </row>
        <row r="29">
          <cell r="B29" t="str">
            <v>2394-1</v>
          </cell>
          <cell r="U29">
            <v>0</v>
          </cell>
        </row>
        <row r="30">
          <cell r="B30" t="str">
            <v>2394-1</v>
          </cell>
          <cell r="U30">
            <v>0</v>
          </cell>
        </row>
        <row r="31">
          <cell r="B31" t="str">
            <v>2394-2</v>
          </cell>
          <cell r="U31">
            <v>0</v>
          </cell>
        </row>
        <row r="32">
          <cell r="B32" t="str">
            <v>2394-2</v>
          </cell>
          <cell r="U32">
            <v>0</v>
          </cell>
        </row>
        <row r="33">
          <cell r="B33" t="str">
            <v>2394-3</v>
          </cell>
          <cell r="U33">
            <v>0</v>
          </cell>
        </row>
        <row r="34">
          <cell r="B34" t="str">
            <v>2394-4</v>
          </cell>
          <cell r="U34">
            <v>0</v>
          </cell>
        </row>
        <row r="35">
          <cell r="B35" t="str">
            <v>2394-4</v>
          </cell>
          <cell r="U35">
            <v>0</v>
          </cell>
        </row>
        <row r="36">
          <cell r="B36" t="str">
            <v>2394-4</v>
          </cell>
          <cell r="U36">
            <v>0</v>
          </cell>
        </row>
        <row r="37">
          <cell r="B37" t="str">
            <v>2394-4</v>
          </cell>
          <cell r="U37">
            <v>0</v>
          </cell>
        </row>
        <row r="38">
          <cell r="B38" t="str">
            <v>2394-4</v>
          </cell>
          <cell r="U38">
            <v>0</v>
          </cell>
        </row>
        <row r="39">
          <cell r="B39" t="str">
            <v>2394-4</v>
          </cell>
          <cell r="U39">
            <v>0</v>
          </cell>
        </row>
        <row r="40">
          <cell r="U40">
            <v>0</v>
          </cell>
        </row>
        <row r="41">
          <cell r="B41" t="str">
            <v>Total DTIN-ST</v>
          </cell>
          <cell r="U41">
            <v>0</v>
          </cell>
        </row>
        <row r="42">
          <cell r="B42" t="str">
            <v>2401-2</v>
          </cell>
          <cell r="U42">
            <v>0</v>
          </cell>
        </row>
        <row r="43">
          <cell r="B43" t="str">
            <v>2401-3</v>
          </cell>
          <cell r="U43">
            <v>0</v>
          </cell>
        </row>
        <row r="44">
          <cell r="B44" t="str">
            <v>2401-4</v>
          </cell>
          <cell r="U44">
            <v>0</v>
          </cell>
        </row>
        <row r="45">
          <cell r="B45" t="str">
            <v>2401-4</v>
          </cell>
          <cell r="U45">
            <v>0</v>
          </cell>
        </row>
        <row r="46">
          <cell r="U46">
            <v>0</v>
          </cell>
        </row>
        <row r="47">
          <cell r="B47" t="str">
            <v>Total USI</v>
          </cell>
          <cell r="U47">
            <v>0</v>
          </cell>
        </row>
        <row r="48">
          <cell r="B48" t="str">
            <v>TOTAL EQUIPOS DE COMUNICACIONES Y TELEFONIA</v>
          </cell>
          <cell r="U48">
            <v>0</v>
          </cell>
        </row>
        <row r="49">
          <cell r="B49" t="str">
            <v>2416-3</v>
          </cell>
          <cell r="U49">
            <v>0</v>
          </cell>
        </row>
        <row r="50">
          <cell r="B50" t="str">
            <v>2416-3</v>
          </cell>
          <cell r="U50">
            <v>0</v>
          </cell>
        </row>
        <row r="51">
          <cell r="B51" t="str">
            <v>2416-3</v>
          </cell>
          <cell r="U51">
            <v>0</v>
          </cell>
        </row>
        <row r="52">
          <cell r="B52" t="str">
            <v>2416-3</v>
          </cell>
          <cell r="U52">
            <v>0</v>
          </cell>
        </row>
        <row r="53">
          <cell r="B53" t="str">
            <v>2416-3</v>
          </cell>
          <cell r="U53">
            <v>0</v>
          </cell>
        </row>
        <row r="54">
          <cell r="B54" t="str">
            <v>2416-4</v>
          </cell>
          <cell r="U54">
            <v>0</v>
          </cell>
        </row>
        <row r="55">
          <cell r="B55" t="str">
            <v>2416-11</v>
          </cell>
          <cell r="U55">
            <v>0</v>
          </cell>
        </row>
        <row r="56">
          <cell r="B56" t="str">
            <v>2416-13</v>
          </cell>
          <cell r="U56">
            <v>185044506</v>
          </cell>
        </row>
        <row r="57">
          <cell r="B57" t="str">
            <v>2416-13</v>
          </cell>
          <cell r="U57">
            <v>157933007.99000001</v>
          </cell>
        </row>
        <row r="58">
          <cell r="B58" t="str">
            <v>2416-15</v>
          </cell>
          <cell r="U58">
            <v>0</v>
          </cell>
        </row>
        <row r="59">
          <cell r="B59" t="str">
            <v>2416-18</v>
          </cell>
          <cell r="U59">
            <v>0</v>
          </cell>
        </row>
        <row r="60">
          <cell r="B60" t="str">
            <v>2416-18</v>
          </cell>
          <cell r="U60">
            <v>0</v>
          </cell>
        </row>
        <row r="61">
          <cell r="U61">
            <v>0</v>
          </cell>
        </row>
        <row r="62">
          <cell r="B62" t="str">
            <v>Total DTIN-SCC</v>
          </cell>
          <cell r="U62">
            <v>342977513.99000001</v>
          </cell>
        </row>
        <row r="63">
          <cell r="B63" t="str">
            <v>2496-0</v>
          </cell>
          <cell r="U63">
            <v>11705152</v>
          </cell>
        </row>
        <row r="64">
          <cell r="B64" t="str">
            <v>2496-0</v>
          </cell>
          <cell r="U64">
            <v>856006.02999997139</v>
          </cell>
        </row>
        <row r="65">
          <cell r="B65" t="str">
            <v>2496-0</v>
          </cell>
          <cell r="U65">
            <v>30721688</v>
          </cell>
        </row>
        <row r="66">
          <cell r="B66" t="str">
            <v>2496</v>
          </cell>
          <cell r="U66">
            <v>41405738.75</v>
          </cell>
        </row>
        <row r="67">
          <cell r="B67" t="str">
            <v>2496</v>
          </cell>
          <cell r="U67">
            <v>0</v>
          </cell>
        </row>
        <row r="68">
          <cell r="B68" t="str">
            <v>2496</v>
          </cell>
          <cell r="U68">
            <v>0</v>
          </cell>
        </row>
        <row r="69">
          <cell r="B69" t="str">
            <v>2496</v>
          </cell>
          <cell r="U69">
            <v>0</v>
          </cell>
        </row>
        <row r="70">
          <cell r="B70" t="str">
            <v>2497</v>
          </cell>
          <cell r="U70">
            <v>0</v>
          </cell>
        </row>
        <row r="71">
          <cell r="B71" t="str">
            <v>2497</v>
          </cell>
          <cell r="U71">
            <v>0</v>
          </cell>
        </row>
        <row r="72">
          <cell r="B72" t="str">
            <v>2498</v>
          </cell>
          <cell r="U72">
            <v>0</v>
          </cell>
        </row>
        <row r="73">
          <cell r="B73" t="str">
            <v>2498</v>
          </cell>
          <cell r="U73">
            <v>0</v>
          </cell>
        </row>
        <row r="74">
          <cell r="B74" t="str">
            <v>2498</v>
          </cell>
          <cell r="U74">
            <v>0</v>
          </cell>
        </row>
        <row r="75">
          <cell r="B75" t="str">
            <v>2498</v>
          </cell>
          <cell r="U75">
            <v>0</v>
          </cell>
        </row>
        <row r="76">
          <cell r="B76" t="str">
            <v>2498</v>
          </cell>
          <cell r="U76">
            <v>0</v>
          </cell>
        </row>
        <row r="77">
          <cell r="B77" t="str">
            <v>2498</v>
          </cell>
          <cell r="U77">
            <v>0</v>
          </cell>
        </row>
        <row r="78">
          <cell r="B78" t="str">
            <v>2498</v>
          </cell>
          <cell r="U78">
            <v>0</v>
          </cell>
        </row>
        <row r="79">
          <cell r="B79" t="str">
            <v>9292</v>
          </cell>
          <cell r="U79">
            <v>0</v>
          </cell>
        </row>
        <row r="80">
          <cell r="B80" t="str">
            <v>9292</v>
          </cell>
          <cell r="U80">
            <v>0</v>
          </cell>
        </row>
        <row r="81">
          <cell r="B81" t="str">
            <v>9292</v>
          </cell>
          <cell r="U81">
            <v>0</v>
          </cell>
        </row>
        <row r="82">
          <cell r="B82" t="str">
            <v>9292</v>
          </cell>
          <cell r="U82">
            <v>0</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ido"/>
      <sheetName val="Supuestos"/>
      <sheetName val="Inversión Hardware"/>
      <sheetName val="Inversión Software"/>
      <sheetName val="Inversión Variación "/>
      <sheetName val="Inversión Resumen"/>
      <sheetName val="2085 Of.Ppal"/>
      <sheetName val="Vta.Tok"/>
      <sheetName val="SW Of. Ppal"/>
      <sheetName val="SW DGI"/>
      <sheetName val="SPA 2009"/>
      <sheetName val="SPBC 2009"/>
      <sheetName val="SoftManagement"/>
      <sheetName val="SW SCC"/>
      <sheetName val="SW ST"/>
      <sheetName val="SW DSI"/>
      <sheetName val="SW UPCI"/>
      <sheetName val="SW GOC"/>
      <sheetName val="Diferidos"/>
      <sheetName val="Dif 8106"/>
      <sheetName val="Dif 8107"/>
      <sheetName val="8083 Of.Ppal"/>
      <sheetName val="8097 Of.Ppal"/>
      <sheetName val="8087 Of.Ppal"/>
      <sheetName val="8087 C.Efectivo"/>
      <sheetName val="Resumen Mtos."/>
      <sheetName val="8254 Of.Ppal"/>
      <sheetName val="8253 Of.Ppal"/>
      <sheetName val="8255 Of.Ppal"/>
      <sheetName val="8256 Of.Ppal"/>
      <sheetName val="8258 Of.Ppal"/>
      <sheetName val="8259 Of.Ppal."/>
      <sheetName val="8058 Of.Ppal"/>
      <sheetName val="Cos.Tok"/>
      <sheetName val="6102 Of.Ppal."/>
      <sheetName val="8077 Of.Ppal"/>
      <sheetName val="Variac.OPxGrupos"/>
      <sheetName val="Variac.OP"/>
      <sheetName val="Datos informe"/>
      <sheetName val="Datos_informe (2)"/>
      <sheetName val="SW Imprenta"/>
      <sheetName val="SW C.Moneda"/>
      <sheetName val="8083 SUC"/>
      <sheetName val="8097 SUC"/>
      <sheetName val="8087 SUC"/>
      <sheetName val="8254 Imprenta"/>
      <sheetName val="8255 SUC"/>
      <sheetName val="8253 Imprenta"/>
      <sheetName val="8258 SUC"/>
      <sheetName val="8259 SUC"/>
      <sheetName val="8259 Total"/>
      <sheetName val="8259 Costo CT03480600"/>
      <sheetName val="8058 Imprenta"/>
      <sheetName val="Variac.SUC"/>
      <sheetName val="Variac.CONS"/>
      <sheetName val="Repuestos"/>
      <sheetName val="ConsultaSIPRES"/>
      <sheetName val="OPrincipal"/>
      <sheetName val="OPSipres"/>
      <sheetName val="Sucursales"/>
      <sheetName val="AnexoSUC"/>
      <sheetName val="Datos de entrada"/>
      <sheetName val="Conc. Renta"/>
      <sheetName val="Borrador formulario oficial"/>
      <sheetName val="Renta Presuntiva"/>
    </sheetNames>
    <sheetDataSet>
      <sheetData sheetId="0"/>
      <sheetData sheetId="1">
        <row r="6">
          <cell r="D6">
            <v>1.0549999999999999</v>
          </cell>
        </row>
        <row r="7">
          <cell r="D7">
            <v>1770.42</v>
          </cell>
        </row>
        <row r="9">
          <cell r="D9">
            <v>1665.27</v>
          </cell>
        </row>
        <row r="11">
          <cell r="D11">
            <v>1840.79</v>
          </cell>
        </row>
        <row r="16">
          <cell r="D16">
            <v>1.075</v>
          </cell>
        </row>
      </sheetData>
      <sheetData sheetId="2"/>
      <sheetData sheetId="3"/>
      <sheetData sheetId="4"/>
      <sheetData sheetId="5"/>
      <sheetData sheetId="6"/>
      <sheetData sheetId="7"/>
      <sheetData sheetId="8"/>
      <sheetData sheetId="9"/>
      <sheetData sheetId="10"/>
      <sheetData sheetId="11">
        <row r="1">
          <cell r="E1">
            <v>5.4999999999999938E-2</v>
          </cell>
          <cell r="I1">
            <v>61919</v>
          </cell>
        </row>
        <row r="2">
          <cell r="E2">
            <v>0.05</v>
          </cell>
          <cell r="I2">
            <v>48763</v>
          </cell>
        </row>
        <row r="3">
          <cell r="I3">
            <v>54789.68</v>
          </cell>
        </row>
        <row r="4">
          <cell r="E4">
            <v>3000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 sheetId="62" refreshError="1"/>
      <sheetData sheetId="63" refreshError="1"/>
      <sheetData sheetId="6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TRIBPASIVONUEVO"/>
      <sheetName val="ATRIBINDFAEP"/>
      <sheetName val="VIVF"/>
      <sheetName val="MES ACTUAL"/>
      <sheetName val="RDTOS"/>
      <sheetName val="ATRIBINDICE2"/>
      <sheetName val="ATRIBINDICE"/>
      <sheetName val="SALDOS"/>
      <sheetName val="COMPOSIC"/>
      <sheetName val="AYUDA"/>
      <sheetName val="MOVIMIENTO"/>
      <sheetName val="INDICE"/>
      <sheetName val="TCAMBIO"/>
      <sheetName val="CURVA"/>
      <sheetName val="ATRIBUCION"/>
      <sheetName val="INFORMACION"/>
    </sheetNames>
    <sheetDataSet>
      <sheetData sheetId="0" refreshError="1"/>
      <sheetData sheetId="1" refreshError="1"/>
      <sheetData sheetId="2" refreshError="1"/>
      <sheetData sheetId="3" refreshError="1"/>
      <sheetData sheetId="4" refreshError="1">
        <row r="2">
          <cell r="A2" t="str">
            <v>FECHA</v>
          </cell>
          <cell r="CR2" t="str">
            <v>FECHA</v>
          </cell>
          <cell r="CS2" t="str">
            <v>INDICE</v>
          </cell>
          <cell r="CT2" t="str">
            <v>BR-II</v>
          </cell>
          <cell r="CU2" t="str">
            <v>BR-I</v>
          </cell>
          <cell r="CV2" t="str">
            <v>BR</v>
          </cell>
          <cell r="CW2" t="str">
            <v>JPMORGAN</v>
          </cell>
          <cell r="CX2" t="str">
            <v>BARCLAYS</v>
          </cell>
          <cell r="CY2" t="str">
            <v>GOLDMAN</v>
          </cell>
          <cell r="CZ2" t="str">
            <v>FAEP</v>
          </cell>
          <cell r="DA2" t="str">
            <v>ABN-AMRO</v>
          </cell>
        </row>
        <row r="4">
          <cell r="DV4" t="str">
            <v>BR-I</v>
          </cell>
        </row>
      </sheetData>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exo 1"/>
      <sheetName val="OTROS ANEXOS (2)"/>
      <sheetName val="ANEXO 3"/>
      <sheetName val="OTROS ANEXOS"/>
      <sheetName val="ANEXO 1.4"/>
      <sheetName val="ANEXO 1.1."/>
      <sheetName val="GASTOS 1.1"/>
      <sheetName val="ANEXO 1.2"/>
      <sheetName val="ANEXO 1.2."/>
      <sheetName val="base 001"/>
      <sheetName val="base009"/>
      <sheetName val="base 111"/>
      <sheetName val="base 010"/>
      <sheetName val="Hoja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icsCifiCofi"/>
      <sheetName val="Goldman"/>
      <sheetName val="Diferencias"/>
      <sheetName val="GASTOS EN EL EXTERIOR"/>
    </sheetNames>
    <sheetDataSet>
      <sheetData sheetId="0">
        <row r="5">
          <cell r="A5" t="str">
            <v>36202C6A6</v>
          </cell>
          <cell r="B5">
            <v>41518</v>
          </cell>
          <cell r="C5" t="str">
            <v>20 dic 1999</v>
          </cell>
          <cell r="D5">
            <v>311063.13</v>
          </cell>
          <cell r="E5">
            <v>287733.39</v>
          </cell>
          <cell r="F5">
            <v>316895.56</v>
          </cell>
          <cell r="G5">
            <v>29162.17</v>
          </cell>
          <cell r="H5">
            <v>0</v>
          </cell>
          <cell r="I5">
            <v>1425.71</v>
          </cell>
          <cell r="J5">
            <v>1425.71</v>
          </cell>
          <cell r="K5">
            <v>5.5</v>
          </cell>
          <cell r="L5" t="str">
            <v>30F360</v>
          </cell>
          <cell r="M5" t="str">
            <v>NPV</v>
          </cell>
        </row>
        <row r="6">
          <cell r="A6" t="str">
            <v>36202CNF6</v>
          </cell>
          <cell r="B6">
            <v>40603</v>
          </cell>
          <cell r="C6" t="str">
            <v>20 dic 1999</v>
          </cell>
          <cell r="D6">
            <v>392047.18</v>
          </cell>
          <cell r="E6">
            <v>362643.64</v>
          </cell>
          <cell r="F6">
            <v>399888.12</v>
          </cell>
          <cell r="G6">
            <v>37244.480000000003</v>
          </cell>
          <cell r="H6">
            <v>0</v>
          </cell>
          <cell r="I6">
            <v>1796.88</v>
          </cell>
          <cell r="J6">
            <v>1796.88</v>
          </cell>
          <cell r="K6">
            <v>5.5</v>
          </cell>
          <cell r="L6" t="str">
            <v>30F360</v>
          </cell>
          <cell r="M6" t="str">
            <v>NPV</v>
          </cell>
        </row>
        <row r="7">
          <cell r="A7" t="str">
            <v>36202CPF4</v>
          </cell>
          <cell r="B7" t="str">
            <v>01 abr 2011</v>
          </cell>
          <cell r="C7" t="str">
            <v>20 dic 1999</v>
          </cell>
          <cell r="D7">
            <v>450119.22</v>
          </cell>
          <cell r="E7">
            <v>416360.26</v>
          </cell>
          <cell r="F7">
            <v>459121.6</v>
          </cell>
          <cell r="G7">
            <v>42761.34</v>
          </cell>
          <cell r="H7">
            <v>0</v>
          </cell>
          <cell r="I7">
            <v>2063.0500000000002</v>
          </cell>
          <cell r="J7">
            <v>2063.0500000000002</v>
          </cell>
          <cell r="K7">
            <v>5.5</v>
          </cell>
          <cell r="L7" t="str">
            <v>30F360</v>
          </cell>
          <cell r="M7" t="str">
            <v>NPV</v>
          </cell>
        </row>
        <row r="8">
          <cell r="A8" t="str">
            <v>36202CPW7</v>
          </cell>
          <cell r="B8">
            <v>40695</v>
          </cell>
          <cell r="C8" t="str">
            <v>20 dic 1999</v>
          </cell>
          <cell r="D8">
            <v>275038.71999999997</v>
          </cell>
          <cell r="E8">
            <v>254410.81</v>
          </cell>
          <cell r="F8">
            <v>280539.49</v>
          </cell>
          <cell r="G8">
            <v>26128.68</v>
          </cell>
          <cell r="H8">
            <v>0</v>
          </cell>
          <cell r="I8">
            <v>1260.5899999999999</v>
          </cell>
          <cell r="J8">
            <v>1260.5899999999999</v>
          </cell>
          <cell r="K8">
            <v>5.5</v>
          </cell>
          <cell r="L8" t="str">
            <v>30F360</v>
          </cell>
          <cell r="M8" t="str">
            <v>NPV</v>
          </cell>
        </row>
        <row r="9">
          <cell r="A9" t="str">
            <v>36202DAG6</v>
          </cell>
          <cell r="B9" t="str">
            <v>01 ene 2014</v>
          </cell>
          <cell r="C9" t="str">
            <v>20 dic 1999</v>
          </cell>
          <cell r="D9">
            <v>399615.67</v>
          </cell>
          <cell r="E9">
            <v>369644.52</v>
          </cell>
          <cell r="F9">
            <v>407108.46</v>
          </cell>
          <cell r="G9">
            <v>37463.94</v>
          </cell>
          <cell r="H9">
            <v>0</v>
          </cell>
          <cell r="I9">
            <v>1831.57</v>
          </cell>
          <cell r="J9">
            <v>1831.57</v>
          </cell>
          <cell r="K9">
            <v>5.5</v>
          </cell>
          <cell r="L9" t="str">
            <v>30F360</v>
          </cell>
          <cell r="M9" t="str">
            <v>NPV</v>
          </cell>
        </row>
        <row r="10">
          <cell r="A10" t="str">
            <v>36202DAW1</v>
          </cell>
          <cell r="B10">
            <v>41671</v>
          </cell>
          <cell r="C10" t="str">
            <v>17 dic 1999</v>
          </cell>
          <cell r="D10">
            <v>925147.73</v>
          </cell>
          <cell r="E10">
            <v>874698.27</v>
          </cell>
          <cell r="F10">
            <v>957527.9</v>
          </cell>
          <cell r="G10">
            <v>82829.63</v>
          </cell>
          <cell r="H10">
            <v>0</v>
          </cell>
          <cell r="I10">
            <v>4625.74</v>
          </cell>
          <cell r="J10">
            <v>4625.74</v>
          </cell>
          <cell r="K10">
            <v>6</v>
          </cell>
          <cell r="L10" t="str">
            <v>30F360</v>
          </cell>
          <cell r="M10" t="str">
            <v>NPV</v>
          </cell>
        </row>
        <row r="11">
          <cell r="A11" t="str">
            <v>36202DB67</v>
          </cell>
          <cell r="B11">
            <v>41760</v>
          </cell>
          <cell r="C11" t="str">
            <v>24 ene 2000</v>
          </cell>
          <cell r="D11">
            <v>799682.83</v>
          </cell>
          <cell r="E11">
            <v>743455.16</v>
          </cell>
          <cell r="F11">
            <v>827671.73</v>
          </cell>
          <cell r="G11">
            <v>84216.57</v>
          </cell>
          <cell r="H11">
            <v>0</v>
          </cell>
          <cell r="I11">
            <v>3998.41</v>
          </cell>
          <cell r="J11">
            <v>3998.41</v>
          </cell>
          <cell r="K11">
            <v>6</v>
          </cell>
          <cell r="L11" t="str">
            <v>30F360</v>
          </cell>
          <cell r="M11" t="str">
            <v>NPV</v>
          </cell>
        </row>
        <row r="12">
          <cell r="A12" t="str">
            <v>36202DCK5</v>
          </cell>
          <cell r="B12">
            <v>41791</v>
          </cell>
          <cell r="C12" t="str">
            <v>24 ene 2000</v>
          </cell>
          <cell r="D12">
            <v>2279548.13</v>
          </cell>
          <cell r="E12">
            <v>2119267.42</v>
          </cell>
          <cell r="F12">
            <v>2359332.31</v>
          </cell>
          <cell r="G12">
            <v>240064.89</v>
          </cell>
          <cell r="H12">
            <v>0</v>
          </cell>
          <cell r="I12">
            <v>11397.74</v>
          </cell>
          <cell r="J12">
            <v>11397.74</v>
          </cell>
          <cell r="K12">
            <v>6</v>
          </cell>
          <cell r="L12" t="str">
            <v>30F360</v>
          </cell>
          <cell r="M12" t="str">
            <v>NPV</v>
          </cell>
        </row>
        <row r="13">
          <cell r="A13" t="str">
            <v>36202DCZ2</v>
          </cell>
          <cell r="B13">
            <v>41821</v>
          </cell>
          <cell r="C13" t="str">
            <v>24 ene 2000</v>
          </cell>
          <cell r="D13">
            <v>732701.7</v>
          </cell>
          <cell r="E13">
            <v>681183.62</v>
          </cell>
          <cell r="F13">
            <v>758346.26</v>
          </cell>
          <cell r="G13">
            <v>77162.64</v>
          </cell>
          <cell r="H13">
            <v>0</v>
          </cell>
          <cell r="I13">
            <v>3663.51</v>
          </cell>
          <cell r="J13">
            <v>3663.51</v>
          </cell>
          <cell r="K13">
            <v>6</v>
          </cell>
          <cell r="L13" t="str">
            <v>30F360</v>
          </cell>
          <cell r="M13" t="str">
            <v>NPV</v>
          </cell>
        </row>
        <row r="14">
          <cell r="A14" t="str">
            <v>36202DDG3</v>
          </cell>
          <cell r="B14" t="str">
            <v>01 ago 2014</v>
          </cell>
          <cell r="C14" t="str">
            <v>24 ene 2000</v>
          </cell>
          <cell r="D14">
            <v>596279.67000000004</v>
          </cell>
          <cell r="E14">
            <v>554353.77</v>
          </cell>
          <cell r="F14">
            <v>617149.46</v>
          </cell>
          <cell r="G14">
            <v>62795.69</v>
          </cell>
          <cell r="H14">
            <v>0</v>
          </cell>
          <cell r="I14">
            <v>2981.4</v>
          </cell>
          <cell r="J14">
            <v>2981.4</v>
          </cell>
          <cell r="K14">
            <v>6</v>
          </cell>
          <cell r="L14" t="str">
            <v>30F360</v>
          </cell>
          <cell r="M14" t="str">
            <v>NPV</v>
          </cell>
        </row>
        <row r="15">
          <cell r="A15" t="str">
            <v>36202DDU2</v>
          </cell>
          <cell r="B15">
            <v>41883</v>
          </cell>
          <cell r="C15" t="str">
            <v>24 ene 2000</v>
          </cell>
          <cell r="D15">
            <v>373936</v>
          </cell>
          <cell r="E15">
            <v>347643.62</v>
          </cell>
          <cell r="F15">
            <v>387023.76</v>
          </cell>
          <cell r="G15">
            <v>39380.14</v>
          </cell>
          <cell r="H15">
            <v>0</v>
          </cell>
          <cell r="I15">
            <v>1869.68</v>
          </cell>
          <cell r="J15">
            <v>1869.68</v>
          </cell>
          <cell r="K15">
            <v>6</v>
          </cell>
          <cell r="L15" t="str">
            <v>30F360</v>
          </cell>
          <cell r="M15" t="str">
            <v>NPV</v>
          </cell>
        </row>
        <row r="16">
          <cell r="A16" t="str">
            <v>36202DER8</v>
          </cell>
          <cell r="B16">
            <v>41944</v>
          </cell>
          <cell r="C16" t="str">
            <v>24 ene 2000</v>
          </cell>
          <cell r="D16">
            <v>322168.84000000003</v>
          </cell>
          <cell r="E16">
            <v>299516.34000000003</v>
          </cell>
          <cell r="F16">
            <v>333444.75</v>
          </cell>
          <cell r="G16">
            <v>33928.410000000003</v>
          </cell>
          <cell r="H16">
            <v>0</v>
          </cell>
          <cell r="I16">
            <v>1610.84</v>
          </cell>
          <cell r="J16">
            <v>1610.84</v>
          </cell>
          <cell r="K16">
            <v>6</v>
          </cell>
          <cell r="L16" t="str">
            <v>30F360</v>
          </cell>
          <cell r="M16" t="str">
            <v>NPV</v>
          </cell>
        </row>
        <row r="17">
          <cell r="A17" t="str">
            <v>36202DFM8</v>
          </cell>
          <cell r="B17" t="str">
            <v>01 ene 2015</v>
          </cell>
          <cell r="C17" t="str">
            <v>24 ene 2000</v>
          </cell>
          <cell r="D17">
            <v>318172.08</v>
          </cell>
          <cell r="E17">
            <v>295800.58</v>
          </cell>
          <cell r="F17">
            <v>329308.09999999998</v>
          </cell>
          <cell r="G17">
            <v>33507.519999999997</v>
          </cell>
          <cell r="H17">
            <v>0</v>
          </cell>
          <cell r="I17">
            <v>1590.86</v>
          </cell>
          <cell r="J17">
            <v>1590.86</v>
          </cell>
          <cell r="K17">
            <v>6</v>
          </cell>
          <cell r="L17" t="str">
            <v>30F360</v>
          </cell>
          <cell r="M17" t="str">
            <v>NPV</v>
          </cell>
        </row>
        <row r="18">
          <cell r="A18" t="str">
            <v>36203ACD6</v>
          </cell>
          <cell r="B18">
            <v>39508</v>
          </cell>
          <cell r="C18" t="str">
            <v>16 ago 2001</v>
          </cell>
          <cell r="D18">
            <v>96815.039999999994</v>
          </cell>
          <cell r="E18">
            <v>100264.09</v>
          </cell>
          <cell r="F18">
            <v>103713.11</v>
          </cell>
          <cell r="G18">
            <v>3449.02</v>
          </cell>
          <cell r="H18">
            <v>0</v>
          </cell>
          <cell r="I18">
            <v>564.75</v>
          </cell>
          <cell r="J18">
            <v>564.75</v>
          </cell>
          <cell r="K18">
            <v>7</v>
          </cell>
          <cell r="L18" t="str">
            <v>BOND</v>
          </cell>
          <cell r="M18" t="str">
            <v>NPV</v>
          </cell>
        </row>
        <row r="19">
          <cell r="A19" t="str">
            <v>36203ACH7</v>
          </cell>
          <cell r="B19" t="str">
            <v>01 abr 2008</v>
          </cell>
          <cell r="C19" t="str">
            <v>16 ago 2001</v>
          </cell>
          <cell r="D19">
            <v>207730.5</v>
          </cell>
          <cell r="E19">
            <v>216818.71</v>
          </cell>
          <cell r="F19">
            <v>223171.11</v>
          </cell>
          <cell r="G19">
            <v>6352.4</v>
          </cell>
          <cell r="H19">
            <v>0</v>
          </cell>
          <cell r="I19">
            <v>1298.32</v>
          </cell>
          <cell r="J19">
            <v>1298.32</v>
          </cell>
          <cell r="K19">
            <v>7.5</v>
          </cell>
          <cell r="L19" t="str">
            <v>BOND</v>
          </cell>
          <cell r="M19" t="str">
            <v>NPV</v>
          </cell>
        </row>
        <row r="20">
          <cell r="A20" t="str">
            <v>36203AEY8</v>
          </cell>
          <cell r="B20" t="str">
            <v>01 ene 2008</v>
          </cell>
          <cell r="C20">
            <v>36573</v>
          </cell>
          <cell r="D20">
            <v>159966.47</v>
          </cell>
          <cell r="E20">
            <v>157916.91</v>
          </cell>
          <cell r="F20">
            <v>171364.08</v>
          </cell>
          <cell r="G20">
            <v>13447.17</v>
          </cell>
          <cell r="H20">
            <v>0</v>
          </cell>
          <cell r="I20">
            <v>933.14</v>
          </cell>
          <cell r="J20">
            <v>933.14</v>
          </cell>
          <cell r="K20">
            <v>7</v>
          </cell>
          <cell r="L20" t="str">
            <v>30F360</v>
          </cell>
          <cell r="M20" t="str">
            <v>NPV</v>
          </cell>
        </row>
        <row r="21">
          <cell r="A21" t="str">
            <v>36203AFW1</v>
          </cell>
          <cell r="B21">
            <v>39508</v>
          </cell>
          <cell r="C21" t="str">
            <v>16 ago 2001</v>
          </cell>
          <cell r="D21">
            <v>45488.18</v>
          </cell>
          <cell r="E21">
            <v>47478.29</v>
          </cell>
          <cell r="F21">
            <v>48869.32</v>
          </cell>
          <cell r="G21">
            <v>1391.03</v>
          </cell>
          <cell r="H21">
            <v>0</v>
          </cell>
          <cell r="I21">
            <v>284.3</v>
          </cell>
          <cell r="J21">
            <v>284.3</v>
          </cell>
          <cell r="K21">
            <v>7.5</v>
          </cell>
          <cell r="L21" t="str">
            <v>BOND</v>
          </cell>
          <cell r="M21" t="str">
            <v>NPV</v>
          </cell>
        </row>
        <row r="22">
          <cell r="A22" t="str">
            <v>36203AGG5</v>
          </cell>
          <cell r="B22" t="str">
            <v>01 abr 2008</v>
          </cell>
          <cell r="C22" t="str">
            <v>16 ago 2001</v>
          </cell>
          <cell r="D22">
            <v>130633.08</v>
          </cell>
          <cell r="E22">
            <v>133980.54999999999</v>
          </cell>
          <cell r="F22">
            <v>137654.60999999999</v>
          </cell>
          <cell r="G22">
            <v>3674.06</v>
          </cell>
          <cell r="H22">
            <v>0</v>
          </cell>
          <cell r="I22">
            <v>707.6</v>
          </cell>
          <cell r="J22">
            <v>707.6</v>
          </cell>
          <cell r="K22">
            <v>6.5</v>
          </cell>
          <cell r="L22" t="str">
            <v>BOND</v>
          </cell>
          <cell r="M22" t="str">
            <v>NPV</v>
          </cell>
        </row>
        <row r="23">
          <cell r="A23" t="str">
            <v>36203AGJ9</v>
          </cell>
          <cell r="B23" t="str">
            <v>01 abr 2008</v>
          </cell>
          <cell r="C23" t="str">
            <v>16 ago 2001</v>
          </cell>
          <cell r="D23">
            <v>132426.75</v>
          </cell>
          <cell r="E23">
            <v>138220.42000000001</v>
          </cell>
          <cell r="F23">
            <v>142270.03</v>
          </cell>
          <cell r="G23">
            <v>4049.61</v>
          </cell>
          <cell r="H23">
            <v>0</v>
          </cell>
          <cell r="I23">
            <v>827.67</v>
          </cell>
          <cell r="J23">
            <v>827.67</v>
          </cell>
          <cell r="K23">
            <v>7.5</v>
          </cell>
          <cell r="L23" t="str">
            <v>BOND</v>
          </cell>
          <cell r="M23" t="str">
            <v>NPV</v>
          </cell>
        </row>
        <row r="24">
          <cell r="A24" t="str">
            <v>36203AR32</v>
          </cell>
          <cell r="B24">
            <v>39508</v>
          </cell>
          <cell r="C24" t="str">
            <v>16 ago 2001</v>
          </cell>
          <cell r="D24">
            <v>162936.29999999999</v>
          </cell>
          <cell r="E24">
            <v>168740.89</v>
          </cell>
          <cell r="F24">
            <v>174545.51</v>
          </cell>
          <cell r="G24">
            <v>5804.62</v>
          </cell>
          <cell r="H24">
            <v>0</v>
          </cell>
          <cell r="I24">
            <v>950.46</v>
          </cell>
          <cell r="J24">
            <v>950.46</v>
          </cell>
          <cell r="K24">
            <v>7</v>
          </cell>
          <cell r="L24" t="str">
            <v>BOND</v>
          </cell>
          <cell r="M24" t="str">
            <v>NPV</v>
          </cell>
        </row>
        <row r="25">
          <cell r="A25" t="str">
            <v>36203ASY3</v>
          </cell>
          <cell r="B25" t="str">
            <v>01 ene 2008</v>
          </cell>
          <cell r="C25">
            <v>36573</v>
          </cell>
          <cell r="D25">
            <v>344211.11</v>
          </cell>
          <cell r="E25">
            <v>339800.91</v>
          </cell>
          <cell r="F25">
            <v>368736.15</v>
          </cell>
          <cell r="G25">
            <v>28935.24</v>
          </cell>
          <cell r="H25">
            <v>0</v>
          </cell>
          <cell r="I25">
            <v>2007.9</v>
          </cell>
          <cell r="J25">
            <v>2007.9</v>
          </cell>
          <cell r="K25">
            <v>7</v>
          </cell>
          <cell r="L25" t="str">
            <v>30F360</v>
          </cell>
          <cell r="M25" t="str">
            <v>NPV</v>
          </cell>
        </row>
        <row r="26">
          <cell r="A26" t="str">
            <v>36203ATJ5</v>
          </cell>
          <cell r="B26" t="str">
            <v>01 abr 2008</v>
          </cell>
          <cell r="C26" t="str">
            <v>16 ago 2001</v>
          </cell>
          <cell r="D26">
            <v>18687.09</v>
          </cell>
          <cell r="E26">
            <v>19504.650000000001</v>
          </cell>
          <cell r="F26">
            <v>20076.099999999999</v>
          </cell>
          <cell r="G26">
            <v>571.45000000000005</v>
          </cell>
          <cell r="H26">
            <v>0</v>
          </cell>
          <cell r="I26">
            <v>116.79</v>
          </cell>
          <cell r="J26">
            <v>116.79</v>
          </cell>
          <cell r="K26">
            <v>7.5</v>
          </cell>
          <cell r="L26" t="str">
            <v>BOND</v>
          </cell>
          <cell r="M26" t="str">
            <v>NPV</v>
          </cell>
        </row>
        <row r="27">
          <cell r="A27" t="str">
            <v>36203AVH6</v>
          </cell>
          <cell r="B27">
            <v>39600</v>
          </cell>
          <cell r="C27">
            <v>36573</v>
          </cell>
          <cell r="D27">
            <v>458683.1</v>
          </cell>
          <cell r="E27">
            <v>452806.21</v>
          </cell>
          <cell r="F27">
            <v>491364.27</v>
          </cell>
          <cell r="G27">
            <v>38558.06</v>
          </cell>
          <cell r="H27">
            <v>0</v>
          </cell>
          <cell r="I27">
            <v>2675.65</v>
          </cell>
          <cell r="J27">
            <v>2675.65</v>
          </cell>
          <cell r="K27">
            <v>7</v>
          </cell>
          <cell r="L27" t="str">
            <v>30F360</v>
          </cell>
          <cell r="M27" t="str">
            <v>NPV</v>
          </cell>
        </row>
        <row r="28">
          <cell r="A28" t="str">
            <v>36203AVT0</v>
          </cell>
          <cell r="B28">
            <v>39630</v>
          </cell>
          <cell r="C28" t="str">
            <v>16 ago 2001</v>
          </cell>
          <cell r="D28">
            <v>457586.8</v>
          </cell>
          <cell r="E28">
            <v>469312.46</v>
          </cell>
          <cell r="F28">
            <v>482182.09</v>
          </cell>
          <cell r="G28">
            <v>12869.63</v>
          </cell>
          <cell r="H28">
            <v>0</v>
          </cell>
          <cell r="I28">
            <v>2478.6</v>
          </cell>
          <cell r="J28">
            <v>2478.6</v>
          </cell>
          <cell r="K28">
            <v>6.5</v>
          </cell>
          <cell r="L28" t="str">
            <v>BOND</v>
          </cell>
          <cell r="M28" t="str">
            <v>NPV</v>
          </cell>
        </row>
        <row r="29">
          <cell r="A29" t="str">
            <v>36203AYS9</v>
          </cell>
          <cell r="B29" t="str">
            <v>01 abr 2008</v>
          </cell>
          <cell r="C29" t="str">
            <v>16 ago 2001</v>
          </cell>
          <cell r="D29">
            <v>7540.28</v>
          </cell>
          <cell r="E29">
            <v>7870.16</v>
          </cell>
          <cell r="F29">
            <v>8100.75</v>
          </cell>
          <cell r="G29">
            <v>230.59</v>
          </cell>
          <cell r="H29">
            <v>0</v>
          </cell>
          <cell r="I29">
            <v>47.13</v>
          </cell>
          <cell r="J29">
            <v>47.13</v>
          </cell>
          <cell r="K29">
            <v>7.5</v>
          </cell>
          <cell r="L29" t="str">
            <v>BOND</v>
          </cell>
          <cell r="M29" t="str">
            <v>NPV</v>
          </cell>
        </row>
        <row r="30">
          <cell r="A30" t="str">
            <v>36203AZG4</v>
          </cell>
          <cell r="B30">
            <v>39508</v>
          </cell>
          <cell r="C30" t="str">
            <v>16 ago 2001</v>
          </cell>
          <cell r="D30">
            <v>16813.09</v>
          </cell>
          <cell r="E30">
            <v>17548.68</v>
          </cell>
          <cell r="F30">
            <v>18062.810000000001</v>
          </cell>
          <cell r="G30">
            <v>514.13</v>
          </cell>
          <cell r="H30">
            <v>0</v>
          </cell>
          <cell r="I30">
            <v>105.08</v>
          </cell>
          <cell r="J30">
            <v>105.08</v>
          </cell>
          <cell r="K30">
            <v>7.5</v>
          </cell>
          <cell r="L30" t="str">
            <v>BOND</v>
          </cell>
          <cell r="M30" t="str">
            <v>NPV</v>
          </cell>
        </row>
        <row r="31">
          <cell r="A31" t="str">
            <v>36203BKA1</v>
          </cell>
          <cell r="B31" t="str">
            <v>01 dic 2022</v>
          </cell>
          <cell r="C31" t="str">
            <v>20 dic 2001</v>
          </cell>
          <cell r="D31">
            <v>21534.38</v>
          </cell>
          <cell r="E31">
            <v>22113.11</v>
          </cell>
          <cell r="F31">
            <v>22601.62</v>
          </cell>
          <cell r="G31">
            <v>488.51</v>
          </cell>
          <cell r="H31">
            <v>0</v>
          </cell>
          <cell r="I31">
            <v>125.62</v>
          </cell>
          <cell r="J31">
            <v>125.62</v>
          </cell>
          <cell r="K31">
            <v>7</v>
          </cell>
          <cell r="L31" t="str">
            <v>BOND</v>
          </cell>
          <cell r="M31" t="str">
            <v>NPV</v>
          </cell>
        </row>
        <row r="32">
          <cell r="A32" t="str">
            <v>36203C2F8</v>
          </cell>
          <cell r="B32" t="str">
            <v>01 abr 2011</v>
          </cell>
          <cell r="C32">
            <v>36573</v>
          </cell>
          <cell r="D32">
            <v>148754.26</v>
          </cell>
          <cell r="E32">
            <v>141130.6</v>
          </cell>
          <cell r="F32">
            <v>154796.66</v>
          </cell>
          <cell r="G32">
            <v>13666.06</v>
          </cell>
          <cell r="H32">
            <v>0</v>
          </cell>
          <cell r="I32">
            <v>743.77</v>
          </cell>
          <cell r="J32">
            <v>743.77</v>
          </cell>
          <cell r="K32">
            <v>6</v>
          </cell>
          <cell r="L32" t="str">
            <v>30F360</v>
          </cell>
          <cell r="M32" t="str">
            <v>NPV</v>
          </cell>
        </row>
        <row r="33">
          <cell r="A33" t="str">
            <v>36203CEB4</v>
          </cell>
          <cell r="B33" t="str">
            <v>01 abr 2008</v>
          </cell>
          <cell r="C33" t="str">
            <v>16 ago 2001</v>
          </cell>
          <cell r="D33">
            <v>198532.72</v>
          </cell>
          <cell r="E33">
            <v>208583.43</v>
          </cell>
          <cell r="F33">
            <v>212586.85</v>
          </cell>
          <cell r="G33">
            <v>4003.42</v>
          </cell>
          <cell r="H33">
            <v>0</v>
          </cell>
          <cell r="I33">
            <v>1323.55</v>
          </cell>
          <cell r="J33">
            <v>1323.55</v>
          </cell>
          <cell r="K33">
            <v>8</v>
          </cell>
          <cell r="L33" t="str">
            <v>BOND</v>
          </cell>
          <cell r="M33" t="str">
            <v>NPV</v>
          </cell>
        </row>
        <row r="34">
          <cell r="A34" t="str">
            <v>36203CQE5</v>
          </cell>
          <cell r="B34">
            <v>39845</v>
          </cell>
          <cell r="C34" t="str">
            <v>22 dic 1999</v>
          </cell>
          <cell r="D34">
            <v>119785.07</v>
          </cell>
          <cell r="E34">
            <v>117726.27</v>
          </cell>
          <cell r="F34">
            <v>126148.05</v>
          </cell>
          <cell r="G34">
            <v>8421.7800000000007</v>
          </cell>
          <cell r="H34">
            <v>0</v>
          </cell>
          <cell r="I34">
            <v>648.84</v>
          </cell>
          <cell r="J34">
            <v>648.84</v>
          </cell>
          <cell r="K34">
            <v>6.5</v>
          </cell>
          <cell r="L34" t="str">
            <v>30F360</v>
          </cell>
          <cell r="M34" t="str">
            <v>NPV</v>
          </cell>
        </row>
        <row r="35">
          <cell r="A35" t="str">
            <v>36203CRK0</v>
          </cell>
          <cell r="B35">
            <v>39569</v>
          </cell>
          <cell r="C35">
            <v>36573</v>
          </cell>
          <cell r="D35">
            <v>147677.01</v>
          </cell>
          <cell r="E35">
            <v>145784.88</v>
          </cell>
          <cell r="F35">
            <v>158199</v>
          </cell>
          <cell r="G35">
            <v>12414.12</v>
          </cell>
          <cell r="H35">
            <v>0</v>
          </cell>
          <cell r="I35">
            <v>861.45</v>
          </cell>
          <cell r="J35">
            <v>861.45</v>
          </cell>
          <cell r="K35">
            <v>7</v>
          </cell>
          <cell r="L35" t="str">
            <v>30F360</v>
          </cell>
          <cell r="M35" t="str">
            <v>NPV</v>
          </cell>
        </row>
        <row r="36">
          <cell r="A36" t="str">
            <v>36203CRW4</v>
          </cell>
          <cell r="B36" t="str">
            <v>01 abr 2008</v>
          </cell>
          <cell r="C36" t="str">
            <v>16 ago 2001</v>
          </cell>
          <cell r="D36">
            <v>118103.09</v>
          </cell>
          <cell r="E36">
            <v>121129.48</v>
          </cell>
          <cell r="F36">
            <v>124451.13</v>
          </cell>
          <cell r="G36">
            <v>3321.65</v>
          </cell>
          <cell r="H36">
            <v>0</v>
          </cell>
          <cell r="I36">
            <v>639.73</v>
          </cell>
          <cell r="J36">
            <v>639.73</v>
          </cell>
          <cell r="K36">
            <v>6.5</v>
          </cell>
          <cell r="L36" t="str">
            <v>BOND</v>
          </cell>
          <cell r="M36" t="str">
            <v>NPV</v>
          </cell>
        </row>
        <row r="37">
          <cell r="A37" t="str">
            <v>36203CSD5</v>
          </cell>
          <cell r="B37">
            <v>39508</v>
          </cell>
          <cell r="C37" t="str">
            <v>16 ago 2001</v>
          </cell>
          <cell r="D37">
            <v>60801.75</v>
          </cell>
          <cell r="E37">
            <v>62967.8</v>
          </cell>
          <cell r="F37">
            <v>65133.87</v>
          </cell>
          <cell r="G37">
            <v>2166.0700000000002</v>
          </cell>
          <cell r="H37">
            <v>0</v>
          </cell>
          <cell r="I37">
            <v>354.68</v>
          </cell>
          <cell r="J37">
            <v>354.68</v>
          </cell>
          <cell r="K37">
            <v>7</v>
          </cell>
          <cell r="L37" t="str">
            <v>BOND</v>
          </cell>
          <cell r="M37" t="str">
            <v>NPV</v>
          </cell>
        </row>
        <row r="38">
          <cell r="A38" t="str">
            <v>36203CUB6</v>
          </cell>
          <cell r="B38">
            <v>39722</v>
          </cell>
          <cell r="C38" t="str">
            <v>22 dic 1999</v>
          </cell>
          <cell r="D38">
            <v>56232.15</v>
          </cell>
          <cell r="E38">
            <v>55265.67</v>
          </cell>
          <cell r="F38">
            <v>59254.63</v>
          </cell>
          <cell r="G38">
            <v>3988.96</v>
          </cell>
          <cell r="H38">
            <v>0</v>
          </cell>
          <cell r="I38">
            <v>304.58999999999997</v>
          </cell>
          <cell r="J38">
            <v>304.58999999999997</v>
          </cell>
          <cell r="K38">
            <v>6.5</v>
          </cell>
          <cell r="L38" t="str">
            <v>30F360</v>
          </cell>
          <cell r="M38" t="str">
            <v>NPV</v>
          </cell>
        </row>
        <row r="39">
          <cell r="A39" t="str">
            <v>36203D2Q2</v>
          </cell>
          <cell r="B39">
            <v>39508</v>
          </cell>
          <cell r="C39" t="str">
            <v>16 ago 2001</v>
          </cell>
          <cell r="D39">
            <v>33616.58</v>
          </cell>
          <cell r="E39">
            <v>34478</v>
          </cell>
          <cell r="F39">
            <v>35423.47</v>
          </cell>
          <cell r="G39">
            <v>945.47</v>
          </cell>
          <cell r="H39">
            <v>0</v>
          </cell>
          <cell r="I39">
            <v>182.09</v>
          </cell>
          <cell r="J39">
            <v>182.09</v>
          </cell>
          <cell r="K39">
            <v>6.5</v>
          </cell>
          <cell r="L39" t="str">
            <v>BOND</v>
          </cell>
          <cell r="M39" t="str">
            <v>NPV</v>
          </cell>
        </row>
        <row r="40">
          <cell r="A40" t="str">
            <v>36203D6U9</v>
          </cell>
          <cell r="B40">
            <v>39600</v>
          </cell>
          <cell r="C40">
            <v>36573</v>
          </cell>
          <cell r="D40">
            <v>507001.68</v>
          </cell>
          <cell r="E40">
            <v>500505.72</v>
          </cell>
          <cell r="F40">
            <v>543125.55000000005</v>
          </cell>
          <cell r="G40">
            <v>42619.83</v>
          </cell>
          <cell r="H40">
            <v>0</v>
          </cell>
          <cell r="I40">
            <v>2957.51</v>
          </cell>
          <cell r="J40">
            <v>2957.51</v>
          </cell>
          <cell r="K40">
            <v>7</v>
          </cell>
          <cell r="L40" t="str">
            <v>30F360</v>
          </cell>
          <cell r="M40" t="str">
            <v>NPV</v>
          </cell>
        </row>
        <row r="41">
          <cell r="A41" t="str">
            <v>36203DQB9</v>
          </cell>
          <cell r="B41" t="str">
            <v>01 abr 2008</v>
          </cell>
          <cell r="C41" t="str">
            <v>16 ago 2001</v>
          </cell>
          <cell r="D41">
            <v>69853.440000000002</v>
          </cell>
          <cell r="E41">
            <v>72909.52</v>
          </cell>
          <cell r="F41">
            <v>75045.649999999994</v>
          </cell>
          <cell r="G41">
            <v>2136.13</v>
          </cell>
          <cell r="H41">
            <v>0</v>
          </cell>
          <cell r="I41">
            <v>436.58</v>
          </cell>
          <cell r="J41">
            <v>436.58</v>
          </cell>
          <cell r="K41">
            <v>7.5</v>
          </cell>
          <cell r="L41" t="str">
            <v>BOND</v>
          </cell>
          <cell r="M41" t="str">
            <v>NPV</v>
          </cell>
        </row>
        <row r="42">
          <cell r="A42" t="str">
            <v>36203DT59</v>
          </cell>
          <cell r="B42">
            <v>39479</v>
          </cell>
          <cell r="C42" t="str">
            <v>16 ago 2001</v>
          </cell>
          <cell r="D42">
            <v>155956.29</v>
          </cell>
          <cell r="E42">
            <v>161512.25</v>
          </cell>
          <cell r="F42">
            <v>167068.18</v>
          </cell>
          <cell r="G42">
            <v>5555.93</v>
          </cell>
          <cell r="H42">
            <v>0</v>
          </cell>
          <cell r="I42">
            <v>909.75</v>
          </cell>
          <cell r="J42">
            <v>909.75</v>
          </cell>
          <cell r="K42">
            <v>7</v>
          </cell>
          <cell r="L42" t="str">
            <v>BOND</v>
          </cell>
          <cell r="M42" t="str">
            <v>NPV</v>
          </cell>
        </row>
        <row r="43">
          <cell r="A43" t="str">
            <v>36203EA24</v>
          </cell>
          <cell r="B43">
            <v>39600</v>
          </cell>
          <cell r="C43">
            <v>36573</v>
          </cell>
          <cell r="D43">
            <v>98657.17</v>
          </cell>
          <cell r="E43">
            <v>97393.13</v>
          </cell>
          <cell r="F43">
            <v>105686.49</v>
          </cell>
          <cell r="G43">
            <v>8293.36</v>
          </cell>
          <cell r="H43">
            <v>0</v>
          </cell>
          <cell r="I43">
            <v>575.5</v>
          </cell>
          <cell r="J43">
            <v>575.5</v>
          </cell>
          <cell r="K43">
            <v>7</v>
          </cell>
          <cell r="L43" t="str">
            <v>30F360</v>
          </cell>
          <cell r="M43" t="str">
            <v>NPV</v>
          </cell>
        </row>
        <row r="44">
          <cell r="A44" t="str">
            <v>36203EAR9</v>
          </cell>
          <cell r="B44">
            <v>39600</v>
          </cell>
          <cell r="C44">
            <v>36573</v>
          </cell>
          <cell r="D44">
            <v>382884.26</v>
          </cell>
          <cell r="E44">
            <v>377978.55</v>
          </cell>
          <cell r="F44">
            <v>410164.76</v>
          </cell>
          <cell r="G44">
            <v>32186.21</v>
          </cell>
          <cell r="H44">
            <v>0</v>
          </cell>
          <cell r="I44">
            <v>2233.4899999999998</v>
          </cell>
          <cell r="J44">
            <v>2233.4899999999998</v>
          </cell>
          <cell r="K44">
            <v>7</v>
          </cell>
          <cell r="L44" t="str">
            <v>30F360</v>
          </cell>
          <cell r="M44" t="str">
            <v>NPV</v>
          </cell>
        </row>
        <row r="45">
          <cell r="A45" t="str">
            <v>36203EBC1</v>
          </cell>
          <cell r="B45">
            <v>45108</v>
          </cell>
          <cell r="C45" t="str">
            <v>20 dic 2001</v>
          </cell>
          <cell r="D45">
            <v>1401530.85</v>
          </cell>
          <cell r="E45">
            <v>1439196.99</v>
          </cell>
          <cell r="F45">
            <v>1468979.52</v>
          </cell>
          <cell r="G45">
            <v>29782.53</v>
          </cell>
          <cell r="H45">
            <v>0</v>
          </cell>
          <cell r="I45">
            <v>8175.6</v>
          </cell>
          <cell r="J45">
            <v>8175.6</v>
          </cell>
          <cell r="K45">
            <v>7</v>
          </cell>
          <cell r="L45" t="str">
            <v>BOND</v>
          </cell>
          <cell r="M45" t="str">
            <v>NPV</v>
          </cell>
        </row>
        <row r="46">
          <cell r="A46" t="str">
            <v>36203EBZ0</v>
          </cell>
          <cell r="B46">
            <v>39630</v>
          </cell>
          <cell r="C46">
            <v>36573</v>
          </cell>
          <cell r="D46">
            <v>251541.28</v>
          </cell>
          <cell r="E46">
            <v>248318.41</v>
          </cell>
          <cell r="F46">
            <v>269463.59999999998</v>
          </cell>
          <cell r="G46">
            <v>21145.19</v>
          </cell>
          <cell r="H46">
            <v>0</v>
          </cell>
          <cell r="I46">
            <v>1467.32</v>
          </cell>
          <cell r="J46">
            <v>1467.32</v>
          </cell>
          <cell r="K46">
            <v>7</v>
          </cell>
          <cell r="L46" t="str">
            <v>30F360</v>
          </cell>
          <cell r="M46" t="str">
            <v>NPV</v>
          </cell>
        </row>
        <row r="47">
          <cell r="A47" t="str">
            <v>36203EGX0</v>
          </cell>
          <cell r="B47">
            <v>39722</v>
          </cell>
          <cell r="C47" t="str">
            <v>22 dic 1999</v>
          </cell>
          <cell r="D47">
            <v>192456.11</v>
          </cell>
          <cell r="E47">
            <v>189148.26</v>
          </cell>
          <cell r="F47">
            <v>202800.63</v>
          </cell>
          <cell r="G47">
            <v>13652.37</v>
          </cell>
          <cell r="H47">
            <v>0</v>
          </cell>
          <cell r="I47">
            <v>1042.47</v>
          </cell>
          <cell r="J47">
            <v>1042.47</v>
          </cell>
          <cell r="K47">
            <v>6.5</v>
          </cell>
          <cell r="L47" t="str">
            <v>30F360</v>
          </cell>
          <cell r="M47" t="str">
            <v>NPV</v>
          </cell>
        </row>
        <row r="48">
          <cell r="A48" t="str">
            <v>36203EHC5</v>
          </cell>
          <cell r="B48">
            <v>39722</v>
          </cell>
          <cell r="C48" t="str">
            <v>16 ago 2001</v>
          </cell>
          <cell r="D48">
            <v>27693.46</v>
          </cell>
          <cell r="E48">
            <v>28403.09</v>
          </cell>
          <cell r="F48">
            <v>29181.98</v>
          </cell>
          <cell r="G48">
            <v>778.89</v>
          </cell>
          <cell r="H48">
            <v>0</v>
          </cell>
          <cell r="I48">
            <v>150.01</v>
          </cell>
          <cell r="J48">
            <v>150.01</v>
          </cell>
          <cell r="K48">
            <v>6.5</v>
          </cell>
          <cell r="L48" t="str">
            <v>BOND</v>
          </cell>
          <cell r="M48" t="str">
            <v>NPV</v>
          </cell>
        </row>
        <row r="49">
          <cell r="A49" t="str">
            <v>36203EYE2</v>
          </cell>
          <cell r="B49">
            <v>39508</v>
          </cell>
          <cell r="C49" t="str">
            <v>16 ago 2001</v>
          </cell>
          <cell r="D49">
            <v>21713.65</v>
          </cell>
          <cell r="E49">
            <v>22663.62</v>
          </cell>
          <cell r="F49">
            <v>23327.63</v>
          </cell>
          <cell r="G49">
            <v>664.01</v>
          </cell>
          <cell r="H49">
            <v>0</v>
          </cell>
          <cell r="I49">
            <v>135.71</v>
          </cell>
          <cell r="J49">
            <v>135.71</v>
          </cell>
          <cell r="K49">
            <v>7.5</v>
          </cell>
          <cell r="L49" t="str">
            <v>BOND</v>
          </cell>
          <cell r="M49" t="str">
            <v>NPV</v>
          </cell>
        </row>
        <row r="50">
          <cell r="A50" t="str">
            <v>36203EYQ5</v>
          </cell>
          <cell r="B50">
            <v>39508</v>
          </cell>
          <cell r="C50" t="str">
            <v>16 ago 2001</v>
          </cell>
          <cell r="D50">
            <v>32326.73</v>
          </cell>
          <cell r="E50">
            <v>33741.03</v>
          </cell>
          <cell r="F50">
            <v>34729.58</v>
          </cell>
          <cell r="G50">
            <v>988.55</v>
          </cell>
          <cell r="H50">
            <v>0</v>
          </cell>
          <cell r="I50">
            <v>202.04</v>
          </cell>
          <cell r="J50">
            <v>202.04</v>
          </cell>
          <cell r="K50">
            <v>7.5</v>
          </cell>
          <cell r="L50" t="str">
            <v>BOND</v>
          </cell>
          <cell r="M50" t="str">
            <v>NPV</v>
          </cell>
        </row>
        <row r="51">
          <cell r="A51" t="str">
            <v>36203EYS1</v>
          </cell>
          <cell r="B51">
            <v>39508</v>
          </cell>
          <cell r="C51" t="str">
            <v>16 ago 2001</v>
          </cell>
          <cell r="D51">
            <v>12019.66</v>
          </cell>
          <cell r="E51">
            <v>12628.16</v>
          </cell>
          <cell r="F51">
            <v>12870.53</v>
          </cell>
          <cell r="G51">
            <v>242.37</v>
          </cell>
          <cell r="H51">
            <v>0</v>
          </cell>
          <cell r="I51">
            <v>80.13</v>
          </cell>
          <cell r="J51">
            <v>80.13</v>
          </cell>
          <cell r="K51">
            <v>8</v>
          </cell>
          <cell r="L51" t="str">
            <v>BOND</v>
          </cell>
          <cell r="M51" t="str">
            <v>NPV</v>
          </cell>
        </row>
        <row r="52">
          <cell r="A52" t="str">
            <v>36203FFN0</v>
          </cell>
          <cell r="B52" t="str">
            <v>01 ago 2008</v>
          </cell>
          <cell r="C52" t="str">
            <v>22 dic 1999</v>
          </cell>
          <cell r="D52">
            <v>22932.37</v>
          </cell>
          <cell r="E52">
            <v>22538.22</v>
          </cell>
          <cell r="F52">
            <v>24164.98</v>
          </cell>
          <cell r="G52">
            <v>1626.76</v>
          </cell>
          <cell r="H52">
            <v>0</v>
          </cell>
          <cell r="I52">
            <v>124.22</v>
          </cell>
          <cell r="J52">
            <v>124.22</v>
          </cell>
          <cell r="K52">
            <v>6.5</v>
          </cell>
          <cell r="L52" t="str">
            <v>30F360</v>
          </cell>
          <cell r="M52" t="str">
            <v>NPV</v>
          </cell>
        </row>
        <row r="53">
          <cell r="A53" t="str">
            <v>36203FHZ1</v>
          </cell>
          <cell r="B53" t="str">
            <v>01 abr 2008</v>
          </cell>
          <cell r="C53" t="str">
            <v>16 ago 2001</v>
          </cell>
          <cell r="D53">
            <v>100371.11</v>
          </cell>
          <cell r="E53">
            <v>104762.36</v>
          </cell>
          <cell r="F53">
            <v>107831.69</v>
          </cell>
          <cell r="G53">
            <v>3069.33</v>
          </cell>
          <cell r="H53">
            <v>0</v>
          </cell>
          <cell r="I53">
            <v>627.32000000000005</v>
          </cell>
          <cell r="J53">
            <v>627.32000000000005</v>
          </cell>
          <cell r="K53">
            <v>7.5</v>
          </cell>
          <cell r="L53" t="str">
            <v>BOND</v>
          </cell>
          <cell r="M53" t="str">
            <v>NPV</v>
          </cell>
        </row>
        <row r="54">
          <cell r="A54" t="str">
            <v>36203FJY2</v>
          </cell>
          <cell r="B54">
            <v>39600</v>
          </cell>
          <cell r="C54">
            <v>36573</v>
          </cell>
          <cell r="D54">
            <v>108844.61</v>
          </cell>
          <cell r="E54">
            <v>107450.03</v>
          </cell>
          <cell r="F54">
            <v>116599.79</v>
          </cell>
          <cell r="G54">
            <v>9149.76</v>
          </cell>
          <cell r="H54">
            <v>0</v>
          </cell>
          <cell r="I54">
            <v>634.92999999999995</v>
          </cell>
          <cell r="J54">
            <v>634.92999999999995</v>
          </cell>
          <cell r="K54">
            <v>7</v>
          </cell>
          <cell r="L54" t="str">
            <v>30F360</v>
          </cell>
          <cell r="M54" t="str">
            <v>NPV</v>
          </cell>
        </row>
        <row r="55">
          <cell r="A55" t="str">
            <v>36203FM85</v>
          </cell>
          <cell r="B55">
            <v>39479</v>
          </cell>
          <cell r="C55" t="str">
            <v>16 ago 2001</v>
          </cell>
          <cell r="D55">
            <v>32909.24</v>
          </cell>
          <cell r="E55">
            <v>34349.03</v>
          </cell>
          <cell r="F55">
            <v>35355.379999999997</v>
          </cell>
          <cell r="G55">
            <v>1006.35</v>
          </cell>
          <cell r="H55">
            <v>0</v>
          </cell>
          <cell r="I55">
            <v>205.68</v>
          </cell>
          <cell r="J55">
            <v>205.68</v>
          </cell>
          <cell r="K55">
            <v>7.5</v>
          </cell>
          <cell r="L55" t="str">
            <v>BOND</v>
          </cell>
          <cell r="M55" t="str">
            <v>NPV</v>
          </cell>
        </row>
        <row r="56">
          <cell r="A56" t="str">
            <v>36203FMB8</v>
          </cell>
          <cell r="B56" t="str">
            <v>01 abr 2008</v>
          </cell>
          <cell r="C56" t="str">
            <v>16 ago 2001</v>
          </cell>
          <cell r="D56">
            <v>2279.4899999999998</v>
          </cell>
          <cell r="E56">
            <v>2379.2199999999998</v>
          </cell>
          <cell r="F56">
            <v>2448.92</v>
          </cell>
          <cell r="G56">
            <v>69.7</v>
          </cell>
          <cell r="H56">
            <v>0</v>
          </cell>
          <cell r="I56">
            <v>14.25</v>
          </cell>
          <cell r="J56">
            <v>14.25</v>
          </cell>
          <cell r="K56">
            <v>7.5</v>
          </cell>
          <cell r="L56" t="str">
            <v>BOND</v>
          </cell>
          <cell r="M56" t="str">
            <v>NPV</v>
          </cell>
        </row>
        <row r="57">
          <cell r="A57" t="str">
            <v>36203FSY2</v>
          </cell>
          <cell r="B57">
            <v>39508</v>
          </cell>
          <cell r="C57" t="str">
            <v>16 ago 2001</v>
          </cell>
          <cell r="D57">
            <v>52061.31</v>
          </cell>
          <cell r="E57">
            <v>54338.98</v>
          </cell>
          <cell r="F57">
            <v>55931.03</v>
          </cell>
          <cell r="G57">
            <v>1592.05</v>
          </cell>
          <cell r="H57">
            <v>0</v>
          </cell>
          <cell r="I57">
            <v>325.38</v>
          </cell>
          <cell r="J57">
            <v>325.38</v>
          </cell>
          <cell r="K57">
            <v>7.5</v>
          </cell>
          <cell r="L57" t="str">
            <v>BOND</v>
          </cell>
          <cell r="M57" t="str">
            <v>NPV</v>
          </cell>
        </row>
        <row r="58">
          <cell r="A58" t="str">
            <v>36203FVB8</v>
          </cell>
          <cell r="B58">
            <v>39569</v>
          </cell>
          <cell r="C58">
            <v>36573</v>
          </cell>
          <cell r="D58">
            <v>155445.85999999999</v>
          </cell>
          <cell r="E58">
            <v>153454.21</v>
          </cell>
          <cell r="F58">
            <v>166521.38</v>
          </cell>
          <cell r="G58">
            <v>13067.17</v>
          </cell>
          <cell r="H58">
            <v>0</v>
          </cell>
          <cell r="I58">
            <v>906.77</v>
          </cell>
          <cell r="J58">
            <v>906.77</v>
          </cell>
          <cell r="K58">
            <v>7</v>
          </cell>
          <cell r="L58" t="str">
            <v>30F360</v>
          </cell>
          <cell r="M58" t="str">
            <v>NPV</v>
          </cell>
        </row>
        <row r="59">
          <cell r="A59" t="str">
            <v>36203GCN1</v>
          </cell>
          <cell r="B59">
            <v>39569</v>
          </cell>
          <cell r="C59">
            <v>36573</v>
          </cell>
          <cell r="D59">
            <v>238296.39</v>
          </cell>
          <cell r="E59">
            <v>235243.22</v>
          </cell>
          <cell r="F59">
            <v>255275.01</v>
          </cell>
          <cell r="G59">
            <v>20031.79</v>
          </cell>
          <cell r="H59">
            <v>0</v>
          </cell>
          <cell r="I59">
            <v>1390.06</v>
          </cell>
          <cell r="J59">
            <v>1390.06</v>
          </cell>
          <cell r="K59">
            <v>7</v>
          </cell>
          <cell r="L59" t="str">
            <v>30F360</v>
          </cell>
          <cell r="M59" t="str">
            <v>NPV</v>
          </cell>
        </row>
        <row r="60">
          <cell r="A60" t="str">
            <v>36203GDH3</v>
          </cell>
          <cell r="B60">
            <v>39692</v>
          </cell>
          <cell r="C60" t="str">
            <v>22 dic 1999</v>
          </cell>
          <cell r="D60">
            <v>56899.55</v>
          </cell>
          <cell r="E60">
            <v>55921.57</v>
          </cell>
          <cell r="F60">
            <v>59957.9</v>
          </cell>
          <cell r="G60">
            <v>4036.33</v>
          </cell>
          <cell r="H60">
            <v>0</v>
          </cell>
          <cell r="I60">
            <v>308.20999999999998</v>
          </cell>
          <cell r="J60">
            <v>308.20999999999998</v>
          </cell>
          <cell r="K60">
            <v>6.5</v>
          </cell>
          <cell r="L60" t="str">
            <v>30F360</v>
          </cell>
          <cell r="M60" t="str">
            <v>NPV</v>
          </cell>
        </row>
        <row r="61">
          <cell r="A61" t="str">
            <v>36203GDY6</v>
          </cell>
          <cell r="B61">
            <v>39630</v>
          </cell>
          <cell r="C61" t="str">
            <v>16 ago 2001</v>
          </cell>
          <cell r="D61">
            <v>654923.12</v>
          </cell>
          <cell r="E61">
            <v>671705.54</v>
          </cell>
          <cell r="F61">
            <v>690125.24</v>
          </cell>
          <cell r="G61">
            <v>18419.7</v>
          </cell>
          <cell r="H61">
            <v>0</v>
          </cell>
          <cell r="I61">
            <v>3547.5</v>
          </cell>
          <cell r="J61">
            <v>3547.5</v>
          </cell>
          <cell r="K61">
            <v>6.5</v>
          </cell>
          <cell r="L61" t="str">
            <v>BOND</v>
          </cell>
          <cell r="M61" t="str">
            <v>NPV</v>
          </cell>
        </row>
        <row r="62">
          <cell r="A62" t="str">
            <v>36203GEN9</v>
          </cell>
          <cell r="B62">
            <v>39508</v>
          </cell>
          <cell r="C62" t="str">
            <v>16 ago 2001</v>
          </cell>
          <cell r="D62">
            <v>95462.99</v>
          </cell>
          <cell r="E62">
            <v>99639.49</v>
          </cell>
          <cell r="F62">
            <v>102558.75</v>
          </cell>
          <cell r="G62">
            <v>2919.26</v>
          </cell>
          <cell r="H62">
            <v>0</v>
          </cell>
          <cell r="I62">
            <v>596.64</v>
          </cell>
          <cell r="J62">
            <v>596.64</v>
          </cell>
          <cell r="K62">
            <v>7.5</v>
          </cell>
          <cell r="L62" t="str">
            <v>BOND</v>
          </cell>
          <cell r="M62" t="str">
            <v>NPV</v>
          </cell>
        </row>
        <row r="63">
          <cell r="A63" t="str">
            <v>36203GFB4</v>
          </cell>
          <cell r="B63">
            <v>39569</v>
          </cell>
          <cell r="C63">
            <v>36573</v>
          </cell>
          <cell r="D63">
            <v>194872.14</v>
          </cell>
          <cell r="E63">
            <v>192375.34</v>
          </cell>
          <cell r="F63">
            <v>208756.78</v>
          </cell>
          <cell r="G63">
            <v>16381.44</v>
          </cell>
          <cell r="H63">
            <v>0</v>
          </cell>
          <cell r="I63">
            <v>1136.75</v>
          </cell>
          <cell r="J63">
            <v>1136.75</v>
          </cell>
          <cell r="K63">
            <v>7</v>
          </cell>
          <cell r="L63" t="str">
            <v>30F360</v>
          </cell>
          <cell r="M63" t="str">
            <v>NPV</v>
          </cell>
        </row>
        <row r="64">
          <cell r="A64" t="str">
            <v>36203GFT5</v>
          </cell>
          <cell r="B64" t="str">
            <v>01 abr 2008</v>
          </cell>
          <cell r="C64" t="str">
            <v>16 ago 2001</v>
          </cell>
          <cell r="D64">
            <v>89245.39</v>
          </cell>
          <cell r="E64">
            <v>93763.44</v>
          </cell>
          <cell r="F64">
            <v>95563.07</v>
          </cell>
          <cell r="G64">
            <v>1799.63</v>
          </cell>
          <cell r="H64">
            <v>0</v>
          </cell>
          <cell r="I64">
            <v>594.97</v>
          </cell>
          <cell r="J64">
            <v>594.97</v>
          </cell>
          <cell r="K64">
            <v>8</v>
          </cell>
          <cell r="L64" t="str">
            <v>BOND</v>
          </cell>
          <cell r="M64" t="str">
            <v>NPV</v>
          </cell>
        </row>
        <row r="65">
          <cell r="A65" t="str">
            <v>36203GMW0</v>
          </cell>
          <cell r="B65">
            <v>39569</v>
          </cell>
          <cell r="C65">
            <v>36573</v>
          </cell>
          <cell r="D65">
            <v>76343.14</v>
          </cell>
          <cell r="E65">
            <v>75365</v>
          </cell>
          <cell r="F65">
            <v>81782.59</v>
          </cell>
          <cell r="G65">
            <v>6417.59</v>
          </cell>
          <cell r="H65">
            <v>0</v>
          </cell>
          <cell r="I65">
            <v>445.34</v>
          </cell>
          <cell r="J65">
            <v>445.34</v>
          </cell>
          <cell r="K65">
            <v>7</v>
          </cell>
          <cell r="L65" t="str">
            <v>30F360</v>
          </cell>
          <cell r="M65" t="str">
            <v>NPV</v>
          </cell>
        </row>
        <row r="66">
          <cell r="A66" t="str">
            <v>36203GN33</v>
          </cell>
          <cell r="B66">
            <v>39600</v>
          </cell>
          <cell r="C66">
            <v>36573</v>
          </cell>
          <cell r="D66">
            <v>235599.66</v>
          </cell>
          <cell r="E66">
            <v>232581.05</v>
          </cell>
          <cell r="F66">
            <v>252386.14</v>
          </cell>
          <cell r="G66">
            <v>19805.09</v>
          </cell>
          <cell r="H66">
            <v>0</v>
          </cell>
          <cell r="I66">
            <v>1374.33</v>
          </cell>
          <cell r="J66">
            <v>1374.33</v>
          </cell>
          <cell r="K66">
            <v>7</v>
          </cell>
          <cell r="L66" t="str">
            <v>30F360</v>
          </cell>
          <cell r="M66" t="str">
            <v>NPV</v>
          </cell>
        </row>
        <row r="67">
          <cell r="A67" t="str">
            <v>36203GN58</v>
          </cell>
          <cell r="B67">
            <v>39600</v>
          </cell>
          <cell r="C67" t="str">
            <v>16 ago 2001</v>
          </cell>
          <cell r="D67">
            <v>165388.42000000001</v>
          </cell>
          <cell r="E67">
            <v>169626.51</v>
          </cell>
          <cell r="F67">
            <v>174278.05</v>
          </cell>
          <cell r="G67">
            <v>4651.54</v>
          </cell>
          <cell r="H67">
            <v>0</v>
          </cell>
          <cell r="I67">
            <v>895.85</v>
          </cell>
          <cell r="J67">
            <v>895.85</v>
          </cell>
          <cell r="K67">
            <v>6.5</v>
          </cell>
          <cell r="L67" t="str">
            <v>BOND</v>
          </cell>
          <cell r="M67" t="str">
            <v>NPV</v>
          </cell>
        </row>
        <row r="68">
          <cell r="A68" t="str">
            <v>36203GUY7</v>
          </cell>
          <cell r="B68">
            <v>39479</v>
          </cell>
          <cell r="C68" t="str">
            <v>16 ago 2001</v>
          </cell>
          <cell r="D68">
            <v>43154.69</v>
          </cell>
          <cell r="E68">
            <v>45042.71</v>
          </cell>
          <cell r="F68">
            <v>46362.38</v>
          </cell>
          <cell r="G68">
            <v>1319.67</v>
          </cell>
          <cell r="H68">
            <v>0</v>
          </cell>
          <cell r="I68">
            <v>269.72000000000003</v>
          </cell>
          <cell r="J68">
            <v>269.72000000000003</v>
          </cell>
          <cell r="K68">
            <v>7.5</v>
          </cell>
          <cell r="L68" t="str">
            <v>BOND</v>
          </cell>
          <cell r="M68" t="str">
            <v>NPV</v>
          </cell>
        </row>
        <row r="69">
          <cell r="A69" t="str">
            <v>36203HCP4</v>
          </cell>
          <cell r="B69">
            <v>39569</v>
          </cell>
          <cell r="C69" t="str">
            <v>16 ago 2001</v>
          </cell>
          <cell r="D69">
            <v>55546.3</v>
          </cell>
          <cell r="E69">
            <v>56969.68</v>
          </cell>
          <cell r="F69">
            <v>58531.91</v>
          </cell>
          <cell r="G69">
            <v>1562.23</v>
          </cell>
          <cell r="H69">
            <v>0</v>
          </cell>
          <cell r="I69">
            <v>300.88</v>
          </cell>
          <cell r="J69">
            <v>300.88</v>
          </cell>
          <cell r="K69">
            <v>6.5</v>
          </cell>
          <cell r="L69" t="str">
            <v>BOND</v>
          </cell>
          <cell r="M69" t="str">
            <v>NPV</v>
          </cell>
        </row>
        <row r="70">
          <cell r="A70" t="str">
            <v>36203HF48</v>
          </cell>
          <cell r="B70">
            <v>39479</v>
          </cell>
          <cell r="C70" t="str">
            <v>16 ago 2001</v>
          </cell>
          <cell r="D70">
            <v>59220.54</v>
          </cell>
          <cell r="E70">
            <v>61811.43</v>
          </cell>
          <cell r="F70">
            <v>63622.400000000001</v>
          </cell>
          <cell r="G70">
            <v>1810.97</v>
          </cell>
          <cell r="H70">
            <v>0</v>
          </cell>
          <cell r="I70">
            <v>370.13</v>
          </cell>
          <cell r="J70">
            <v>370.13</v>
          </cell>
          <cell r="K70">
            <v>7.5</v>
          </cell>
          <cell r="L70" t="str">
            <v>BOND</v>
          </cell>
          <cell r="M70" t="str">
            <v>NPV</v>
          </cell>
        </row>
        <row r="71">
          <cell r="A71" t="str">
            <v>36203HF55</v>
          </cell>
          <cell r="B71">
            <v>39479</v>
          </cell>
          <cell r="C71" t="str">
            <v>16 ago 2001</v>
          </cell>
          <cell r="D71">
            <v>176845.66</v>
          </cell>
          <cell r="E71">
            <v>183145.78</v>
          </cell>
          <cell r="F71">
            <v>189445.91</v>
          </cell>
          <cell r="G71">
            <v>6300.13</v>
          </cell>
          <cell r="H71">
            <v>0</v>
          </cell>
          <cell r="I71">
            <v>1031.5999999999999</v>
          </cell>
          <cell r="J71">
            <v>1031.5999999999999</v>
          </cell>
          <cell r="K71">
            <v>7</v>
          </cell>
          <cell r="L71" t="str">
            <v>BOND</v>
          </cell>
          <cell r="M71" t="str">
            <v>NPV</v>
          </cell>
        </row>
        <row r="72">
          <cell r="A72" t="str">
            <v>36203HJA0</v>
          </cell>
          <cell r="B72">
            <v>39508</v>
          </cell>
          <cell r="C72" t="str">
            <v>16 ago 2001</v>
          </cell>
          <cell r="D72">
            <v>63254.43</v>
          </cell>
          <cell r="E72">
            <v>65507.87</v>
          </cell>
          <cell r="F72">
            <v>67761.31</v>
          </cell>
          <cell r="G72">
            <v>2253.44</v>
          </cell>
          <cell r="H72">
            <v>0</v>
          </cell>
          <cell r="I72">
            <v>368.98</v>
          </cell>
          <cell r="J72">
            <v>368.98</v>
          </cell>
          <cell r="K72">
            <v>7</v>
          </cell>
          <cell r="L72" t="str">
            <v>BOND</v>
          </cell>
          <cell r="M72" t="str">
            <v>NPV</v>
          </cell>
        </row>
        <row r="73">
          <cell r="A73" t="str">
            <v>36203HKL4</v>
          </cell>
          <cell r="B73">
            <v>39569</v>
          </cell>
          <cell r="C73" t="str">
            <v>16 ago 2001</v>
          </cell>
          <cell r="D73">
            <v>106371.04</v>
          </cell>
          <cell r="E73">
            <v>110160.51</v>
          </cell>
          <cell r="F73">
            <v>113949.98</v>
          </cell>
          <cell r="G73">
            <v>3789.47</v>
          </cell>
          <cell r="H73">
            <v>0</v>
          </cell>
          <cell r="I73">
            <v>620.5</v>
          </cell>
          <cell r="J73">
            <v>620.5</v>
          </cell>
          <cell r="K73">
            <v>7</v>
          </cell>
          <cell r="L73" t="str">
            <v>BOND</v>
          </cell>
          <cell r="M73" t="str">
            <v>NPV</v>
          </cell>
        </row>
        <row r="74">
          <cell r="A74" t="str">
            <v>36203HP47</v>
          </cell>
          <cell r="B74">
            <v>39479</v>
          </cell>
          <cell r="C74" t="str">
            <v>16 ago 2001</v>
          </cell>
          <cell r="D74">
            <v>9229.26</v>
          </cell>
          <cell r="E74">
            <v>9558.06</v>
          </cell>
          <cell r="F74">
            <v>9886.84</v>
          </cell>
          <cell r="G74">
            <v>328.78</v>
          </cell>
          <cell r="H74">
            <v>0</v>
          </cell>
          <cell r="I74">
            <v>53.84</v>
          </cell>
          <cell r="J74">
            <v>53.84</v>
          </cell>
          <cell r="K74">
            <v>7</v>
          </cell>
          <cell r="L74" t="str">
            <v>BOND</v>
          </cell>
          <cell r="M74" t="str">
            <v>NPV</v>
          </cell>
        </row>
        <row r="75">
          <cell r="A75" t="str">
            <v>36203HQU8</v>
          </cell>
          <cell r="B75" t="str">
            <v>01 abr 2008</v>
          </cell>
          <cell r="C75" t="str">
            <v>16 ago 2001</v>
          </cell>
          <cell r="D75">
            <v>56915.51</v>
          </cell>
          <cell r="E75">
            <v>59405.56</v>
          </cell>
          <cell r="F75">
            <v>61146.04</v>
          </cell>
          <cell r="G75">
            <v>1740.48</v>
          </cell>
          <cell r="H75">
            <v>0</v>
          </cell>
          <cell r="I75">
            <v>355.72</v>
          </cell>
          <cell r="J75">
            <v>355.72</v>
          </cell>
          <cell r="K75">
            <v>7.5</v>
          </cell>
          <cell r="L75" t="str">
            <v>BOND</v>
          </cell>
          <cell r="M75" t="str">
            <v>NPV</v>
          </cell>
        </row>
        <row r="76">
          <cell r="A76" t="str">
            <v>36203J6F9</v>
          </cell>
          <cell r="B76">
            <v>39508</v>
          </cell>
          <cell r="C76" t="str">
            <v>16 ago 2001</v>
          </cell>
          <cell r="D76">
            <v>183789.65</v>
          </cell>
          <cell r="E76">
            <v>191830.45</v>
          </cell>
          <cell r="F76">
            <v>197408.46</v>
          </cell>
          <cell r="G76">
            <v>5578.01</v>
          </cell>
          <cell r="H76">
            <v>0</v>
          </cell>
          <cell r="I76">
            <v>1148.69</v>
          </cell>
          <cell r="J76">
            <v>1148.69</v>
          </cell>
          <cell r="K76">
            <v>7.5</v>
          </cell>
          <cell r="L76" t="str">
            <v>BOND</v>
          </cell>
          <cell r="M76" t="str">
            <v>NPV</v>
          </cell>
        </row>
        <row r="77">
          <cell r="A77" t="str">
            <v>36203JBM8</v>
          </cell>
          <cell r="B77" t="str">
            <v>01 abr 2008</v>
          </cell>
          <cell r="C77" t="str">
            <v>16 ago 2001</v>
          </cell>
          <cell r="D77">
            <v>20972.71</v>
          </cell>
          <cell r="E77">
            <v>21510.14</v>
          </cell>
          <cell r="F77">
            <v>22099.99</v>
          </cell>
          <cell r="G77">
            <v>589.85</v>
          </cell>
          <cell r="H77">
            <v>0</v>
          </cell>
          <cell r="I77">
            <v>113.6</v>
          </cell>
          <cell r="J77">
            <v>113.6</v>
          </cell>
          <cell r="K77">
            <v>6.5</v>
          </cell>
          <cell r="L77" t="str">
            <v>BOND</v>
          </cell>
          <cell r="M77" t="str">
            <v>NPV</v>
          </cell>
        </row>
        <row r="78">
          <cell r="A78" t="str">
            <v>36203JEK9</v>
          </cell>
          <cell r="B78" t="str">
            <v>01 abr 2008</v>
          </cell>
          <cell r="C78" t="str">
            <v>16 ago 2001</v>
          </cell>
          <cell r="D78">
            <v>311765.40000000002</v>
          </cell>
          <cell r="E78">
            <v>319754.40000000002</v>
          </cell>
          <cell r="F78">
            <v>328522.78999999998</v>
          </cell>
          <cell r="G78">
            <v>8768.39</v>
          </cell>
          <cell r="H78">
            <v>0</v>
          </cell>
          <cell r="I78">
            <v>1688.73</v>
          </cell>
          <cell r="J78">
            <v>1688.73</v>
          </cell>
          <cell r="K78">
            <v>6.5</v>
          </cell>
          <cell r="L78" t="str">
            <v>BOND</v>
          </cell>
          <cell r="M78" t="str">
            <v>NPV</v>
          </cell>
        </row>
        <row r="79">
          <cell r="A79" t="str">
            <v>36203JFJ1</v>
          </cell>
          <cell r="B79" t="str">
            <v>01 abr 2008</v>
          </cell>
          <cell r="C79" t="str">
            <v>16 ago 2001</v>
          </cell>
          <cell r="D79">
            <v>53061.599999999999</v>
          </cell>
          <cell r="E79">
            <v>54421.31</v>
          </cell>
          <cell r="F79">
            <v>55913.66</v>
          </cell>
          <cell r="G79">
            <v>1492.35</v>
          </cell>
          <cell r="H79">
            <v>0</v>
          </cell>
          <cell r="I79">
            <v>287.42</v>
          </cell>
          <cell r="J79">
            <v>287.42</v>
          </cell>
          <cell r="K79">
            <v>6.5</v>
          </cell>
          <cell r="L79" t="str">
            <v>BOND</v>
          </cell>
          <cell r="M79" t="str">
            <v>NPV</v>
          </cell>
        </row>
        <row r="80">
          <cell r="A80" t="str">
            <v>36203JS57</v>
          </cell>
          <cell r="B80">
            <v>45108</v>
          </cell>
          <cell r="C80" t="str">
            <v>20 dic 2001</v>
          </cell>
          <cell r="D80">
            <v>358126.2</v>
          </cell>
          <cell r="E80">
            <v>367750.83</v>
          </cell>
          <cell r="F80">
            <v>375361.02</v>
          </cell>
          <cell r="G80">
            <v>7610.19</v>
          </cell>
          <cell r="H80">
            <v>0</v>
          </cell>
          <cell r="I80">
            <v>2089.0700000000002</v>
          </cell>
          <cell r="J80">
            <v>2089.0700000000002</v>
          </cell>
          <cell r="K80">
            <v>7</v>
          </cell>
          <cell r="L80" t="str">
            <v>BOND</v>
          </cell>
          <cell r="M80" t="str">
            <v>NPV</v>
          </cell>
        </row>
        <row r="81">
          <cell r="A81" t="str">
            <v>36203JSQ1</v>
          </cell>
          <cell r="B81">
            <v>39630</v>
          </cell>
          <cell r="C81">
            <v>36573</v>
          </cell>
          <cell r="D81">
            <v>10084.07</v>
          </cell>
          <cell r="E81">
            <v>9567.2800000000007</v>
          </cell>
          <cell r="F81">
            <v>10547.31</v>
          </cell>
          <cell r="G81">
            <v>980.03</v>
          </cell>
          <cell r="H81">
            <v>0</v>
          </cell>
          <cell r="I81">
            <v>50.42</v>
          </cell>
          <cell r="J81">
            <v>50.42</v>
          </cell>
          <cell r="K81">
            <v>6</v>
          </cell>
          <cell r="L81" t="str">
            <v>30F360</v>
          </cell>
          <cell r="M81" t="str">
            <v>NPV</v>
          </cell>
        </row>
        <row r="82">
          <cell r="A82" t="str">
            <v>36203JXG7</v>
          </cell>
          <cell r="B82" t="str">
            <v>01 ago 2008</v>
          </cell>
          <cell r="C82" t="str">
            <v>22 dic 1999</v>
          </cell>
          <cell r="D82">
            <v>152129.06</v>
          </cell>
          <cell r="E82">
            <v>149514.34</v>
          </cell>
          <cell r="F82">
            <v>160306</v>
          </cell>
          <cell r="G82">
            <v>10791.66</v>
          </cell>
          <cell r="H82">
            <v>0</v>
          </cell>
          <cell r="I82">
            <v>824.03</v>
          </cell>
          <cell r="J82">
            <v>824.03</v>
          </cell>
          <cell r="K82">
            <v>6.5</v>
          </cell>
          <cell r="L82" t="str">
            <v>30F360</v>
          </cell>
          <cell r="M82" t="str">
            <v>NPV</v>
          </cell>
        </row>
        <row r="83">
          <cell r="A83" t="str">
            <v>36203JYJ0</v>
          </cell>
          <cell r="B83" t="str">
            <v>01 ago 2008</v>
          </cell>
          <cell r="C83" t="str">
            <v>22 dic 1999</v>
          </cell>
          <cell r="D83">
            <v>120266.2</v>
          </cell>
          <cell r="E83">
            <v>118199.14</v>
          </cell>
          <cell r="F83">
            <v>126730.51</v>
          </cell>
          <cell r="G83">
            <v>8531.3700000000008</v>
          </cell>
          <cell r="H83">
            <v>0</v>
          </cell>
          <cell r="I83">
            <v>651.44000000000005</v>
          </cell>
          <cell r="J83">
            <v>651.44000000000005</v>
          </cell>
          <cell r="K83">
            <v>6.5</v>
          </cell>
          <cell r="L83" t="str">
            <v>30F360</v>
          </cell>
          <cell r="M83" t="str">
            <v>NPV</v>
          </cell>
        </row>
        <row r="84">
          <cell r="A84" t="str">
            <v>36203K6K5</v>
          </cell>
          <cell r="B84">
            <v>39600</v>
          </cell>
          <cell r="C84">
            <v>36573</v>
          </cell>
          <cell r="D84">
            <v>83599.820000000007</v>
          </cell>
          <cell r="E84">
            <v>82528.69</v>
          </cell>
          <cell r="F84">
            <v>89556.31</v>
          </cell>
          <cell r="G84">
            <v>7027.62</v>
          </cell>
          <cell r="H84">
            <v>0</v>
          </cell>
          <cell r="I84">
            <v>487.67</v>
          </cell>
          <cell r="J84">
            <v>487.67</v>
          </cell>
          <cell r="K84">
            <v>7</v>
          </cell>
          <cell r="L84" t="str">
            <v>30F360</v>
          </cell>
          <cell r="M84" t="str">
            <v>NPV</v>
          </cell>
        </row>
        <row r="85">
          <cell r="A85" t="str">
            <v>36203KK52</v>
          </cell>
          <cell r="B85" t="str">
            <v>01 ene 2024</v>
          </cell>
          <cell r="C85" t="str">
            <v>20 dic 2001</v>
          </cell>
          <cell r="D85">
            <v>103938.94</v>
          </cell>
          <cell r="E85">
            <v>106732.3</v>
          </cell>
          <cell r="F85">
            <v>108941</v>
          </cell>
          <cell r="G85">
            <v>2208.6999999999998</v>
          </cell>
          <cell r="H85">
            <v>0</v>
          </cell>
          <cell r="I85">
            <v>606.30999999999995</v>
          </cell>
          <cell r="J85">
            <v>606.30999999999995</v>
          </cell>
          <cell r="K85">
            <v>7</v>
          </cell>
          <cell r="L85" t="str">
            <v>BOND</v>
          </cell>
          <cell r="M85" t="str">
            <v>NPV</v>
          </cell>
        </row>
        <row r="86">
          <cell r="A86" t="str">
            <v>36203KK60</v>
          </cell>
          <cell r="B86" t="str">
            <v>01 ene 2024</v>
          </cell>
          <cell r="C86" t="str">
            <v>20 dic 2001</v>
          </cell>
          <cell r="D86">
            <v>639862.85</v>
          </cell>
          <cell r="E86">
            <v>657059.17000000004</v>
          </cell>
          <cell r="F86">
            <v>670656.25</v>
          </cell>
          <cell r="G86">
            <v>13597.08</v>
          </cell>
          <cell r="H86">
            <v>0</v>
          </cell>
          <cell r="I86">
            <v>3732.53</v>
          </cell>
          <cell r="J86">
            <v>3732.53</v>
          </cell>
          <cell r="K86">
            <v>7</v>
          </cell>
          <cell r="L86" t="str">
            <v>BOND</v>
          </cell>
          <cell r="M86" t="str">
            <v>NPV</v>
          </cell>
        </row>
        <row r="87">
          <cell r="A87" t="str">
            <v>36203KK78</v>
          </cell>
          <cell r="B87" t="str">
            <v>01 ene 2009</v>
          </cell>
          <cell r="C87" t="str">
            <v>22 dic 1999</v>
          </cell>
          <cell r="D87">
            <v>13688.85</v>
          </cell>
          <cell r="E87">
            <v>13453.58</v>
          </cell>
          <cell r="F87">
            <v>14424.63</v>
          </cell>
          <cell r="G87">
            <v>971.05</v>
          </cell>
          <cell r="H87">
            <v>0</v>
          </cell>
          <cell r="I87">
            <v>74.150000000000006</v>
          </cell>
          <cell r="J87">
            <v>74.150000000000006</v>
          </cell>
          <cell r="K87">
            <v>6.5</v>
          </cell>
          <cell r="L87" t="str">
            <v>30F360</v>
          </cell>
          <cell r="M87" t="str">
            <v>NPV</v>
          </cell>
        </row>
        <row r="88">
          <cell r="A88" t="str">
            <v>36203KMQ4</v>
          </cell>
          <cell r="B88" t="str">
            <v>01 ene 2009</v>
          </cell>
          <cell r="C88" t="str">
            <v>16 ago 2001</v>
          </cell>
          <cell r="D88">
            <v>89304.639999999999</v>
          </cell>
          <cell r="E88">
            <v>92486.11</v>
          </cell>
          <cell r="F88">
            <v>95667.6</v>
          </cell>
          <cell r="G88">
            <v>3181.49</v>
          </cell>
          <cell r="H88">
            <v>0</v>
          </cell>
          <cell r="I88">
            <v>520.94000000000005</v>
          </cell>
          <cell r="J88">
            <v>520.94000000000005</v>
          </cell>
          <cell r="K88">
            <v>7</v>
          </cell>
          <cell r="L88" t="str">
            <v>BOND</v>
          </cell>
          <cell r="M88" t="str">
            <v>NPV</v>
          </cell>
        </row>
        <row r="89">
          <cell r="A89" t="str">
            <v>36203KSC9</v>
          </cell>
          <cell r="B89" t="str">
            <v>01 abr 2008</v>
          </cell>
          <cell r="C89" t="str">
            <v>16 ago 2001</v>
          </cell>
          <cell r="D89">
            <v>188495.74</v>
          </cell>
          <cell r="E89">
            <v>193325.96</v>
          </cell>
          <cell r="F89">
            <v>198627.39</v>
          </cell>
          <cell r="G89">
            <v>5301.43</v>
          </cell>
          <cell r="H89">
            <v>0</v>
          </cell>
          <cell r="I89">
            <v>1021.02</v>
          </cell>
          <cell r="J89">
            <v>1021.02</v>
          </cell>
          <cell r="K89">
            <v>6.5</v>
          </cell>
          <cell r="L89" t="str">
            <v>BOND</v>
          </cell>
          <cell r="M89" t="str">
            <v>NPV</v>
          </cell>
        </row>
        <row r="90">
          <cell r="A90" t="str">
            <v>36203KUE2</v>
          </cell>
          <cell r="B90" t="str">
            <v>01 ago 2008</v>
          </cell>
          <cell r="C90" t="str">
            <v>22 dic 1999</v>
          </cell>
          <cell r="D90">
            <v>5052.29</v>
          </cell>
          <cell r="E90">
            <v>4965.47</v>
          </cell>
          <cell r="F90">
            <v>5323.85</v>
          </cell>
          <cell r="G90">
            <v>358.38</v>
          </cell>
          <cell r="H90">
            <v>0</v>
          </cell>
          <cell r="I90">
            <v>27.37</v>
          </cell>
          <cell r="J90">
            <v>27.37</v>
          </cell>
          <cell r="K90">
            <v>6.5</v>
          </cell>
          <cell r="L90" t="str">
            <v>30F360</v>
          </cell>
          <cell r="M90" t="str">
            <v>NPV</v>
          </cell>
        </row>
        <row r="91">
          <cell r="A91" t="str">
            <v>36203LC34</v>
          </cell>
          <cell r="B91">
            <v>39692</v>
          </cell>
          <cell r="C91" t="str">
            <v>22 dic 1999</v>
          </cell>
          <cell r="D91">
            <v>40564.089999999997</v>
          </cell>
          <cell r="E91">
            <v>39866.9</v>
          </cell>
          <cell r="F91">
            <v>42744.41</v>
          </cell>
          <cell r="G91">
            <v>2877.51</v>
          </cell>
          <cell r="H91">
            <v>0</v>
          </cell>
          <cell r="I91">
            <v>219.72</v>
          </cell>
          <cell r="J91">
            <v>219.72</v>
          </cell>
          <cell r="K91">
            <v>6.5</v>
          </cell>
          <cell r="L91" t="str">
            <v>30F360</v>
          </cell>
          <cell r="M91" t="str">
            <v>NPV</v>
          </cell>
        </row>
        <row r="92">
          <cell r="A92" t="str">
            <v>36203LDZ2</v>
          </cell>
          <cell r="B92" t="str">
            <v>01 ago 2008</v>
          </cell>
          <cell r="C92" t="str">
            <v>16 ago 2001</v>
          </cell>
          <cell r="D92">
            <v>29094.28</v>
          </cell>
          <cell r="E92">
            <v>29839.82</v>
          </cell>
          <cell r="F92">
            <v>30658.1</v>
          </cell>
          <cell r="G92">
            <v>818.28</v>
          </cell>
          <cell r="H92">
            <v>0</v>
          </cell>
          <cell r="I92">
            <v>157.59</v>
          </cell>
          <cell r="J92">
            <v>157.59</v>
          </cell>
          <cell r="K92">
            <v>6.5</v>
          </cell>
          <cell r="L92" t="str">
            <v>BOND</v>
          </cell>
          <cell r="M92" t="str">
            <v>NPV</v>
          </cell>
        </row>
        <row r="93">
          <cell r="A93" t="str">
            <v>36203LF23</v>
          </cell>
          <cell r="B93" t="str">
            <v>01 abr 2008</v>
          </cell>
          <cell r="C93" t="str">
            <v>16 ago 2001</v>
          </cell>
          <cell r="D93">
            <v>87218.18</v>
          </cell>
          <cell r="E93">
            <v>91633.600000000006</v>
          </cell>
          <cell r="F93">
            <v>93392.36</v>
          </cell>
          <cell r="G93">
            <v>1758.76</v>
          </cell>
          <cell r="H93">
            <v>0</v>
          </cell>
          <cell r="I93">
            <v>581.45000000000005</v>
          </cell>
          <cell r="J93">
            <v>581.45000000000005</v>
          </cell>
          <cell r="K93">
            <v>8</v>
          </cell>
          <cell r="L93" t="str">
            <v>BOND</v>
          </cell>
          <cell r="M93" t="str">
            <v>NPV</v>
          </cell>
        </row>
        <row r="94">
          <cell r="A94" t="str">
            <v>36203LFM9</v>
          </cell>
          <cell r="B94">
            <v>39600</v>
          </cell>
          <cell r="C94">
            <v>36573</v>
          </cell>
          <cell r="D94">
            <v>287116.3</v>
          </cell>
          <cell r="E94">
            <v>283437.62</v>
          </cell>
          <cell r="F94">
            <v>307573.34000000003</v>
          </cell>
          <cell r="G94">
            <v>24135.72</v>
          </cell>
          <cell r="H94">
            <v>0</v>
          </cell>
          <cell r="I94">
            <v>1674.85</v>
          </cell>
          <cell r="J94">
            <v>1674.85</v>
          </cell>
          <cell r="K94">
            <v>7</v>
          </cell>
          <cell r="L94" t="str">
            <v>30F360</v>
          </cell>
          <cell r="M94" t="str">
            <v>NPV</v>
          </cell>
        </row>
        <row r="95">
          <cell r="A95" t="str">
            <v>36203LFN7</v>
          </cell>
          <cell r="B95">
            <v>39600</v>
          </cell>
          <cell r="C95">
            <v>36573</v>
          </cell>
          <cell r="D95">
            <v>925961.76</v>
          </cell>
          <cell r="E95">
            <v>914097.86</v>
          </cell>
          <cell r="F95">
            <v>991936.54</v>
          </cell>
          <cell r="G95">
            <v>77838.679999999993</v>
          </cell>
          <cell r="H95">
            <v>0</v>
          </cell>
          <cell r="I95">
            <v>5401.44</v>
          </cell>
          <cell r="J95">
            <v>5401.44</v>
          </cell>
          <cell r="K95">
            <v>7</v>
          </cell>
          <cell r="L95" t="str">
            <v>30F360</v>
          </cell>
          <cell r="M95" t="str">
            <v>NPV</v>
          </cell>
        </row>
        <row r="96">
          <cell r="A96" t="str">
            <v>36203LFY3</v>
          </cell>
          <cell r="B96" t="str">
            <v>01 abr 2008</v>
          </cell>
          <cell r="C96" t="str">
            <v>16 ago 2001</v>
          </cell>
          <cell r="D96">
            <v>49721</v>
          </cell>
          <cell r="E96">
            <v>51896.28</v>
          </cell>
          <cell r="F96">
            <v>53416.76</v>
          </cell>
          <cell r="G96">
            <v>1520.48</v>
          </cell>
          <cell r="H96">
            <v>0</v>
          </cell>
          <cell r="I96">
            <v>310.76</v>
          </cell>
          <cell r="J96">
            <v>310.76</v>
          </cell>
          <cell r="K96">
            <v>7.5</v>
          </cell>
          <cell r="L96" t="str">
            <v>BOND</v>
          </cell>
          <cell r="M96" t="str">
            <v>NPV</v>
          </cell>
        </row>
        <row r="97">
          <cell r="A97" t="str">
            <v>36203LFZ0</v>
          </cell>
          <cell r="B97" t="str">
            <v>01 abr 2008</v>
          </cell>
          <cell r="C97" t="str">
            <v>16 ago 2001</v>
          </cell>
          <cell r="D97">
            <v>611727.68999999994</v>
          </cell>
          <cell r="E97">
            <v>638490.78</v>
          </cell>
          <cell r="F97">
            <v>657197.41</v>
          </cell>
          <cell r="G97">
            <v>18706.63</v>
          </cell>
          <cell r="H97">
            <v>0</v>
          </cell>
          <cell r="I97">
            <v>3823.3</v>
          </cell>
          <cell r="J97">
            <v>3823.3</v>
          </cell>
          <cell r="K97">
            <v>7.5</v>
          </cell>
          <cell r="L97" t="str">
            <v>BOND</v>
          </cell>
          <cell r="M97" t="str">
            <v>NPV</v>
          </cell>
        </row>
        <row r="98">
          <cell r="A98" t="str">
            <v>36203LG89</v>
          </cell>
          <cell r="B98" t="str">
            <v>01 abr 2008</v>
          </cell>
          <cell r="C98" t="str">
            <v>16 ago 2001</v>
          </cell>
          <cell r="D98">
            <v>84628.26</v>
          </cell>
          <cell r="E98">
            <v>86796.86</v>
          </cell>
          <cell r="F98">
            <v>89177.03</v>
          </cell>
          <cell r="G98">
            <v>2380.17</v>
          </cell>
          <cell r="H98">
            <v>0</v>
          </cell>
          <cell r="I98">
            <v>458.4</v>
          </cell>
          <cell r="J98">
            <v>458.4</v>
          </cell>
          <cell r="K98">
            <v>6.5</v>
          </cell>
          <cell r="L98" t="str">
            <v>BOND</v>
          </cell>
          <cell r="M98" t="str">
            <v>NPV</v>
          </cell>
        </row>
        <row r="99">
          <cell r="A99" t="str">
            <v>36203LGH9</v>
          </cell>
          <cell r="B99">
            <v>39569</v>
          </cell>
          <cell r="C99">
            <v>36573</v>
          </cell>
          <cell r="D99">
            <v>590870.26</v>
          </cell>
          <cell r="E99">
            <v>583299.74</v>
          </cell>
          <cell r="F99">
            <v>632969.77</v>
          </cell>
          <cell r="G99">
            <v>49670.03</v>
          </cell>
          <cell r="H99">
            <v>0</v>
          </cell>
          <cell r="I99">
            <v>3446.74</v>
          </cell>
          <cell r="J99">
            <v>3446.74</v>
          </cell>
          <cell r="K99">
            <v>7</v>
          </cell>
          <cell r="L99" t="str">
            <v>30F360</v>
          </cell>
          <cell r="M99" t="str">
            <v>NPV</v>
          </cell>
        </row>
        <row r="100">
          <cell r="A100" t="str">
            <v>36203LQG0</v>
          </cell>
          <cell r="B100" t="str">
            <v>01 abr 2008</v>
          </cell>
          <cell r="C100" t="str">
            <v>16 ago 2001</v>
          </cell>
          <cell r="D100">
            <v>6643.82</v>
          </cell>
          <cell r="E100">
            <v>6934.5</v>
          </cell>
          <cell r="F100">
            <v>7137.66</v>
          </cell>
          <cell r="G100">
            <v>203.16</v>
          </cell>
          <cell r="H100">
            <v>0</v>
          </cell>
          <cell r="I100">
            <v>41.52</v>
          </cell>
          <cell r="J100">
            <v>41.52</v>
          </cell>
          <cell r="K100">
            <v>7.5</v>
          </cell>
          <cell r="L100" t="str">
            <v>BOND</v>
          </cell>
          <cell r="M100" t="str">
            <v>NPV</v>
          </cell>
        </row>
        <row r="101">
          <cell r="A101" t="str">
            <v>36203LRC8</v>
          </cell>
          <cell r="B101">
            <v>45108</v>
          </cell>
          <cell r="C101" t="str">
            <v>20 dic 2001</v>
          </cell>
          <cell r="D101">
            <v>347541.48</v>
          </cell>
          <cell r="E101">
            <v>356881.65</v>
          </cell>
          <cell r="F101">
            <v>364266.91</v>
          </cell>
          <cell r="G101">
            <v>7385.26</v>
          </cell>
          <cell r="H101">
            <v>0</v>
          </cell>
          <cell r="I101">
            <v>2027.33</v>
          </cell>
          <cell r="J101">
            <v>2027.33</v>
          </cell>
          <cell r="K101">
            <v>7</v>
          </cell>
          <cell r="L101" t="str">
            <v>BOND</v>
          </cell>
          <cell r="M101" t="str">
            <v>NPV</v>
          </cell>
        </row>
        <row r="102">
          <cell r="A102" t="str">
            <v>36203LRR5</v>
          </cell>
          <cell r="B102" t="str">
            <v>01 ago 2008</v>
          </cell>
          <cell r="C102" t="str">
            <v>22 dic 1999</v>
          </cell>
          <cell r="D102">
            <v>36927.79</v>
          </cell>
          <cell r="E102">
            <v>36293.089999999997</v>
          </cell>
          <cell r="F102">
            <v>38912.660000000003</v>
          </cell>
          <cell r="G102">
            <v>2619.5700000000002</v>
          </cell>
          <cell r="H102">
            <v>0</v>
          </cell>
          <cell r="I102">
            <v>200.03</v>
          </cell>
          <cell r="J102">
            <v>200.03</v>
          </cell>
          <cell r="K102">
            <v>6.5</v>
          </cell>
          <cell r="L102" t="str">
            <v>30F360</v>
          </cell>
          <cell r="M102" t="str">
            <v>NPV</v>
          </cell>
        </row>
        <row r="103">
          <cell r="A103" t="str">
            <v>36203LTD4</v>
          </cell>
          <cell r="B103">
            <v>39479</v>
          </cell>
          <cell r="C103" t="str">
            <v>16 ago 2001</v>
          </cell>
          <cell r="D103">
            <v>22034.23</v>
          </cell>
          <cell r="E103">
            <v>22998.23</v>
          </cell>
          <cell r="F103">
            <v>23666.97</v>
          </cell>
          <cell r="G103">
            <v>668.74</v>
          </cell>
          <cell r="H103">
            <v>0</v>
          </cell>
          <cell r="I103">
            <v>137.71</v>
          </cell>
          <cell r="J103">
            <v>137.71</v>
          </cell>
          <cell r="K103">
            <v>7.5</v>
          </cell>
          <cell r="L103" t="str">
            <v>BOND</v>
          </cell>
          <cell r="M103" t="str">
            <v>NPV</v>
          </cell>
        </row>
        <row r="104">
          <cell r="A104" t="str">
            <v>36203LW99</v>
          </cell>
          <cell r="B104">
            <v>39569</v>
          </cell>
          <cell r="C104">
            <v>36573</v>
          </cell>
          <cell r="D104">
            <v>363195.23</v>
          </cell>
          <cell r="E104">
            <v>358541.79</v>
          </cell>
          <cell r="F104">
            <v>389072.89</v>
          </cell>
          <cell r="G104">
            <v>30531.1</v>
          </cell>
          <cell r="H104">
            <v>0</v>
          </cell>
          <cell r="I104">
            <v>2118.64</v>
          </cell>
          <cell r="J104">
            <v>2118.64</v>
          </cell>
          <cell r="K104">
            <v>7</v>
          </cell>
          <cell r="L104" t="str">
            <v>30F360</v>
          </cell>
          <cell r="M104" t="str">
            <v>NPV</v>
          </cell>
        </row>
        <row r="105">
          <cell r="A105" t="str">
            <v>36203MG53</v>
          </cell>
          <cell r="B105">
            <v>39600</v>
          </cell>
          <cell r="C105">
            <v>36573</v>
          </cell>
          <cell r="D105">
            <v>19685.48</v>
          </cell>
          <cell r="E105">
            <v>19433.259999999998</v>
          </cell>
          <cell r="F105">
            <v>21088.07</v>
          </cell>
          <cell r="G105">
            <v>1654.81</v>
          </cell>
          <cell r="H105">
            <v>0</v>
          </cell>
          <cell r="I105">
            <v>114.83</v>
          </cell>
          <cell r="J105">
            <v>114.83</v>
          </cell>
          <cell r="K105">
            <v>7</v>
          </cell>
          <cell r="L105" t="str">
            <v>30F360</v>
          </cell>
          <cell r="M105" t="str">
            <v>NPV</v>
          </cell>
        </row>
        <row r="106">
          <cell r="A106" t="str">
            <v>36203MG61</v>
          </cell>
          <cell r="B106">
            <v>39569</v>
          </cell>
          <cell r="C106">
            <v>36573</v>
          </cell>
          <cell r="D106">
            <v>917768.45</v>
          </cell>
          <cell r="E106">
            <v>906009.54</v>
          </cell>
          <cell r="F106">
            <v>983159.45</v>
          </cell>
          <cell r="G106">
            <v>77149.91</v>
          </cell>
          <cell r="H106">
            <v>0</v>
          </cell>
          <cell r="I106">
            <v>5353.65</v>
          </cell>
          <cell r="J106">
            <v>5353.65</v>
          </cell>
          <cell r="K106">
            <v>7</v>
          </cell>
          <cell r="L106" t="str">
            <v>30F360</v>
          </cell>
          <cell r="M106" t="str">
            <v>NPV</v>
          </cell>
        </row>
        <row r="107">
          <cell r="A107" t="str">
            <v>36203MH60</v>
          </cell>
          <cell r="B107">
            <v>39722</v>
          </cell>
          <cell r="C107" t="str">
            <v>16 ago 2001</v>
          </cell>
          <cell r="D107">
            <v>75752.899999999994</v>
          </cell>
          <cell r="E107">
            <v>77694.070000000007</v>
          </cell>
          <cell r="F107">
            <v>79824.62</v>
          </cell>
          <cell r="G107">
            <v>2130.5500000000002</v>
          </cell>
          <cell r="H107">
            <v>0</v>
          </cell>
          <cell r="I107">
            <v>410.33</v>
          </cell>
          <cell r="J107">
            <v>410.33</v>
          </cell>
          <cell r="K107">
            <v>6.5</v>
          </cell>
          <cell r="L107" t="str">
            <v>BOND</v>
          </cell>
          <cell r="M107" t="str">
            <v>NPV</v>
          </cell>
        </row>
        <row r="108">
          <cell r="A108" t="str">
            <v>36203MHD5</v>
          </cell>
          <cell r="B108">
            <v>39600</v>
          </cell>
          <cell r="C108">
            <v>36573</v>
          </cell>
          <cell r="D108">
            <v>721993.93</v>
          </cell>
          <cell r="E108">
            <v>712743.38</v>
          </cell>
          <cell r="F108">
            <v>773436</v>
          </cell>
          <cell r="G108">
            <v>60692.62</v>
          </cell>
          <cell r="H108">
            <v>0</v>
          </cell>
          <cell r="I108">
            <v>4211.63</v>
          </cell>
          <cell r="J108">
            <v>4211.63</v>
          </cell>
          <cell r="K108">
            <v>7</v>
          </cell>
          <cell r="L108" t="str">
            <v>30F360</v>
          </cell>
          <cell r="M108" t="str">
            <v>NPV</v>
          </cell>
        </row>
        <row r="109">
          <cell r="A109" t="str">
            <v>36203MKD1</v>
          </cell>
          <cell r="B109">
            <v>39479</v>
          </cell>
          <cell r="C109" t="str">
            <v>16 ago 2001</v>
          </cell>
          <cell r="D109">
            <v>26056.62</v>
          </cell>
          <cell r="E109">
            <v>27196.6</v>
          </cell>
          <cell r="F109">
            <v>27993.41</v>
          </cell>
          <cell r="G109">
            <v>796.81</v>
          </cell>
          <cell r="H109">
            <v>0</v>
          </cell>
          <cell r="I109">
            <v>162.85</v>
          </cell>
          <cell r="J109">
            <v>162.85</v>
          </cell>
          <cell r="K109">
            <v>7.5</v>
          </cell>
          <cell r="L109" t="str">
            <v>BOND</v>
          </cell>
          <cell r="M109" t="str">
            <v>NPV</v>
          </cell>
        </row>
        <row r="110">
          <cell r="A110" t="str">
            <v>36203ML99</v>
          </cell>
          <cell r="B110" t="str">
            <v>01 abr 2008</v>
          </cell>
          <cell r="C110" t="str">
            <v>16 ago 2001</v>
          </cell>
          <cell r="D110">
            <v>51634.92</v>
          </cell>
          <cell r="E110">
            <v>53893.95</v>
          </cell>
          <cell r="F110">
            <v>55472.94</v>
          </cell>
          <cell r="G110">
            <v>1578.99</v>
          </cell>
          <cell r="H110">
            <v>0</v>
          </cell>
          <cell r="I110">
            <v>322.72000000000003</v>
          </cell>
          <cell r="J110">
            <v>322.72000000000003</v>
          </cell>
          <cell r="K110">
            <v>7.5</v>
          </cell>
          <cell r="L110" t="str">
            <v>BOND</v>
          </cell>
          <cell r="M110" t="str">
            <v>NPV</v>
          </cell>
        </row>
        <row r="111">
          <cell r="A111" t="str">
            <v>36203MLP3</v>
          </cell>
          <cell r="B111" t="str">
            <v>01 abr 2008</v>
          </cell>
          <cell r="C111" t="str">
            <v>16 ago 2001</v>
          </cell>
          <cell r="D111">
            <v>9879.1200000000008</v>
          </cell>
          <cell r="E111">
            <v>10311.34</v>
          </cell>
          <cell r="F111">
            <v>10613.44</v>
          </cell>
          <cell r="G111">
            <v>302.10000000000002</v>
          </cell>
          <cell r="H111">
            <v>0</v>
          </cell>
          <cell r="I111">
            <v>61.74</v>
          </cell>
          <cell r="J111">
            <v>61.74</v>
          </cell>
          <cell r="K111">
            <v>7.5</v>
          </cell>
          <cell r="L111" t="str">
            <v>BOND</v>
          </cell>
          <cell r="M111" t="str">
            <v>NPV</v>
          </cell>
        </row>
        <row r="112">
          <cell r="A112" t="str">
            <v>36203MPN4</v>
          </cell>
          <cell r="B112">
            <v>45444</v>
          </cell>
          <cell r="C112" t="str">
            <v>20 dic 2001</v>
          </cell>
          <cell r="D112">
            <v>28553.65</v>
          </cell>
          <cell r="E112">
            <v>29321.03</v>
          </cell>
          <cell r="F112">
            <v>29927.79</v>
          </cell>
          <cell r="G112">
            <v>606.76</v>
          </cell>
          <cell r="H112">
            <v>0</v>
          </cell>
          <cell r="I112">
            <v>166.56</v>
          </cell>
          <cell r="J112">
            <v>166.56</v>
          </cell>
          <cell r="K112">
            <v>7</v>
          </cell>
          <cell r="L112" t="str">
            <v>BOND</v>
          </cell>
          <cell r="M112" t="str">
            <v>NPV</v>
          </cell>
        </row>
        <row r="113">
          <cell r="A113" t="str">
            <v>36203MZ86</v>
          </cell>
          <cell r="B113">
            <v>39508</v>
          </cell>
          <cell r="C113" t="str">
            <v>16 ago 2001</v>
          </cell>
          <cell r="D113">
            <v>162522.21</v>
          </cell>
          <cell r="E113">
            <v>169632.57</v>
          </cell>
          <cell r="F113">
            <v>174565.11</v>
          </cell>
          <cell r="G113">
            <v>4932.54</v>
          </cell>
          <cell r="H113">
            <v>0</v>
          </cell>
          <cell r="I113">
            <v>1015.76</v>
          </cell>
          <cell r="J113">
            <v>1015.76</v>
          </cell>
          <cell r="K113">
            <v>7.5</v>
          </cell>
          <cell r="L113" t="str">
            <v>BOND</v>
          </cell>
          <cell r="M113" t="str">
            <v>NPV</v>
          </cell>
        </row>
        <row r="114">
          <cell r="A114" t="str">
            <v>36203MZV5</v>
          </cell>
          <cell r="B114">
            <v>39845</v>
          </cell>
          <cell r="C114" t="str">
            <v>22 dic 1999</v>
          </cell>
          <cell r="D114">
            <v>49267.37</v>
          </cell>
          <cell r="E114">
            <v>48420.58</v>
          </cell>
          <cell r="F114">
            <v>51884.45</v>
          </cell>
          <cell r="G114">
            <v>3463.87</v>
          </cell>
          <cell r="H114">
            <v>0</v>
          </cell>
          <cell r="I114">
            <v>266.86</v>
          </cell>
          <cell r="J114">
            <v>266.86</v>
          </cell>
          <cell r="K114">
            <v>6.5</v>
          </cell>
          <cell r="L114" t="str">
            <v>30F360</v>
          </cell>
          <cell r="M114" t="str">
            <v>NPV</v>
          </cell>
        </row>
        <row r="115">
          <cell r="A115" t="str">
            <v>36203MZZ6</v>
          </cell>
          <cell r="B115">
            <v>39508</v>
          </cell>
          <cell r="C115" t="str">
            <v>16 ago 2001</v>
          </cell>
          <cell r="D115">
            <v>54062.03</v>
          </cell>
          <cell r="E115">
            <v>55988.01</v>
          </cell>
          <cell r="F115">
            <v>57913.95</v>
          </cell>
          <cell r="G115">
            <v>1925.94</v>
          </cell>
          <cell r="H115">
            <v>0</v>
          </cell>
          <cell r="I115">
            <v>315.36</v>
          </cell>
          <cell r="J115">
            <v>315.36</v>
          </cell>
          <cell r="K115">
            <v>7</v>
          </cell>
          <cell r="L115" t="str">
            <v>BOND</v>
          </cell>
          <cell r="M115" t="str">
            <v>NPV</v>
          </cell>
        </row>
        <row r="116">
          <cell r="A116" t="str">
            <v>36203N2A5</v>
          </cell>
          <cell r="B116" t="str">
            <v>01 abr 2008</v>
          </cell>
          <cell r="C116" t="str">
            <v>16 ago 2001</v>
          </cell>
          <cell r="D116">
            <v>83027.17</v>
          </cell>
          <cell r="E116">
            <v>85154.74</v>
          </cell>
          <cell r="F116">
            <v>87489.88</v>
          </cell>
          <cell r="G116">
            <v>2335.14</v>
          </cell>
          <cell r="H116">
            <v>0</v>
          </cell>
          <cell r="I116">
            <v>449.73</v>
          </cell>
          <cell r="J116">
            <v>449.73</v>
          </cell>
          <cell r="K116">
            <v>6.5</v>
          </cell>
          <cell r="L116" t="str">
            <v>BOND</v>
          </cell>
          <cell r="M116" t="str">
            <v>NPV</v>
          </cell>
        </row>
        <row r="117">
          <cell r="A117" t="str">
            <v>36203N3A4</v>
          </cell>
          <cell r="B117">
            <v>39569</v>
          </cell>
          <cell r="C117" t="str">
            <v>16 ago 2001</v>
          </cell>
          <cell r="D117">
            <v>61999.57</v>
          </cell>
          <cell r="E117">
            <v>65138.29</v>
          </cell>
          <cell r="F117">
            <v>66388.52</v>
          </cell>
          <cell r="G117">
            <v>1250.23</v>
          </cell>
          <cell r="H117">
            <v>0</v>
          </cell>
          <cell r="I117">
            <v>413.33</v>
          </cell>
          <cell r="J117">
            <v>413.33</v>
          </cell>
          <cell r="K117">
            <v>8</v>
          </cell>
          <cell r="L117" t="str">
            <v>BOND</v>
          </cell>
          <cell r="M117" t="str">
            <v>NPV</v>
          </cell>
        </row>
        <row r="118">
          <cell r="A118" t="str">
            <v>36203NKK3</v>
          </cell>
          <cell r="B118" t="str">
            <v>01 abr 2008</v>
          </cell>
          <cell r="C118">
            <v>36573</v>
          </cell>
          <cell r="D118">
            <v>154854.67000000001</v>
          </cell>
          <cell r="E118">
            <v>152870.59</v>
          </cell>
          <cell r="F118">
            <v>165888.07</v>
          </cell>
          <cell r="G118">
            <v>13017.48</v>
          </cell>
          <cell r="H118">
            <v>0</v>
          </cell>
          <cell r="I118">
            <v>903.32</v>
          </cell>
          <cell r="J118">
            <v>903.32</v>
          </cell>
          <cell r="K118">
            <v>7</v>
          </cell>
          <cell r="L118" t="str">
            <v>30F360</v>
          </cell>
          <cell r="M118" t="str">
            <v>NPV</v>
          </cell>
        </row>
        <row r="119">
          <cell r="A119" t="str">
            <v>36203NR42</v>
          </cell>
          <cell r="B119">
            <v>39600</v>
          </cell>
          <cell r="C119">
            <v>36573</v>
          </cell>
          <cell r="D119">
            <v>147613.94</v>
          </cell>
          <cell r="E119">
            <v>145722.64000000001</v>
          </cell>
          <cell r="F119">
            <v>158131.43</v>
          </cell>
          <cell r="G119">
            <v>12408.79</v>
          </cell>
          <cell r="H119">
            <v>0</v>
          </cell>
          <cell r="I119">
            <v>861.08</v>
          </cell>
          <cell r="J119">
            <v>861.08</v>
          </cell>
          <cell r="K119">
            <v>7</v>
          </cell>
          <cell r="L119" t="str">
            <v>30F360</v>
          </cell>
          <cell r="M119" t="str">
            <v>NPV</v>
          </cell>
        </row>
        <row r="120">
          <cell r="A120" t="str">
            <v>36203P6E8</v>
          </cell>
          <cell r="B120">
            <v>39600</v>
          </cell>
          <cell r="C120">
            <v>36573</v>
          </cell>
          <cell r="D120">
            <v>132995.6</v>
          </cell>
          <cell r="E120">
            <v>131291.59</v>
          </cell>
          <cell r="F120">
            <v>142471.54</v>
          </cell>
          <cell r="G120">
            <v>11179.95</v>
          </cell>
          <cell r="H120">
            <v>0</v>
          </cell>
          <cell r="I120">
            <v>775.81</v>
          </cell>
          <cell r="J120">
            <v>775.81</v>
          </cell>
          <cell r="K120">
            <v>7</v>
          </cell>
          <cell r="L120" t="str">
            <v>30F360</v>
          </cell>
          <cell r="M120" t="str">
            <v>NPV</v>
          </cell>
        </row>
        <row r="121">
          <cell r="A121" t="str">
            <v>36203PED1</v>
          </cell>
          <cell r="B121">
            <v>45444</v>
          </cell>
          <cell r="C121" t="str">
            <v>20 dic 2001</v>
          </cell>
          <cell r="D121">
            <v>45424.73</v>
          </cell>
          <cell r="E121">
            <v>46645.53</v>
          </cell>
          <cell r="F121">
            <v>47610.8</v>
          </cell>
          <cell r="G121">
            <v>965.27</v>
          </cell>
          <cell r="H121">
            <v>0</v>
          </cell>
          <cell r="I121">
            <v>264.98</v>
          </cell>
          <cell r="J121">
            <v>264.98</v>
          </cell>
          <cell r="K121">
            <v>7</v>
          </cell>
          <cell r="L121" t="str">
            <v>BOND</v>
          </cell>
          <cell r="M121" t="str">
            <v>NPV</v>
          </cell>
        </row>
        <row r="122">
          <cell r="A122" t="str">
            <v>36203PFW8</v>
          </cell>
          <cell r="B122">
            <v>39600</v>
          </cell>
          <cell r="C122">
            <v>36573</v>
          </cell>
          <cell r="D122">
            <v>150853.31</v>
          </cell>
          <cell r="E122">
            <v>148920.5</v>
          </cell>
          <cell r="F122">
            <v>161601.60999999999</v>
          </cell>
          <cell r="G122">
            <v>12681.11</v>
          </cell>
          <cell r="H122">
            <v>0</v>
          </cell>
          <cell r="I122">
            <v>879.98</v>
          </cell>
          <cell r="J122">
            <v>879.98</v>
          </cell>
          <cell r="K122">
            <v>7</v>
          </cell>
          <cell r="L122" t="str">
            <v>30F360</v>
          </cell>
          <cell r="M122" t="str">
            <v>NPV</v>
          </cell>
        </row>
        <row r="123">
          <cell r="A123" t="str">
            <v>36203PU84</v>
          </cell>
          <cell r="B123">
            <v>39600</v>
          </cell>
          <cell r="C123">
            <v>36573</v>
          </cell>
          <cell r="D123">
            <v>91606.02</v>
          </cell>
          <cell r="E123">
            <v>90432.320000000007</v>
          </cell>
          <cell r="F123">
            <v>98132.95</v>
          </cell>
          <cell r="G123">
            <v>7700.63</v>
          </cell>
          <cell r="H123">
            <v>0</v>
          </cell>
          <cell r="I123">
            <v>534.37</v>
          </cell>
          <cell r="J123">
            <v>534.37</v>
          </cell>
          <cell r="K123">
            <v>7</v>
          </cell>
          <cell r="L123" t="str">
            <v>30F360</v>
          </cell>
          <cell r="M123" t="str">
            <v>NPV</v>
          </cell>
        </row>
        <row r="124">
          <cell r="A124" t="str">
            <v>36203PWW9</v>
          </cell>
          <cell r="B124">
            <v>39600</v>
          </cell>
          <cell r="C124">
            <v>36573</v>
          </cell>
          <cell r="D124">
            <v>166501.28</v>
          </cell>
          <cell r="E124">
            <v>164367.99</v>
          </cell>
          <cell r="F124">
            <v>178364.5</v>
          </cell>
          <cell r="G124">
            <v>13996.51</v>
          </cell>
          <cell r="H124">
            <v>0</v>
          </cell>
          <cell r="I124">
            <v>971.26</v>
          </cell>
          <cell r="J124">
            <v>971.26</v>
          </cell>
          <cell r="K124">
            <v>7</v>
          </cell>
          <cell r="L124" t="str">
            <v>30F360</v>
          </cell>
          <cell r="M124" t="str">
            <v>NPV</v>
          </cell>
        </row>
        <row r="125">
          <cell r="A125" t="str">
            <v>36203PX73</v>
          </cell>
          <cell r="B125">
            <v>39600</v>
          </cell>
          <cell r="C125">
            <v>36573</v>
          </cell>
          <cell r="D125">
            <v>99576.33</v>
          </cell>
          <cell r="E125">
            <v>98300.49</v>
          </cell>
          <cell r="F125">
            <v>106671.14</v>
          </cell>
          <cell r="G125">
            <v>8370.65</v>
          </cell>
          <cell r="H125">
            <v>0</v>
          </cell>
          <cell r="I125">
            <v>580.86</v>
          </cell>
          <cell r="J125">
            <v>580.86</v>
          </cell>
          <cell r="K125">
            <v>7</v>
          </cell>
          <cell r="L125" t="str">
            <v>30F360</v>
          </cell>
          <cell r="M125" t="str">
            <v>NPV</v>
          </cell>
        </row>
        <row r="126">
          <cell r="A126" t="str">
            <v>36203PX81</v>
          </cell>
          <cell r="B126">
            <v>39600</v>
          </cell>
          <cell r="C126">
            <v>36573</v>
          </cell>
          <cell r="D126">
            <v>209290.16</v>
          </cell>
          <cell r="E126">
            <v>206608.63</v>
          </cell>
          <cell r="F126">
            <v>224202.08</v>
          </cell>
          <cell r="G126">
            <v>17593.45</v>
          </cell>
          <cell r="H126">
            <v>0</v>
          </cell>
          <cell r="I126">
            <v>1220.8599999999999</v>
          </cell>
          <cell r="J126">
            <v>1220.8599999999999</v>
          </cell>
          <cell r="K126">
            <v>7</v>
          </cell>
          <cell r="L126" t="str">
            <v>30F360</v>
          </cell>
          <cell r="M126" t="str">
            <v>NPV</v>
          </cell>
        </row>
        <row r="127">
          <cell r="A127" t="str">
            <v>36203Q2P5</v>
          </cell>
          <cell r="B127">
            <v>39600</v>
          </cell>
          <cell r="C127">
            <v>36573</v>
          </cell>
          <cell r="D127">
            <v>125035.42</v>
          </cell>
          <cell r="E127">
            <v>123433.4</v>
          </cell>
          <cell r="F127">
            <v>133944.19</v>
          </cell>
          <cell r="G127">
            <v>10510.79</v>
          </cell>
          <cell r="H127">
            <v>0</v>
          </cell>
          <cell r="I127">
            <v>729.37</v>
          </cell>
          <cell r="J127">
            <v>729.37</v>
          </cell>
          <cell r="K127">
            <v>7</v>
          </cell>
          <cell r="L127" t="str">
            <v>30F360</v>
          </cell>
          <cell r="M127" t="str">
            <v>NPV</v>
          </cell>
        </row>
        <row r="128">
          <cell r="A128" t="str">
            <v>36203Q3V1</v>
          </cell>
          <cell r="B128" t="str">
            <v>01 abr 2008</v>
          </cell>
          <cell r="C128" t="str">
            <v>16 ago 2001</v>
          </cell>
          <cell r="D128">
            <v>45394.68</v>
          </cell>
          <cell r="E128">
            <v>47692.77</v>
          </cell>
          <cell r="F128">
            <v>48608.17</v>
          </cell>
          <cell r="G128">
            <v>915.4</v>
          </cell>
          <cell r="H128">
            <v>0</v>
          </cell>
          <cell r="I128">
            <v>302.63</v>
          </cell>
          <cell r="J128">
            <v>302.63</v>
          </cell>
          <cell r="K128">
            <v>8</v>
          </cell>
          <cell r="L128" t="str">
            <v>BOND</v>
          </cell>
          <cell r="M128" t="str">
            <v>NPV</v>
          </cell>
        </row>
        <row r="129">
          <cell r="A129" t="str">
            <v>36203QCS8</v>
          </cell>
          <cell r="B129">
            <v>39569</v>
          </cell>
          <cell r="C129">
            <v>36573</v>
          </cell>
          <cell r="D129">
            <v>202899.64</v>
          </cell>
          <cell r="E129">
            <v>200299.99</v>
          </cell>
          <cell r="F129">
            <v>217356.24</v>
          </cell>
          <cell r="G129">
            <v>17056.25</v>
          </cell>
          <cell r="H129">
            <v>0</v>
          </cell>
          <cell r="I129">
            <v>1183.58</v>
          </cell>
          <cell r="J129">
            <v>1183.58</v>
          </cell>
          <cell r="K129">
            <v>7</v>
          </cell>
          <cell r="L129" t="str">
            <v>30F360</v>
          </cell>
          <cell r="M129" t="str">
            <v>NPV</v>
          </cell>
        </row>
        <row r="130">
          <cell r="A130" t="str">
            <v>36203QDH1</v>
          </cell>
          <cell r="B130">
            <v>39600</v>
          </cell>
          <cell r="C130">
            <v>36573</v>
          </cell>
          <cell r="D130">
            <v>75861.25</v>
          </cell>
          <cell r="E130">
            <v>74889.279999999999</v>
          </cell>
          <cell r="F130">
            <v>81266.36</v>
          </cell>
          <cell r="G130">
            <v>6377.08</v>
          </cell>
          <cell r="H130">
            <v>0</v>
          </cell>
          <cell r="I130">
            <v>442.52</v>
          </cell>
          <cell r="J130">
            <v>442.52</v>
          </cell>
          <cell r="K130">
            <v>7</v>
          </cell>
          <cell r="L130" t="str">
            <v>30F360</v>
          </cell>
          <cell r="M130" t="str">
            <v>NPV</v>
          </cell>
        </row>
        <row r="131">
          <cell r="A131" t="str">
            <v>36203QJU6</v>
          </cell>
          <cell r="B131" t="str">
            <v>01 abr 2009</v>
          </cell>
          <cell r="C131" t="str">
            <v>22 dic 1999</v>
          </cell>
          <cell r="D131">
            <v>82760.61</v>
          </cell>
          <cell r="E131">
            <v>81338.179999999993</v>
          </cell>
          <cell r="F131">
            <v>87156.85</v>
          </cell>
          <cell r="G131">
            <v>5818.67</v>
          </cell>
          <cell r="H131">
            <v>0</v>
          </cell>
          <cell r="I131">
            <v>448.29</v>
          </cell>
          <cell r="J131">
            <v>448.29</v>
          </cell>
          <cell r="K131">
            <v>6.5</v>
          </cell>
          <cell r="L131" t="str">
            <v>30F360</v>
          </cell>
          <cell r="M131" t="str">
            <v>NPV</v>
          </cell>
        </row>
        <row r="132">
          <cell r="A132" t="str">
            <v>36203QT50</v>
          </cell>
          <cell r="B132" t="str">
            <v>01 dic 2023</v>
          </cell>
          <cell r="C132" t="str">
            <v>25 ene 2000</v>
          </cell>
          <cell r="D132">
            <v>6454.42</v>
          </cell>
          <cell r="E132">
            <v>6095.39</v>
          </cell>
          <cell r="F132">
            <v>6684.36</v>
          </cell>
          <cell r="G132">
            <v>588.97</v>
          </cell>
          <cell r="H132">
            <v>0</v>
          </cell>
          <cell r="I132">
            <v>34.96</v>
          </cell>
          <cell r="J132">
            <v>34.96</v>
          </cell>
          <cell r="K132">
            <v>6.5</v>
          </cell>
          <cell r="L132" t="str">
            <v>30F360</v>
          </cell>
          <cell r="M132" t="str">
            <v>NPV</v>
          </cell>
        </row>
        <row r="133">
          <cell r="A133" t="str">
            <v>36203RCL1</v>
          </cell>
          <cell r="B133">
            <v>39569</v>
          </cell>
          <cell r="C133">
            <v>36573</v>
          </cell>
          <cell r="D133">
            <v>414878.95</v>
          </cell>
          <cell r="E133">
            <v>409563.32</v>
          </cell>
          <cell r="F133">
            <v>444439.08</v>
          </cell>
          <cell r="G133">
            <v>34875.760000000002</v>
          </cell>
          <cell r="H133">
            <v>0</v>
          </cell>
          <cell r="I133">
            <v>2420.13</v>
          </cell>
          <cell r="J133">
            <v>2420.13</v>
          </cell>
          <cell r="K133">
            <v>7</v>
          </cell>
          <cell r="L133" t="str">
            <v>30F360</v>
          </cell>
          <cell r="M133" t="str">
            <v>NPV</v>
          </cell>
        </row>
        <row r="134">
          <cell r="A134" t="str">
            <v>36203RGG8</v>
          </cell>
          <cell r="B134">
            <v>39600</v>
          </cell>
          <cell r="C134">
            <v>36573</v>
          </cell>
          <cell r="D134">
            <v>268192.93</v>
          </cell>
          <cell r="E134">
            <v>264756.68</v>
          </cell>
          <cell r="F134">
            <v>287301.68</v>
          </cell>
          <cell r="G134">
            <v>22545</v>
          </cell>
          <cell r="H134">
            <v>0</v>
          </cell>
          <cell r="I134">
            <v>1564.46</v>
          </cell>
          <cell r="J134">
            <v>1564.46</v>
          </cell>
          <cell r="K134">
            <v>7</v>
          </cell>
          <cell r="L134" t="str">
            <v>30F360</v>
          </cell>
          <cell r="M134" t="str">
            <v>NPV</v>
          </cell>
        </row>
        <row r="135">
          <cell r="A135" t="str">
            <v>36203RH69</v>
          </cell>
          <cell r="B135" t="str">
            <v>01 abr 2008</v>
          </cell>
          <cell r="C135" t="str">
            <v>16 ago 2001</v>
          </cell>
          <cell r="D135">
            <v>16972.400000000001</v>
          </cell>
          <cell r="E135">
            <v>17407.310000000001</v>
          </cell>
          <cell r="F135">
            <v>17884.669999999998</v>
          </cell>
          <cell r="G135">
            <v>477.36</v>
          </cell>
          <cell r="H135">
            <v>0</v>
          </cell>
          <cell r="I135">
            <v>91.93</v>
          </cell>
          <cell r="J135">
            <v>91.93</v>
          </cell>
          <cell r="K135">
            <v>6.5</v>
          </cell>
          <cell r="L135" t="str">
            <v>BOND</v>
          </cell>
          <cell r="M135" t="str">
            <v>NPV</v>
          </cell>
        </row>
        <row r="136">
          <cell r="A136" t="str">
            <v>36203RPP8</v>
          </cell>
          <cell r="B136">
            <v>39600</v>
          </cell>
          <cell r="C136">
            <v>36573</v>
          </cell>
          <cell r="D136">
            <v>184563.69</v>
          </cell>
          <cell r="E136">
            <v>182198.96</v>
          </cell>
          <cell r="F136">
            <v>197713.85</v>
          </cell>
          <cell r="G136">
            <v>15514.89</v>
          </cell>
          <cell r="H136">
            <v>0</v>
          </cell>
          <cell r="I136">
            <v>1076.6199999999999</v>
          </cell>
          <cell r="J136">
            <v>1076.6199999999999</v>
          </cell>
          <cell r="K136">
            <v>7</v>
          </cell>
          <cell r="L136" t="str">
            <v>30F360</v>
          </cell>
          <cell r="M136" t="str">
            <v>NPV</v>
          </cell>
        </row>
        <row r="137">
          <cell r="A137" t="str">
            <v>36203RQ44</v>
          </cell>
          <cell r="B137">
            <v>39600</v>
          </cell>
          <cell r="C137">
            <v>36573</v>
          </cell>
          <cell r="D137">
            <v>171165.73</v>
          </cell>
          <cell r="E137">
            <v>168972.67</v>
          </cell>
          <cell r="F137">
            <v>183361.29</v>
          </cell>
          <cell r="G137">
            <v>14388.62</v>
          </cell>
          <cell r="H137">
            <v>0</v>
          </cell>
          <cell r="I137">
            <v>998.47</v>
          </cell>
          <cell r="J137">
            <v>998.47</v>
          </cell>
          <cell r="K137">
            <v>7</v>
          </cell>
          <cell r="L137" t="str">
            <v>30F360</v>
          </cell>
          <cell r="M137" t="str">
            <v>NPV</v>
          </cell>
        </row>
        <row r="138">
          <cell r="A138" t="str">
            <v>36203RQB8</v>
          </cell>
          <cell r="B138">
            <v>39600</v>
          </cell>
          <cell r="C138">
            <v>36573</v>
          </cell>
          <cell r="D138">
            <v>328161.31</v>
          </cell>
          <cell r="E138">
            <v>323956.75</v>
          </cell>
          <cell r="F138">
            <v>351542.8</v>
          </cell>
          <cell r="G138">
            <v>27586.05</v>
          </cell>
          <cell r="H138">
            <v>0</v>
          </cell>
          <cell r="I138">
            <v>1914.27</v>
          </cell>
          <cell r="J138">
            <v>1914.27</v>
          </cell>
          <cell r="K138">
            <v>7</v>
          </cell>
          <cell r="L138" t="str">
            <v>30F360</v>
          </cell>
          <cell r="M138" t="str">
            <v>NPV</v>
          </cell>
        </row>
        <row r="139">
          <cell r="A139" t="str">
            <v>36203RTJ8</v>
          </cell>
          <cell r="B139">
            <v>39600</v>
          </cell>
          <cell r="C139">
            <v>36573</v>
          </cell>
          <cell r="D139">
            <v>127897.55</v>
          </cell>
          <cell r="E139">
            <v>126258.86</v>
          </cell>
          <cell r="F139">
            <v>137010.25</v>
          </cell>
          <cell r="G139">
            <v>10751.39</v>
          </cell>
          <cell r="H139">
            <v>0</v>
          </cell>
          <cell r="I139">
            <v>746.07</v>
          </cell>
          <cell r="J139">
            <v>746.07</v>
          </cell>
          <cell r="K139">
            <v>7</v>
          </cell>
          <cell r="L139" t="str">
            <v>30F360</v>
          </cell>
          <cell r="M139" t="str">
            <v>NPV</v>
          </cell>
        </row>
        <row r="140">
          <cell r="A140" t="str">
            <v>36203S3Z8</v>
          </cell>
          <cell r="B140">
            <v>39600</v>
          </cell>
          <cell r="C140" t="str">
            <v>22 dic 1999</v>
          </cell>
          <cell r="D140">
            <v>66028.69</v>
          </cell>
          <cell r="E140">
            <v>64893.82</v>
          </cell>
          <cell r="F140">
            <v>69577.73</v>
          </cell>
          <cell r="G140">
            <v>4683.91</v>
          </cell>
          <cell r="H140">
            <v>0</v>
          </cell>
          <cell r="I140">
            <v>357.66</v>
          </cell>
          <cell r="J140">
            <v>357.66</v>
          </cell>
          <cell r="K140">
            <v>6.5</v>
          </cell>
          <cell r="L140" t="str">
            <v>30F360</v>
          </cell>
          <cell r="M140" t="str">
            <v>NPV</v>
          </cell>
        </row>
        <row r="141">
          <cell r="A141" t="str">
            <v>36203S4F1</v>
          </cell>
          <cell r="B141">
            <v>39630</v>
          </cell>
          <cell r="C141" t="str">
            <v>22 dic 1999</v>
          </cell>
          <cell r="D141">
            <v>90082.27</v>
          </cell>
          <cell r="E141">
            <v>88533.97</v>
          </cell>
          <cell r="F141">
            <v>94924.19</v>
          </cell>
          <cell r="G141">
            <v>6390.22</v>
          </cell>
          <cell r="H141">
            <v>0</v>
          </cell>
          <cell r="I141">
            <v>487.95</v>
          </cell>
          <cell r="J141">
            <v>487.95</v>
          </cell>
          <cell r="K141">
            <v>6.5</v>
          </cell>
          <cell r="L141" t="str">
            <v>30F360</v>
          </cell>
          <cell r="M141" t="str">
            <v>NPV</v>
          </cell>
        </row>
        <row r="142">
          <cell r="A142" t="str">
            <v>36203SFS1</v>
          </cell>
          <cell r="B142">
            <v>39600</v>
          </cell>
          <cell r="C142">
            <v>36573</v>
          </cell>
          <cell r="D142">
            <v>172825.9</v>
          </cell>
          <cell r="E142">
            <v>170611.57</v>
          </cell>
          <cell r="F142">
            <v>185139.75</v>
          </cell>
          <cell r="G142">
            <v>14528.18</v>
          </cell>
          <cell r="H142">
            <v>0</v>
          </cell>
          <cell r="I142">
            <v>1008.15</v>
          </cell>
          <cell r="J142">
            <v>1008.15</v>
          </cell>
          <cell r="K142">
            <v>7</v>
          </cell>
          <cell r="L142" t="str">
            <v>30F360</v>
          </cell>
          <cell r="M142" t="str">
            <v>NPV</v>
          </cell>
        </row>
        <row r="143">
          <cell r="A143" t="str">
            <v>36203SKH9</v>
          </cell>
          <cell r="B143">
            <v>39692</v>
          </cell>
          <cell r="C143" t="str">
            <v>22 dic 1999</v>
          </cell>
          <cell r="D143">
            <v>59762.2</v>
          </cell>
          <cell r="E143">
            <v>58735.03</v>
          </cell>
          <cell r="F143">
            <v>62974.42</v>
          </cell>
          <cell r="G143">
            <v>4239.3900000000003</v>
          </cell>
          <cell r="H143">
            <v>0</v>
          </cell>
          <cell r="I143">
            <v>323.70999999999998</v>
          </cell>
          <cell r="J143">
            <v>323.70999999999998</v>
          </cell>
          <cell r="K143">
            <v>6.5</v>
          </cell>
          <cell r="L143" t="str">
            <v>30F360</v>
          </cell>
          <cell r="M143" t="str">
            <v>NPV</v>
          </cell>
        </row>
        <row r="144">
          <cell r="A144" t="str">
            <v>36203SMK0</v>
          </cell>
          <cell r="B144" t="str">
            <v>01 abr 2008</v>
          </cell>
          <cell r="C144">
            <v>36573</v>
          </cell>
          <cell r="D144">
            <v>201176.56</v>
          </cell>
          <cell r="E144">
            <v>198599</v>
          </cell>
          <cell r="F144">
            <v>215510.39</v>
          </cell>
          <cell r="G144">
            <v>16911.39</v>
          </cell>
          <cell r="H144">
            <v>0</v>
          </cell>
          <cell r="I144">
            <v>1173.53</v>
          </cell>
          <cell r="J144">
            <v>1173.53</v>
          </cell>
          <cell r="K144">
            <v>7</v>
          </cell>
          <cell r="L144" t="str">
            <v>30F360</v>
          </cell>
          <cell r="M144" t="str">
            <v>NPV</v>
          </cell>
        </row>
        <row r="145">
          <cell r="A145" t="str">
            <v>36203ST72</v>
          </cell>
          <cell r="B145">
            <v>45231</v>
          </cell>
          <cell r="C145" t="str">
            <v>20 dic 2001</v>
          </cell>
          <cell r="D145">
            <v>375109.46</v>
          </cell>
          <cell r="E145">
            <v>385190.53</v>
          </cell>
          <cell r="F145">
            <v>393161.6</v>
          </cell>
          <cell r="G145">
            <v>7971.07</v>
          </cell>
          <cell r="H145">
            <v>0</v>
          </cell>
          <cell r="I145">
            <v>2188.14</v>
          </cell>
          <cell r="J145">
            <v>2188.14</v>
          </cell>
          <cell r="K145">
            <v>7</v>
          </cell>
          <cell r="L145" t="str">
            <v>BOND</v>
          </cell>
          <cell r="M145" t="str">
            <v>NPV</v>
          </cell>
        </row>
        <row r="146">
          <cell r="A146" t="str">
            <v>36203SXU6</v>
          </cell>
          <cell r="B146">
            <v>39569</v>
          </cell>
          <cell r="C146">
            <v>36573</v>
          </cell>
          <cell r="D146">
            <v>142903.89000000001</v>
          </cell>
          <cell r="E146">
            <v>141072.94</v>
          </cell>
          <cell r="F146">
            <v>153085.79</v>
          </cell>
          <cell r="G146">
            <v>12012.85</v>
          </cell>
          <cell r="H146">
            <v>0</v>
          </cell>
          <cell r="I146">
            <v>833.61</v>
          </cell>
          <cell r="J146">
            <v>833.61</v>
          </cell>
          <cell r="K146">
            <v>7</v>
          </cell>
          <cell r="L146" t="str">
            <v>30F360</v>
          </cell>
          <cell r="M146" t="str">
            <v>NPV</v>
          </cell>
        </row>
        <row r="147">
          <cell r="A147" t="str">
            <v>36203T2T1</v>
          </cell>
          <cell r="B147">
            <v>39600</v>
          </cell>
          <cell r="C147">
            <v>36573</v>
          </cell>
          <cell r="D147">
            <v>678940.44</v>
          </cell>
          <cell r="E147">
            <v>670241.53</v>
          </cell>
          <cell r="F147">
            <v>727314.95</v>
          </cell>
          <cell r="G147">
            <v>57073.42</v>
          </cell>
          <cell r="H147">
            <v>0</v>
          </cell>
          <cell r="I147">
            <v>3960.49</v>
          </cell>
          <cell r="J147">
            <v>3960.49</v>
          </cell>
          <cell r="K147">
            <v>7</v>
          </cell>
          <cell r="L147" t="str">
            <v>30F360</v>
          </cell>
          <cell r="M147" t="str">
            <v>NPV</v>
          </cell>
        </row>
        <row r="148">
          <cell r="A148" t="str">
            <v>36203TAS4</v>
          </cell>
          <cell r="B148" t="str">
            <v>01 ene 2024</v>
          </cell>
          <cell r="C148" t="str">
            <v>20 dic 2001</v>
          </cell>
          <cell r="D148">
            <v>292594.49</v>
          </cell>
          <cell r="E148">
            <v>300457.96000000002</v>
          </cell>
          <cell r="F148">
            <v>306675.59999999998</v>
          </cell>
          <cell r="G148">
            <v>6217.64</v>
          </cell>
          <cell r="H148">
            <v>0</v>
          </cell>
          <cell r="I148">
            <v>1706.8</v>
          </cell>
          <cell r="J148">
            <v>1706.8</v>
          </cell>
          <cell r="K148">
            <v>7</v>
          </cell>
          <cell r="L148" t="str">
            <v>BOND</v>
          </cell>
          <cell r="M148" t="str">
            <v>NPV</v>
          </cell>
        </row>
        <row r="149">
          <cell r="A149" t="str">
            <v>36203UTD4</v>
          </cell>
          <cell r="B149">
            <v>39569</v>
          </cell>
          <cell r="C149">
            <v>36573</v>
          </cell>
          <cell r="D149">
            <v>92038.85</v>
          </cell>
          <cell r="E149">
            <v>90859.59</v>
          </cell>
          <cell r="F149">
            <v>98596.62</v>
          </cell>
          <cell r="G149">
            <v>7737.03</v>
          </cell>
          <cell r="H149">
            <v>0</v>
          </cell>
          <cell r="I149">
            <v>536.89</v>
          </cell>
          <cell r="J149">
            <v>536.89</v>
          </cell>
          <cell r="K149">
            <v>7</v>
          </cell>
          <cell r="L149" t="str">
            <v>30F360</v>
          </cell>
          <cell r="M149" t="str">
            <v>NPV</v>
          </cell>
        </row>
        <row r="150">
          <cell r="A150" t="str">
            <v>36203UUX8</v>
          </cell>
          <cell r="B150">
            <v>39630</v>
          </cell>
          <cell r="C150" t="str">
            <v>16 ago 2001</v>
          </cell>
          <cell r="D150">
            <v>85012.81</v>
          </cell>
          <cell r="E150">
            <v>87191.26</v>
          </cell>
          <cell r="F150">
            <v>89582.25</v>
          </cell>
          <cell r="G150">
            <v>2390.9899999999998</v>
          </cell>
          <cell r="H150">
            <v>0</v>
          </cell>
          <cell r="I150">
            <v>460.49</v>
          </cell>
          <cell r="J150">
            <v>460.49</v>
          </cell>
          <cell r="K150">
            <v>6.5</v>
          </cell>
          <cell r="L150" t="str">
            <v>BOND</v>
          </cell>
          <cell r="M150" t="str">
            <v>NPV</v>
          </cell>
        </row>
        <row r="151">
          <cell r="A151" t="str">
            <v>36203UWC2</v>
          </cell>
          <cell r="B151">
            <v>39692</v>
          </cell>
          <cell r="C151" t="str">
            <v>22 dic 1999</v>
          </cell>
          <cell r="D151">
            <v>54561.04</v>
          </cell>
          <cell r="E151">
            <v>53623.26</v>
          </cell>
          <cell r="F151">
            <v>57493.7</v>
          </cell>
          <cell r="G151">
            <v>3870.44</v>
          </cell>
          <cell r="H151">
            <v>0</v>
          </cell>
          <cell r="I151">
            <v>295.54000000000002</v>
          </cell>
          <cell r="J151">
            <v>295.54000000000002</v>
          </cell>
          <cell r="K151">
            <v>6.5</v>
          </cell>
          <cell r="L151" t="str">
            <v>30F360</v>
          </cell>
          <cell r="M151" t="str">
            <v>NPV</v>
          </cell>
        </row>
        <row r="152">
          <cell r="A152" t="str">
            <v>36203UWD0</v>
          </cell>
          <cell r="B152">
            <v>39692</v>
          </cell>
          <cell r="C152" t="str">
            <v>16 ago 2001</v>
          </cell>
          <cell r="D152">
            <v>82742.45</v>
          </cell>
          <cell r="E152">
            <v>84862.74</v>
          </cell>
          <cell r="F152">
            <v>87189.86</v>
          </cell>
          <cell r="G152">
            <v>2327.12</v>
          </cell>
          <cell r="H152">
            <v>0</v>
          </cell>
          <cell r="I152">
            <v>448.19</v>
          </cell>
          <cell r="J152">
            <v>448.19</v>
          </cell>
          <cell r="K152">
            <v>6.5</v>
          </cell>
          <cell r="L152" t="str">
            <v>BOND</v>
          </cell>
          <cell r="M152" t="str">
            <v>NPV</v>
          </cell>
        </row>
        <row r="153">
          <cell r="A153" t="str">
            <v>36203UWL2</v>
          </cell>
          <cell r="B153">
            <v>39600</v>
          </cell>
          <cell r="C153">
            <v>36573</v>
          </cell>
          <cell r="D153">
            <v>277375.88</v>
          </cell>
          <cell r="E153">
            <v>273822</v>
          </cell>
          <cell r="F153">
            <v>297138.90999999997</v>
          </cell>
          <cell r="G153">
            <v>23316.91</v>
          </cell>
          <cell r="H153">
            <v>0</v>
          </cell>
          <cell r="I153">
            <v>1618.03</v>
          </cell>
          <cell r="J153">
            <v>1618.03</v>
          </cell>
          <cell r="K153">
            <v>7</v>
          </cell>
          <cell r="L153" t="str">
            <v>30F360</v>
          </cell>
          <cell r="M153" t="str">
            <v>NPV</v>
          </cell>
        </row>
        <row r="154">
          <cell r="A154" t="str">
            <v>36203UYA4</v>
          </cell>
          <cell r="B154">
            <v>39722</v>
          </cell>
          <cell r="C154" t="str">
            <v>22 dic 1999</v>
          </cell>
          <cell r="D154">
            <v>273766.02</v>
          </cell>
          <cell r="E154">
            <v>269060.65999999997</v>
          </cell>
          <cell r="F154">
            <v>288480.94</v>
          </cell>
          <cell r="G154">
            <v>19420.28</v>
          </cell>
          <cell r="H154">
            <v>0</v>
          </cell>
          <cell r="I154">
            <v>1482.9</v>
          </cell>
          <cell r="J154">
            <v>1482.9</v>
          </cell>
          <cell r="K154">
            <v>6.5</v>
          </cell>
          <cell r="L154" t="str">
            <v>30F360</v>
          </cell>
          <cell r="M154" t="str">
            <v>NPV</v>
          </cell>
        </row>
        <row r="155">
          <cell r="A155" t="str">
            <v>36203V2F6</v>
          </cell>
          <cell r="B155">
            <v>39600</v>
          </cell>
          <cell r="C155">
            <v>36573</v>
          </cell>
          <cell r="D155">
            <v>247295.81</v>
          </cell>
          <cell r="E155">
            <v>244127.32</v>
          </cell>
          <cell r="F155">
            <v>264915.64</v>
          </cell>
          <cell r="G155">
            <v>20788.32</v>
          </cell>
          <cell r="H155">
            <v>0</v>
          </cell>
          <cell r="I155">
            <v>1442.56</v>
          </cell>
          <cell r="J155">
            <v>1442.56</v>
          </cell>
          <cell r="K155">
            <v>7</v>
          </cell>
          <cell r="L155" t="str">
            <v>30F360</v>
          </cell>
          <cell r="M155" t="str">
            <v>NPV</v>
          </cell>
        </row>
        <row r="156">
          <cell r="A156" t="str">
            <v>36203VD49</v>
          </cell>
          <cell r="B156">
            <v>39845</v>
          </cell>
          <cell r="C156">
            <v>36573</v>
          </cell>
          <cell r="D156">
            <v>103383.05</v>
          </cell>
          <cell r="E156">
            <v>98084.69</v>
          </cell>
          <cell r="F156">
            <v>107954.65</v>
          </cell>
          <cell r="G156">
            <v>9869.9599999999991</v>
          </cell>
          <cell r="H156">
            <v>0</v>
          </cell>
          <cell r="I156">
            <v>516.91999999999996</v>
          </cell>
          <cell r="J156">
            <v>516.91999999999996</v>
          </cell>
          <cell r="K156">
            <v>6</v>
          </cell>
          <cell r="L156" t="str">
            <v>30F360</v>
          </cell>
          <cell r="M156" t="str">
            <v>NPV</v>
          </cell>
        </row>
        <row r="157">
          <cell r="A157" t="str">
            <v>36203VDU1</v>
          </cell>
          <cell r="B157" t="str">
            <v>01 ene 2009</v>
          </cell>
          <cell r="C157">
            <v>36573</v>
          </cell>
          <cell r="D157">
            <v>123258.01</v>
          </cell>
          <cell r="E157">
            <v>116941.04</v>
          </cell>
          <cell r="F157">
            <v>128920.17</v>
          </cell>
          <cell r="G157">
            <v>11979.13</v>
          </cell>
          <cell r="H157">
            <v>0</v>
          </cell>
          <cell r="I157">
            <v>616.29</v>
          </cell>
          <cell r="J157">
            <v>616.29</v>
          </cell>
          <cell r="K157">
            <v>6</v>
          </cell>
          <cell r="L157" t="str">
            <v>30F360</v>
          </cell>
          <cell r="M157" t="str">
            <v>NPV</v>
          </cell>
        </row>
        <row r="158">
          <cell r="A158" t="str">
            <v>36203VXA3</v>
          </cell>
          <cell r="B158">
            <v>45323</v>
          </cell>
          <cell r="C158" t="str">
            <v>20 dic 2001</v>
          </cell>
          <cell r="D158">
            <v>95544.85</v>
          </cell>
          <cell r="E158">
            <v>98112.63</v>
          </cell>
          <cell r="F158">
            <v>100142.95</v>
          </cell>
          <cell r="G158">
            <v>2030.32</v>
          </cell>
          <cell r="H158">
            <v>0</v>
          </cell>
          <cell r="I158">
            <v>557.35</v>
          </cell>
          <cell r="J158">
            <v>557.35</v>
          </cell>
          <cell r="K158">
            <v>7</v>
          </cell>
          <cell r="L158" t="str">
            <v>BOND</v>
          </cell>
          <cell r="M158" t="str">
            <v>NPV</v>
          </cell>
        </row>
        <row r="159">
          <cell r="A159" t="str">
            <v>36203W4P0</v>
          </cell>
          <cell r="B159">
            <v>39692</v>
          </cell>
          <cell r="C159" t="str">
            <v>16 ago 2001</v>
          </cell>
          <cell r="D159">
            <v>57413.85</v>
          </cell>
          <cell r="E159">
            <v>58885.08</v>
          </cell>
          <cell r="F159">
            <v>60499.839999999997</v>
          </cell>
          <cell r="G159">
            <v>1614.76</v>
          </cell>
          <cell r="H159">
            <v>0</v>
          </cell>
          <cell r="I159">
            <v>310.99</v>
          </cell>
          <cell r="J159">
            <v>310.99</v>
          </cell>
          <cell r="K159">
            <v>6.5</v>
          </cell>
          <cell r="L159" t="str">
            <v>BOND</v>
          </cell>
          <cell r="M159" t="str">
            <v>NPV</v>
          </cell>
        </row>
        <row r="160">
          <cell r="A160" t="str">
            <v>36203X7B6</v>
          </cell>
          <cell r="B160">
            <v>39873</v>
          </cell>
          <cell r="C160">
            <v>36573</v>
          </cell>
          <cell r="D160">
            <v>467452.99</v>
          </cell>
          <cell r="E160">
            <v>443496.03</v>
          </cell>
          <cell r="F160">
            <v>488123.76</v>
          </cell>
          <cell r="G160">
            <v>44627.73</v>
          </cell>
          <cell r="H160">
            <v>0</v>
          </cell>
          <cell r="I160">
            <v>2337.27</v>
          </cell>
          <cell r="J160">
            <v>2337.27</v>
          </cell>
          <cell r="K160">
            <v>6</v>
          </cell>
          <cell r="L160" t="str">
            <v>30F360</v>
          </cell>
          <cell r="M160" t="str">
            <v>NPV</v>
          </cell>
        </row>
        <row r="161">
          <cell r="A161" t="str">
            <v>36203YE59</v>
          </cell>
          <cell r="B161">
            <v>39600</v>
          </cell>
          <cell r="C161">
            <v>36573</v>
          </cell>
          <cell r="D161">
            <v>323596</v>
          </cell>
          <cell r="E161">
            <v>319449.93</v>
          </cell>
          <cell r="F161">
            <v>346652.22</v>
          </cell>
          <cell r="G161">
            <v>27202.29</v>
          </cell>
          <cell r="H161">
            <v>0</v>
          </cell>
          <cell r="I161">
            <v>1887.64</v>
          </cell>
          <cell r="J161">
            <v>1887.64</v>
          </cell>
          <cell r="K161">
            <v>7</v>
          </cell>
          <cell r="L161" t="str">
            <v>30F360</v>
          </cell>
          <cell r="M161" t="str">
            <v>NPV</v>
          </cell>
        </row>
        <row r="162">
          <cell r="A162" t="str">
            <v>36203YTQ7</v>
          </cell>
          <cell r="B162">
            <v>39630</v>
          </cell>
          <cell r="C162">
            <v>36573</v>
          </cell>
          <cell r="D162">
            <v>105174.5</v>
          </cell>
          <cell r="E162">
            <v>103826.95</v>
          </cell>
          <cell r="F162">
            <v>112668.18</v>
          </cell>
          <cell r="G162">
            <v>8841.23</v>
          </cell>
          <cell r="H162">
            <v>0</v>
          </cell>
          <cell r="I162">
            <v>613.52</v>
          </cell>
          <cell r="J162">
            <v>613.52</v>
          </cell>
          <cell r="K162">
            <v>7</v>
          </cell>
          <cell r="L162" t="str">
            <v>30F360</v>
          </cell>
          <cell r="M162" t="str">
            <v>NPV</v>
          </cell>
        </row>
        <row r="163">
          <cell r="A163" t="str">
            <v>36204A4Q5</v>
          </cell>
          <cell r="B163" t="str">
            <v>01 ago 2008</v>
          </cell>
          <cell r="C163" t="str">
            <v>22 dic 1999</v>
          </cell>
          <cell r="D163">
            <v>49972.62</v>
          </cell>
          <cell r="E163">
            <v>49113.72</v>
          </cell>
          <cell r="F163">
            <v>52658.65</v>
          </cell>
          <cell r="G163">
            <v>3544.93</v>
          </cell>
          <cell r="H163">
            <v>0</v>
          </cell>
          <cell r="I163">
            <v>270.69</v>
          </cell>
          <cell r="J163">
            <v>270.69</v>
          </cell>
          <cell r="K163">
            <v>6.5</v>
          </cell>
          <cell r="L163" t="str">
            <v>30F360</v>
          </cell>
          <cell r="M163" t="str">
            <v>NPV</v>
          </cell>
        </row>
        <row r="164">
          <cell r="A164" t="str">
            <v>36204AEY7</v>
          </cell>
          <cell r="B164" t="str">
            <v>01 ago 2008</v>
          </cell>
          <cell r="C164" t="str">
            <v>22 dic 1999</v>
          </cell>
          <cell r="D164">
            <v>224863.66</v>
          </cell>
          <cell r="E164">
            <v>220998.82</v>
          </cell>
          <cell r="F164">
            <v>236950.08</v>
          </cell>
          <cell r="G164">
            <v>15951.26</v>
          </cell>
          <cell r="H164">
            <v>0</v>
          </cell>
          <cell r="I164">
            <v>1218.01</v>
          </cell>
          <cell r="J164">
            <v>1218.01</v>
          </cell>
          <cell r="K164">
            <v>6.5</v>
          </cell>
          <cell r="L164" t="str">
            <v>30F360</v>
          </cell>
          <cell r="M164" t="str">
            <v>NPV</v>
          </cell>
        </row>
        <row r="165">
          <cell r="A165" t="str">
            <v>36204AX26</v>
          </cell>
          <cell r="B165">
            <v>39753</v>
          </cell>
          <cell r="C165" t="str">
            <v>22 dic 1999</v>
          </cell>
          <cell r="D165">
            <v>122027.44</v>
          </cell>
          <cell r="E165">
            <v>119930.08</v>
          </cell>
          <cell r="F165">
            <v>128586.41</v>
          </cell>
          <cell r="G165">
            <v>8656.33</v>
          </cell>
          <cell r="H165">
            <v>0</v>
          </cell>
          <cell r="I165">
            <v>660.98</v>
          </cell>
          <cell r="J165">
            <v>660.98</v>
          </cell>
          <cell r="K165">
            <v>6.5</v>
          </cell>
          <cell r="L165" t="str">
            <v>30F360</v>
          </cell>
          <cell r="M165" t="str">
            <v>NPV</v>
          </cell>
        </row>
        <row r="166">
          <cell r="A166" t="str">
            <v>36204AZQ1</v>
          </cell>
          <cell r="B166" t="str">
            <v>01 ago 2023</v>
          </cell>
          <cell r="C166" t="str">
            <v>20 dic 2001</v>
          </cell>
          <cell r="D166">
            <v>356808.55</v>
          </cell>
          <cell r="E166">
            <v>366397.77</v>
          </cell>
          <cell r="F166">
            <v>373979.96</v>
          </cell>
          <cell r="G166">
            <v>7582.19</v>
          </cell>
          <cell r="H166">
            <v>0</v>
          </cell>
          <cell r="I166">
            <v>2081.38</v>
          </cell>
          <cell r="J166">
            <v>2081.38</v>
          </cell>
          <cell r="K166">
            <v>7</v>
          </cell>
          <cell r="L166" t="str">
            <v>BOND</v>
          </cell>
          <cell r="M166" t="str">
            <v>NPV</v>
          </cell>
        </row>
        <row r="167">
          <cell r="A167" t="str">
            <v>36204BMX8</v>
          </cell>
          <cell r="B167">
            <v>39873</v>
          </cell>
          <cell r="C167" t="str">
            <v>22 dic 1999</v>
          </cell>
          <cell r="D167">
            <v>125343.28</v>
          </cell>
          <cell r="E167">
            <v>123188.94</v>
          </cell>
          <cell r="F167">
            <v>132001.51999999999</v>
          </cell>
          <cell r="G167">
            <v>8812.58</v>
          </cell>
          <cell r="H167">
            <v>0</v>
          </cell>
          <cell r="I167">
            <v>678.94</v>
          </cell>
          <cell r="J167">
            <v>678.94</v>
          </cell>
          <cell r="K167">
            <v>6.5</v>
          </cell>
          <cell r="L167" t="str">
            <v>30F360</v>
          </cell>
          <cell r="M167" t="str">
            <v>NPV</v>
          </cell>
        </row>
        <row r="168">
          <cell r="A168" t="str">
            <v>36204CJJ1</v>
          </cell>
          <cell r="B168">
            <v>39692</v>
          </cell>
          <cell r="C168" t="str">
            <v>22 dic 1999</v>
          </cell>
          <cell r="D168">
            <v>123190.88</v>
          </cell>
          <cell r="E168">
            <v>121073.53</v>
          </cell>
          <cell r="F168">
            <v>129812.39</v>
          </cell>
          <cell r="G168">
            <v>8738.86</v>
          </cell>
          <cell r="H168">
            <v>0</v>
          </cell>
          <cell r="I168">
            <v>667.28</v>
          </cell>
          <cell r="J168">
            <v>667.28</v>
          </cell>
          <cell r="K168">
            <v>6.5</v>
          </cell>
          <cell r="L168" t="str">
            <v>30F360</v>
          </cell>
          <cell r="M168" t="str">
            <v>NPV</v>
          </cell>
        </row>
        <row r="169">
          <cell r="A169" t="str">
            <v>36204CZL8</v>
          </cell>
          <cell r="B169">
            <v>39873</v>
          </cell>
          <cell r="C169" t="str">
            <v>22 dic 1999</v>
          </cell>
          <cell r="D169">
            <v>69040.399999999994</v>
          </cell>
          <cell r="E169">
            <v>67853.75</v>
          </cell>
          <cell r="F169">
            <v>72707.83</v>
          </cell>
          <cell r="G169">
            <v>4854.08</v>
          </cell>
          <cell r="H169">
            <v>0</v>
          </cell>
          <cell r="I169">
            <v>373.97</v>
          </cell>
          <cell r="J169">
            <v>373.97</v>
          </cell>
          <cell r="K169">
            <v>6.5</v>
          </cell>
          <cell r="L169" t="str">
            <v>30F360</v>
          </cell>
          <cell r="M169" t="str">
            <v>NPV</v>
          </cell>
        </row>
        <row r="170">
          <cell r="A170" t="str">
            <v>36204D5A3</v>
          </cell>
          <cell r="B170">
            <v>39722</v>
          </cell>
          <cell r="C170" t="str">
            <v>16 ago 2001</v>
          </cell>
          <cell r="D170">
            <v>17937.580000000002</v>
          </cell>
          <cell r="E170">
            <v>18397.22</v>
          </cell>
          <cell r="F170">
            <v>18901.72</v>
          </cell>
          <cell r="G170">
            <v>504.5</v>
          </cell>
          <cell r="H170">
            <v>0</v>
          </cell>
          <cell r="I170">
            <v>97.16</v>
          </cell>
          <cell r="J170">
            <v>97.16</v>
          </cell>
          <cell r="K170">
            <v>6.5</v>
          </cell>
          <cell r="L170" t="str">
            <v>BOND</v>
          </cell>
          <cell r="M170" t="str">
            <v>NPV</v>
          </cell>
        </row>
        <row r="171">
          <cell r="A171" t="str">
            <v>36204ENW3</v>
          </cell>
          <cell r="B171">
            <v>45170</v>
          </cell>
          <cell r="C171" t="str">
            <v>20 dic 2001</v>
          </cell>
          <cell r="D171">
            <v>302016.43</v>
          </cell>
          <cell r="E171">
            <v>310133.12</v>
          </cell>
          <cell r="F171">
            <v>316550.96999999997</v>
          </cell>
          <cell r="G171">
            <v>6417.85</v>
          </cell>
          <cell r="H171">
            <v>0</v>
          </cell>
          <cell r="I171">
            <v>1761.76</v>
          </cell>
          <cell r="J171">
            <v>1761.76</v>
          </cell>
          <cell r="K171">
            <v>7</v>
          </cell>
          <cell r="L171" t="str">
            <v>BOND</v>
          </cell>
          <cell r="M171" t="str">
            <v>NPV</v>
          </cell>
        </row>
        <row r="172">
          <cell r="A172" t="str">
            <v>36204GJU7</v>
          </cell>
          <cell r="B172" t="str">
            <v>01 dic 2008</v>
          </cell>
          <cell r="C172" t="str">
            <v>22 dic 1999</v>
          </cell>
          <cell r="D172">
            <v>54113</v>
          </cell>
          <cell r="E172">
            <v>53182.94</v>
          </cell>
          <cell r="F172">
            <v>57021.57</v>
          </cell>
          <cell r="G172">
            <v>3838.63</v>
          </cell>
          <cell r="H172">
            <v>0</v>
          </cell>
          <cell r="I172">
            <v>293.11</v>
          </cell>
          <cell r="J172">
            <v>293.11</v>
          </cell>
          <cell r="K172">
            <v>6.5</v>
          </cell>
          <cell r="L172" t="str">
            <v>30F360</v>
          </cell>
          <cell r="M172" t="str">
            <v>NPV</v>
          </cell>
        </row>
        <row r="173">
          <cell r="A173" t="str">
            <v>36204GWJ7</v>
          </cell>
          <cell r="B173">
            <v>39692</v>
          </cell>
          <cell r="C173" t="str">
            <v>16 ago 2001</v>
          </cell>
          <cell r="D173">
            <v>79455.86</v>
          </cell>
          <cell r="E173">
            <v>81491.92</v>
          </cell>
          <cell r="F173">
            <v>83726.61</v>
          </cell>
          <cell r="G173">
            <v>2234.69</v>
          </cell>
          <cell r="H173">
            <v>0</v>
          </cell>
          <cell r="I173">
            <v>430.39</v>
          </cell>
          <cell r="J173">
            <v>430.39</v>
          </cell>
          <cell r="K173">
            <v>6.5</v>
          </cell>
          <cell r="L173" t="str">
            <v>BOND</v>
          </cell>
          <cell r="M173" t="str">
            <v>NPV</v>
          </cell>
        </row>
        <row r="174">
          <cell r="A174" t="str">
            <v>36204GY89</v>
          </cell>
          <cell r="B174" t="str">
            <v>01 dic 2008</v>
          </cell>
          <cell r="C174" t="str">
            <v>22 dic 1999</v>
          </cell>
          <cell r="D174">
            <v>52433.56</v>
          </cell>
          <cell r="E174">
            <v>51532.34</v>
          </cell>
          <cell r="F174">
            <v>55251.86</v>
          </cell>
          <cell r="G174">
            <v>3719.52</v>
          </cell>
          <cell r="H174">
            <v>0</v>
          </cell>
          <cell r="I174">
            <v>284.02</v>
          </cell>
          <cell r="J174">
            <v>284.02</v>
          </cell>
          <cell r="K174">
            <v>6.5</v>
          </cell>
          <cell r="L174" t="str">
            <v>30F360</v>
          </cell>
          <cell r="M174" t="str">
            <v>NPV</v>
          </cell>
        </row>
        <row r="175">
          <cell r="A175" t="str">
            <v>36204H7C8</v>
          </cell>
          <cell r="B175">
            <v>39753</v>
          </cell>
          <cell r="C175" t="str">
            <v>22 dic 1999</v>
          </cell>
          <cell r="D175">
            <v>46852.49</v>
          </cell>
          <cell r="E175">
            <v>46047.21</v>
          </cell>
          <cell r="F175">
            <v>49370.81</v>
          </cell>
          <cell r="G175">
            <v>3323.6</v>
          </cell>
          <cell r="H175">
            <v>0</v>
          </cell>
          <cell r="I175">
            <v>253.78</v>
          </cell>
          <cell r="J175">
            <v>253.78</v>
          </cell>
          <cell r="K175">
            <v>6.5</v>
          </cell>
          <cell r="L175" t="str">
            <v>30F360</v>
          </cell>
          <cell r="M175" t="str">
            <v>NPV</v>
          </cell>
        </row>
        <row r="176">
          <cell r="A176" t="str">
            <v>36204J6M3</v>
          </cell>
          <cell r="B176">
            <v>39934</v>
          </cell>
          <cell r="C176" t="str">
            <v>22 dic 1999</v>
          </cell>
          <cell r="D176">
            <v>175118.6</v>
          </cell>
          <cell r="E176">
            <v>172108.75</v>
          </cell>
          <cell r="F176">
            <v>184420.9</v>
          </cell>
          <cell r="G176">
            <v>12312.15</v>
          </cell>
          <cell r="H176">
            <v>0</v>
          </cell>
          <cell r="I176">
            <v>948.56</v>
          </cell>
          <cell r="J176">
            <v>948.56</v>
          </cell>
          <cell r="K176">
            <v>6.5</v>
          </cell>
          <cell r="L176" t="str">
            <v>30F360</v>
          </cell>
          <cell r="M176" t="str">
            <v>NPV</v>
          </cell>
        </row>
        <row r="177">
          <cell r="A177" t="str">
            <v>36204JDF0</v>
          </cell>
          <cell r="B177" t="str">
            <v>01 ene 2009</v>
          </cell>
          <cell r="C177" t="str">
            <v>22 dic 1999</v>
          </cell>
          <cell r="D177">
            <v>70357.490000000005</v>
          </cell>
          <cell r="E177">
            <v>69148.210000000006</v>
          </cell>
          <cell r="F177">
            <v>74139.210000000006</v>
          </cell>
          <cell r="G177">
            <v>4991</v>
          </cell>
          <cell r="H177">
            <v>0</v>
          </cell>
          <cell r="I177">
            <v>381.1</v>
          </cell>
          <cell r="J177">
            <v>381.1</v>
          </cell>
          <cell r="K177">
            <v>6.5</v>
          </cell>
          <cell r="L177" t="str">
            <v>30F360</v>
          </cell>
          <cell r="M177" t="str">
            <v>NPV</v>
          </cell>
        </row>
        <row r="178">
          <cell r="A178" t="str">
            <v>36204JEY8</v>
          </cell>
          <cell r="B178">
            <v>39692</v>
          </cell>
          <cell r="C178" t="str">
            <v>16 ago 2001</v>
          </cell>
          <cell r="D178">
            <v>86686.6</v>
          </cell>
          <cell r="E178">
            <v>88907.94</v>
          </cell>
          <cell r="F178">
            <v>91346</v>
          </cell>
          <cell r="G178">
            <v>2438.06</v>
          </cell>
          <cell r="H178">
            <v>0</v>
          </cell>
          <cell r="I178">
            <v>469.55</v>
          </cell>
          <cell r="J178">
            <v>469.55</v>
          </cell>
          <cell r="K178">
            <v>6.5</v>
          </cell>
          <cell r="L178" t="str">
            <v>BOND</v>
          </cell>
          <cell r="M178" t="str">
            <v>NPV</v>
          </cell>
        </row>
        <row r="179">
          <cell r="A179" t="str">
            <v>36204JV45</v>
          </cell>
          <cell r="B179" t="str">
            <v>01 abr 2009</v>
          </cell>
          <cell r="C179" t="str">
            <v>22 dic 1999</v>
          </cell>
          <cell r="D179">
            <v>99193.1</v>
          </cell>
          <cell r="E179">
            <v>97488.22</v>
          </cell>
          <cell r="F179">
            <v>104462.24</v>
          </cell>
          <cell r="G179">
            <v>6974.02</v>
          </cell>
          <cell r="H179">
            <v>0</v>
          </cell>
          <cell r="I179">
            <v>537.29999999999995</v>
          </cell>
          <cell r="J179">
            <v>537.29999999999995</v>
          </cell>
          <cell r="K179">
            <v>6.5</v>
          </cell>
          <cell r="L179" t="str">
            <v>30F360</v>
          </cell>
          <cell r="M179" t="str">
            <v>NPV</v>
          </cell>
        </row>
        <row r="180">
          <cell r="A180" t="str">
            <v>36204NEP8</v>
          </cell>
          <cell r="B180">
            <v>39753</v>
          </cell>
          <cell r="C180" t="str">
            <v>22 dic 1999</v>
          </cell>
          <cell r="D180">
            <v>95279.33</v>
          </cell>
          <cell r="E180">
            <v>93641.71</v>
          </cell>
          <cell r="F180">
            <v>100400.59</v>
          </cell>
          <cell r="G180">
            <v>6758.88</v>
          </cell>
          <cell r="H180">
            <v>0</v>
          </cell>
          <cell r="I180">
            <v>516.1</v>
          </cell>
          <cell r="J180">
            <v>516.1</v>
          </cell>
          <cell r="K180">
            <v>6.5</v>
          </cell>
          <cell r="L180" t="str">
            <v>30F360</v>
          </cell>
          <cell r="M180" t="str">
            <v>NPV</v>
          </cell>
        </row>
        <row r="181">
          <cell r="A181" t="str">
            <v>36204NMA2</v>
          </cell>
          <cell r="B181" t="str">
            <v>01 dic 2008</v>
          </cell>
          <cell r="C181" t="str">
            <v>22 dic 1999</v>
          </cell>
          <cell r="D181">
            <v>84505.98</v>
          </cell>
          <cell r="E181">
            <v>83053.539999999994</v>
          </cell>
          <cell r="F181">
            <v>89048.18</v>
          </cell>
          <cell r="G181">
            <v>5994.64</v>
          </cell>
          <cell r="H181">
            <v>0</v>
          </cell>
          <cell r="I181">
            <v>457.74</v>
          </cell>
          <cell r="J181">
            <v>457.74</v>
          </cell>
          <cell r="K181">
            <v>6.5</v>
          </cell>
          <cell r="L181" t="str">
            <v>30F360</v>
          </cell>
          <cell r="M181" t="str">
            <v>NPV</v>
          </cell>
        </row>
        <row r="182">
          <cell r="A182" t="str">
            <v>36204NSR9</v>
          </cell>
          <cell r="B182" t="str">
            <v>01 abr 2009</v>
          </cell>
          <cell r="C182">
            <v>36573</v>
          </cell>
          <cell r="D182">
            <v>441884.26</v>
          </cell>
          <cell r="E182">
            <v>419237.68</v>
          </cell>
          <cell r="F182">
            <v>461424.38</v>
          </cell>
          <cell r="G182">
            <v>42186.7</v>
          </cell>
          <cell r="H182">
            <v>0</v>
          </cell>
          <cell r="I182">
            <v>2209.42</v>
          </cell>
          <cell r="J182">
            <v>2209.42</v>
          </cell>
          <cell r="K182">
            <v>6</v>
          </cell>
          <cell r="L182" t="str">
            <v>30F360</v>
          </cell>
          <cell r="M182" t="str">
            <v>NPV</v>
          </cell>
        </row>
        <row r="183">
          <cell r="A183" t="str">
            <v>36204NU62</v>
          </cell>
          <cell r="B183" t="str">
            <v>01 ene 2009</v>
          </cell>
          <cell r="C183">
            <v>36573</v>
          </cell>
          <cell r="D183">
            <v>19341.38</v>
          </cell>
          <cell r="E183">
            <v>18350.12</v>
          </cell>
          <cell r="F183">
            <v>20229.87</v>
          </cell>
          <cell r="G183">
            <v>1879.75</v>
          </cell>
          <cell r="H183">
            <v>0</v>
          </cell>
          <cell r="I183">
            <v>96.71</v>
          </cell>
          <cell r="J183">
            <v>96.71</v>
          </cell>
          <cell r="K183">
            <v>6</v>
          </cell>
          <cell r="L183" t="str">
            <v>30F360</v>
          </cell>
          <cell r="M183" t="str">
            <v>NPV</v>
          </cell>
        </row>
        <row r="184">
          <cell r="A184" t="str">
            <v>36204PHW5</v>
          </cell>
          <cell r="B184">
            <v>39753</v>
          </cell>
          <cell r="C184" t="str">
            <v>22 dic 1999</v>
          </cell>
          <cell r="D184">
            <v>97223.57</v>
          </cell>
          <cell r="E184">
            <v>95552.55</v>
          </cell>
          <cell r="F184">
            <v>102449.34</v>
          </cell>
          <cell r="G184">
            <v>6896.79</v>
          </cell>
          <cell r="H184">
            <v>0</v>
          </cell>
          <cell r="I184">
            <v>526.63</v>
          </cell>
          <cell r="J184">
            <v>526.63</v>
          </cell>
          <cell r="K184">
            <v>6.5</v>
          </cell>
          <cell r="L184" t="str">
            <v>30F360</v>
          </cell>
          <cell r="M184" t="str">
            <v>NPV</v>
          </cell>
        </row>
        <row r="185">
          <cell r="A185" t="str">
            <v>36204PQF2</v>
          </cell>
          <cell r="B185" t="str">
            <v>01 ene 2009</v>
          </cell>
          <cell r="C185" t="str">
            <v>16 ago 2001</v>
          </cell>
          <cell r="D185">
            <v>54088.02</v>
          </cell>
          <cell r="E185">
            <v>55474.01</v>
          </cell>
          <cell r="F185">
            <v>56995.25</v>
          </cell>
          <cell r="G185">
            <v>1521.24</v>
          </cell>
          <cell r="H185">
            <v>0</v>
          </cell>
          <cell r="I185">
            <v>292.98</v>
          </cell>
          <cell r="J185">
            <v>292.98</v>
          </cell>
          <cell r="K185">
            <v>6.5</v>
          </cell>
          <cell r="L185" t="str">
            <v>BOND</v>
          </cell>
          <cell r="M185" t="str">
            <v>NPV</v>
          </cell>
        </row>
        <row r="186">
          <cell r="A186" t="str">
            <v>36204R2A5</v>
          </cell>
          <cell r="B186">
            <v>39873</v>
          </cell>
          <cell r="C186" t="str">
            <v>22 dic 1999</v>
          </cell>
          <cell r="D186">
            <v>208285.72</v>
          </cell>
          <cell r="E186">
            <v>204705.79</v>
          </cell>
          <cell r="F186">
            <v>219349.86</v>
          </cell>
          <cell r="G186">
            <v>14644.07</v>
          </cell>
          <cell r="H186">
            <v>0</v>
          </cell>
          <cell r="I186">
            <v>1128.21</v>
          </cell>
          <cell r="J186">
            <v>1128.21</v>
          </cell>
          <cell r="K186">
            <v>6.5</v>
          </cell>
          <cell r="L186" t="str">
            <v>30F360</v>
          </cell>
          <cell r="M186" t="str">
            <v>NPV</v>
          </cell>
        </row>
        <row r="187">
          <cell r="A187" t="str">
            <v>36204RHX9</v>
          </cell>
          <cell r="B187" t="str">
            <v>01 dic 2011</v>
          </cell>
          <cell r="C187">
            <v>37028</v>
          </cell>
          <cell r="D187">
            <v>315517.12</v>
          </cell>
          <cell r="E187">
            <v>328137.82</v>
          </cell>
          <cell r="F187">
            <v>337193.15</v>
          </cell>
          <cell r="G187">
            <v>9055.33</v>
          </cell>
          <cell r="H187">
            <v>0</v>
          </cell>
          <cell r="I187">
            <v>2103.4499999999998</v>
          </cell>
          <cell r="J187">
            <v>2103.4499999999998</v>
          </cell>
          <cell r="K187">
            <v>8</v>
          </cell>
          <cell r="L187" t="str">
            <v>BOND</v>
          </cell>
          <cell r="M187" t="str">
            <v>NPV</v>
          </cell>
        </row>
        <row r="188">
          <cell r="A188" t="str">
            <v>36204S6U5</v>
          </cell>
          <cell r="B188" t="str">
            <v>01 ene 2024</v>
          </cell>
          <cell r="C188" t="str">
            <v>20 dic 2001</v>
          </cell>
          <cell r="D188">
            <v>19795.43</v>
          </cell>
          <cell r="E188">
            <v>20327.419999999998</v>
          </cell>
          <cell r="F188">
            <v>20748.09</v>
          </cell>
          <cell r="G188">
            <v>420.67</v>
          </cell>
          <cell r="H188">
            <v>0</v>
          </cell>
          <cell r="I188">
            <v>115.47</v>
          </cell>
          <cell r="J188">
            <v>115.47</v>
          </cell>
          <cell r="K188">
            <v>7</v>
          </cell>
          <cell r="L188" t="str">
            <v>BOND</v>
          </cell>
          <cell r="M188" t="str">
            <v>NPV</v>
          </cell>
        </row>
        <row r="189">
          <cell r="A189" t="str">
            <v>36204SCS3</v>
          </cell>
          <cell r="B189" t="str">
            <v>01 abr 2009</v>
          </cell>
          <cell r="C189">
            <v>36573</v>
          </cell>
          <cell r="D189">
            <v>75741.64</v>
          </cell>
          <cell r="E189">
            <v>71859.86</v>
          </cell>
          <cell r="F189">
            <v>79090.94</v>
          </cell>
          <cell r="G189">
            <v>7231.08</v>
          </cell>
          <cell r="H189">
            <v>0</v>
          </cell>
          <cell r="I189">
            <v>378.71</v>
          </cell>
          <cell r="J189">
            <v>378.71</v>
          </cell>
          <cell r="K189">
            <v>6</v>
          </cell>
          <cell r="L189" t="str">
            <v>30F360</v>
          </cell>
          <cell r="M189" t="str">
            <v>NPV</v>
          </cell>
        </row>
        <row r="190">
          <cell r="A190" t="str">
            <v>36204SUR5</v>
          </cell>
          <cell r="B190">
            <v>45352</v>
          </cell>
          <cell r="C190" t="str">
            <v>20 dic 2001</v>
          </cell>
          <cell r="D190">
            <v>87974.45</v>
          </cell>
          <cell r="E190">
            <v>90338.76</v>
          </cell>
          <cell r="F190">
            <v>92208.22</v>
          </cell>
          <cell r="G190">
            <v>1869.46</v>
          </cell>
          <cell r="H190">
            <v>0</v>
          </cell>
          <cell r="I190">
            <v>513.17999999999995</v>
          </cell>
          <cell r="J190">
            <v>513.17999999999995</v>
          </cell>
          <cell r="K190">
            <v>7</v>
          </cell>
          <cell r="L190" t="str">
            <v>BOND</v>
          </cell>
          <cell r="M190" t="str">
            <v>NPV</v>
          </cell>
        </row>
        <row r="191">
          <cell r="A191" t="str">
            <v>36204V6T1</v>
          </cell>
          <cell r="B191">
            <v>45323</v>
          </cell>
          <cell r="C191" t="str">
            <v>20 dic 2001</v>
          </cell>
          <cell r="D191">
            <v>9752.99</v>
          </cell>
          <cell r="E191">
            <v>10015.11</v>
          </cell>
          <cell r="F191">
            <v>10222.35</v>
          </cell>
          <cell r="G191">
            <v>207.24</v>
          </cell>
          <cell r="H191">
            <v>0</v>
          </cell>
          <cell r="I191">
            <v>56.89</v>
          </cell>
          <cell r="J191">
            <v>56.89</v>
          </cell>
          <cell r="K191">
            <v>7</v>
          </cell>
          <cell r="L191" t="str">
            <v>BOND</v>
          </cell>
          <cell r="M191" t="str">
            <v>NPV</v>
          </cell>
        </row>
        <row r="192">
          <cell r="A192" t="str">
            <v>36204VD48</v>
          </cell>
          <cell r="B192" t="str">
            <v>01 abr 2009</v>
          </cell>
          <cell r="C192" t="str">
            <v>22 dic 1999</v>
          </cell>
          <cell r="D192">
            <v>213932.92</v>
          </cell>
          <cell r="E192">
            <v>210255.95</v>
          </cell>
          <cell r="F192">
            <v>225297.04</v>
          </cell>
          <cell r="G192">
            <v>15041.09</v>
          </cell>
          <cell r="H192">
            <v>0</v>
          </cell>
          <cell r="I192">
            <v>1158.8</v>
          </cell>
          <cell r="J192">
            <v>1158.8</v>
          </cell>
          <cell r="K192">
            <v>6.5</v>
          </cell>
          <cell r="L192" t="str">
            <v>30F360</v>
          </cell>
          <cell r="M192" t="str">
            <v>NPV</v>
          </cell>
        </row>
        <row r="193">
          <cell r="A193" t="str">
            <v>36204VDW6</v>
          </cell>
          <cell r="B193">
            <v>39873</v>
          </cell>
          <cell r="C193" t="str">
            <v>22 dic 1999</v>
          </cell>
          <cell r="D193">
            <v>64161.15</v>
          </cell>
          <cell r="E193">
            <v>63058.39</v>
          </cell>
          <cell r="F193">
            <v>67569.39</v>
          </cell>
          <cell r="G193">
            <v>4511</v>
          </cell>
          <cell r="H193">
            <v>0</v>
          </cell>
          <cell r="I193">
            <v>347.54</v>
          </cell>
          <cell r="J193">
            <v>347.54</v>
          </cell>
          <cell r="K193">
            <v>6.5</v>
          </cell>
          <cell r="L193" t="str">
            <v>30F360</v>
          </cell>
          <cell r="M193" t="str">
            <v>NPV</v>
          </cell>
        </row>
        <row r="194">
          <cell r="A194" t="str">
            <v>36204W3L9</v>
          </cell>
          <cell r="B194">
            <v>39873</v>
          </cell>
          <cell r="C194" t="str">
            <v>22 dic 1999</v>
          </cell>
          <cell r="D194">
            <v>72246.73</v>
          </cell>
          <cell r="E194">
            <v>71005.009999999995</v>
          </cell>
          <cell r="F194">
            <v>76084.479999999996</v>
          </cell>
          <cell r="G194">
            <v>5079.47</v>
          </cell>
          <cell r="H194">
            <v>0</v>
          </cell>
          <cell r="I194">
            <v>391.34</v>
          </cell>
          <cell r="J194">
            <v>391.34</v>
          </cell>
          <cell r="K194">
            <v>6.5</v>
          </cell>
          <cell r="L194" t="str">
            <v>30F360</v>
          </cell>
          <cell r="M194" t="str">
            <v>NPV</v>
          </cell>
        </row>
        <row r="195">
          <cell r="A195" t="str">
            <v>36204W3Y1</v>
          </cell>
          <cell r="B195">
            <v>39845</v>
          </cell>
          <cell r="C195">
            <v>36573</v>
          </cell>
          <cell r="D195">
            <v>224704.51</v>
          </cell>
          <cell r="E195">
            <v>213188.38</v>
          </cell>
          <cell r="F195">
            <v>234640.94</v>
          </cell>
          <cell r="G195">
            <v>21452.560000000001</v>
          </cell>
          <cell r="H195">
            <v>0</v>
          </cell>
          <cell r="I195">
            <v>1123.52</v>
          </cell>
          <cell r="J195">
            <v>1123.52</v>
          </cell>
          <cell r="K195">
            <v>6</v>
          </cell>
          <cell r="L195" t="str">
            <v>30F360</v>
          </cell>
          <cell r="M195" t="str">
            <v>NPV</v>
          </cell>
        </row>
        <row r="196">
          <cell r="A196" t="str">
            <v>36204WVC8</v>
          </cell>
          <cell r="B196" t="str">
            <v>01 abr 2024</v>
          </cell>
          <cell r="C196" t="str">
            <v>20 dic 2001</v>
          </cell>
          <cell r="D196">
            <v>13449.12</v>
          </cell>
          <cell r="E196">
            <v>13810.57</v>
          </cell>
          <cell r="F196">
            <v>14096.36</v>
          </cell>
          <cell r="G196">
            <v>285.79000000000002</v>
          </cell>
          <cell r="H196">
            <v>0</v>
          </cell>
          <cell r="I196">
            <v>78.45</v>
          </cell>
          <cell r="J196">
            <v>78.45</v>
          </cell>
          <cell r="K196">
            <v>7</v>
          </cell>
          <cell r="L196" t="str">
            <v>BOND</v>
          </cell>
          <cell r="M196" t="str">
            <v>NPV</v>
          </cell>
        </row>
        <row r="197">
          <cell r="A197" t="str">
            <v>36204YCD3</v>
          </cell>
          <cell r="B197">
            <v>45352</v>
          </cell>
          <cell r="C197" t="str">
            <v>20 dic 2001</v>
          </cell>
          <cell r="D197">
            <v>131312.4</v>
          </cell>
          <cell r="E197">
            <v>134841.41</v>
          </cell>
          <cell r="F197">
            <v>137631.81</v>
          </cell>
          <cell r="G197">
            <v>2790.4</v>
          </cell>
          <cell r="H197">
            <v>0</v>
          </cell>
          <cell r="I197">
            <v>765.99</v>
          </cell>
          <cell r="J197">
            <v>765.99</v>
          </cell>
          <cell r="K197">
            <v>7</v>
          </cell>
          <cell r="L197" t="str">
            <v>BOND</v>
          </cell>
          <cell r="M197" t="str">
            <v>NPV</v>
          </cell>
        </row>
        <row r="198">
          <cell r="A198" t="str">
            <v>36205BFX5</v>
          </cell>
          <cell r="B198">
            <v>39873</v>
          </cell>
          <cell r="C198" t="str">
            <v>22 dic 1999</v>
          </cell>
          <cell r="D198">
            <v>106746.5</v>
          </cell>
          <cell r="E198">
            <v>104911.78</v>
          </cell>
          <cell r="F198">
            <v>112416.87</v>
          </cell>
          <cell r="G198">
            <v>7505.09</v>
          </cell>
          <cell r="H198">
            <v>0</v>
          </cell>
          <cell r="I198">
            <v>578.21</v>
          </cell>
          <cell r="J198">
            <v>578.21</v>
          </cell>
          <cell r="K198">
            <v>6.5</v>
          </cell>
          <cell r="L198" t="str">
            <v>30F360</v>
          </cell>
          <cell r="M198" t="str">
            <v>NPV</v>
          </cell>
        </row>
        <row r="199">
          <cell r="A199" t="str">
            <v>36205BLF7</v>
          </cell>
          <cell r="B199">
            <v>39934</v>
          </cell>
          <cell r="C199">
            <v>36573</v>
          </cell>
          <cell r="D199">
            <v>330994.02</v>
          </cell>
          <cell r="E199">
            <v>314030.56</v>
          </cell>
          <cell r="F199">
            <v>345630.58</v>
          </cell>
          <cell r="G199">
            <v>31600.02</v>
          </cell>
          <cell r="H199">
            <v>0</v>
          </cell>
          <cell r="I199">
            <v>1654.97</v>
          </cell>
          <cell r="J199">
            <v>1654.97</v>
          </cell>
          <cell r="K199">
            <v>6</v>
          </cell>
          <cell r="L199" t="str">
            <v>30F360</v>
          </cell>
          <cell r="M199" t="str">
            <v>NPV</v>
          </cell>
        </row>
        <row r="200">
          <cell r="A200" t="str">
            <v>36205CF88</v>
          </cell>
          <cell r="B200" t="str">
            <v>01 abr 2009</v>
          </cell>
          <cell r="C200" t="str">
            <v>22 dic 1999</v>
          </cell>
          <cell r="D200">
            <v>57422.01</v>
          </cell>
          <cell r="E200">
            <v>56435.08</v>
          </cell>
          <cell r="F200">
            <v>60472.27</v>
          </cell>
          <cell r="G200">
            <v>4037.19</v>
          </cell>
          <cell r="H200">
            <v>0</v>
          </cell>
          <cell r="I200">
            <v>311.04000000000002</v>
          </cell>
          <cell r="J200">
            <v>311.04000000000002</v>
          </cell>
          <cell r="K200">
            <v>6.5</v>
          </cell>
          <cell r="L200" t="str">
            <v>30F360</v>
          </cell>
          <cell r="M200" t="str">
            <v>NPV</v>
          </cell>
        </row>
        <row r="201">
          <cell r="A201" t="str">
            <v>36205EJ98</v>
          </cell>
          <cell r="B201">
            <v>39873</v>
          </cell>
          <cell r="C201" t="str">
            <v>22 dic 1999</v>
          </cell>
          <cell r="D201">
            <v>66646.929999999993</v>
          </cell>
          <cell r="E201">
            <v>65501.43</v>
          </cell>
          <cell r="F201">
            <v>70187.210000000006</v>
          </cell>
          <cell r="G201">
            <v>4685.78</v>
          </cell>
          <cell r="H201">
            <v>0</v>
          </cell>
          <cell r="I201">
            <v>361</v>
          </cell>
          <cell r="J201">
            <v>361</v>
          </cell>
          <cell r="K201">
            <v>6.5</v>
          </cell>
          <cell r="L201" t="str">
            <v>30F360</v>
          </cell>
          <cell r="M201" t="str">
            <v>NPV</v>
          </cell>
        </row>
        <row r="202">
          <cell r="A202" t="str">
            <v>36205ENV4</v>
          </cell>
          <cell r="B202">
            <v>45352</v>
          </cell>
          <cell r="C202" t="str">
            <v>20 dic 2001</v>
          </cell>
          <cell r="D202">
            <v>3803</v>
          </cell>
          <cell r="E202">
            <v>3905.2</v>
          </cell>
          <cell r="F202">
            <v>3986.02</v>
          </cell>
          <cell r="G202">
            <v>80.819999999999993</v>
          </cell>
          <cell r="H202">
            <v>0</v>
          </cell>
          <cell r="I202">
            <v>22.18</v>
          </cell>
          <cell r="J202">
            <v>22.18</v>
          </cell>
          <cell r="K202">
            <v>7</v>
          </cell>
          <cell r="L202" t="str">
            <v>BOND</v>
          </cell>
          <cell r="M202" t="str">
            <v>NPV</v>
          </cell>
        </row>
        <row r="203">
          <cell r="A203" t="str">
            <v>36205FLD3</v>
          </cell>
          <cell r="B203">
            <v>39873</v>
          </cell>
          <cell r="C203" t="str">
            <v>22 dic 1999</v>
          </cell>
          <cell r="D203">
            <v>7590.64</v>
          </cell>
          <cell r="E203">
            <v>7460.16</v>
          </cell>
          <cell r="F203">
            <v>7993.85</v>
          </cell>
          <cell r="G203">
            <v>533.69000000000005</v>
          </cell>
          <cell r="H203">
            <v>0</v>
          </cell>
          <cell r="I203">
            <v>41.12</v>
          </cell>
          <cell r="J203">
            <v>41.12</v>
          </cell>
          <cell r="K203">
            <v>6.5</v>
          </cell>
          <cell r="L203" t="str">
            <v>30F360</v>
          </cell>
          <cell r="M203" t="str">
            <v>NPV</v>
          </cell>
        </row>
        <row r="204">
          <cell r="A204" t="str">
            <v>36205GVL2</v>
          </cell>
          <cell r="B204">
            <v>39934</v>
          </cell>
          <cell r="C204" t="str">
            <v>22 dic 1999</v>
          </cell>
          <cell r="D204">
            <v>193488.21</v>
          </cell>
          <cell r="E204">
            <v>190162.64</v>
          </cell>
          <cell r="F204">
            <v>203766.3</v>
          </cell>
          <cell r="G204">
            <v>13603.66</v>
          </cell>
          <cell r="H204">
            <v>0</v>
          </cell>
          <cell r="I204">
            <v>1048.06</v>
          </cell>
          <cell r="J204">
            <v>1048.06</v>
          </cell>
          <cell r="K204">
            <v>6.5</v>
          </cell>
          <cell r="L204" t="str">
            <v>30F360</v>
          </cell>
          <cell r="M204" t="str">
            <v>NPV</v>
          </cell>
        </row>
        <row r="205">
          <cell r="A205" t="str">
            <v>36205HEZ8</v>
          </cell>
          <cell r="B205" t="str">
            <v>01 ago 2011</v>
          </cell>
          <cell r="C205">
            <v>37028</v>
          </cell>
          <cell r="D205">
            <v>250584.29</v>
          </cell>
          <cell r="E205">
            <v>260607.66</v>
          </cell>
          <cell r="F205">
            <v>267799.43</v>
          </cell>
          <cell r="G205">
            <v>7191.77</v>
          </cell>
          <cell r="H205">
            <v>0</v>
          </cell>
          <cell r="I205">
            <v>1670.56</v>
          </cell>
          <cell r="J205">
            <v>1670.56</v>
          </cell>
          <cell r="K205">
            <v>8</v>
          </cell>
          <cell r="L205" t="str">
            <v>BOND</v>
          </cell>
          <cell r="M205" t="str">
            <v>NPV</v>
          </cell>
        </row>
        <row r="206">
          <cell r="A206" t="str">
            <v>36205JPA7</v>
          </cell>
          <cell r="B206" t="str">
            <v>01 abr 2024</v>
          </cell>
          <cell r="C206" t="str">
            <v>20 dic 2001</v>
          </cell>
          <cell r="D206">
            <v>24404.47</v>
          </cell>
          <cell r="E206">
            <v>25060.34</v>
          </cell>
          <cell r="F206">
            <v>25578.94</v>
          </cell>
          <cell r="G206">
            <v>518.6</v>
          </cell>
          <cell r="H206">
            <v>0</v>
          </cell>
          <cell r="I206">
            <v>142.36000000000001</v>
          </cell>
          <cell r="J206">
            <v>142.36000000000001</v>
          </cell>
          <cell r="K206">
            <v>7</v>
          </cell>
          <cell r="L206" t="str">
            <v>BOND</v>
          </cell>
          <cell r="M206" t="str">
            <v>NPV</v>
          </cell>
        </row>
        <row r="207">
          <cell r="A207" t="str">
            <v>36205LPX2</v>
          </cell>
          <cell r="B207">
            <v>40603</v>
          </cell>
          <cell r="C207">
            <v>36573</v>
          </cell>
          <cell r="D207">
            <v>199304.47</v>
          </cell>
          <cell r="E207">
            <v>189090.11</v>
          </cell>
          <cell r="F207">
            <v>207400.22</v>
          </cell>
          <cell r="G207">
            <v>18310.11</v>
          </cell>
          <cell r="H207">
            <v>0</v>
          </cell>
          <cell r="I207">
            <v>996.52</v>
          </cell>
          <cell r="J207">
            <v>996.52</v>
          </cell>
          <cell r="K207">
            <v>6</v>
          </cell>
          <cell r="L207" t="str">
            <v>30F360</v>
          </cell>
          <cell r="M207" t="str">
            <v>NPV</v>
          </cell>
        </row>
        <row r="208">
          <cell r="A208" t="str">
            <v>36205M2X5</v>
          </cell>
          <cell r="B208">
            <v>39965</v>
          </cell>
          <cell r="C208" t="str">
            <v>22 dic 1999</v>
          </cell>
          <cell r="D208">
            <v>213829.05</v>
          </cell>
          <cell r="E208">
            <v>210153.87</v>
          </cell>
          <cell r="F208">
            <v>225187.65</v>
          </cell>
          <cell r="G208">
            <v>15033.78</v>
          </cell>
          <cell r="H208">
            <v>0</v>
          </cell>
          <cell r="I208">
            <v>1158.24</v>
          </cell>
          <cell r="J208">
            <v>1158.24</v>
          </cell>
          <cell r="K208">
            <v>6.5</v>
          </cell>
          <cell r="L208" t="str">
            <v>30F360</v>
          </cell>
          <cell r="M208" t="str">
            <v>NPV</v>
          </cell>
        </row>
        <row r="209">
          <cell r="A209" t="str">
            <v>36205RW29</v>
          </cell>
          <cell r="B209" t="str">
            <v>01 abr 2011</v>
          </cell>
          <cell r="C209">
            <v>36664</v>
          </cell>
          <cell r="D209">
            <v>1503975.61</v>
          </cell>
          <cell r="E209">
            <v>1428776.82</v>
          </cell>
          <cell r="F209">
            <v>1565067.1</v>
          </cell>
          <cell r="G209">
            <v>136290.28</v>
          </cell>
          <cell r="H209">
            <v>0</v>
          </cell>
          <cell r="I209">
            <v>7519.88</v>
          </cell>
          <cell r="J209">
            <v>7519.88</v>
          </cell>
          <cell r="K209">
            <v>6</v>
          </cell>
          <cell r="L209" t="str">
            <v>30F360</v>
          </cell>
          <cell r="M209" t="str">
            <v>NPV</v>
          </cell>
        </row>
        <row r="210">
          <cell r="A210" t="str">
            <v>36205SFB6</v>
          </cell>
          <cell r="B210">
            <v>40848</v>
          </cell>
          <cell r="C210">
            <v>37028</v>
          </cell>
          <cell r="D210">
            <v>284625.48</v>
          </cell>
          <cell r="E210">
            <v>296010.5</v>
          </cell>
          <cell r="F210">
            <v>304179.25</v>
          </cell>
          <cell r="G210">
            <v>8168.75</v>
          </cell>
          <cell r="H210">
            <v>0</v>
          </cell>
          <cell r="I210">
            <v>1897.5</v>
          </cell>
          <cell r="J210">
            <v>1897.5</v>
          </cell>
          <cell r="K210">
            <v>8</v>
          </cell>
          <cell r="L210" t="str">
            <v>BOND</v>
          </cell>
          <cell r="M210" t="str">
            <v>NPV</v>
          </cell>
        </row>
        <row r="211">
          <cell r="A211" t="str">
            <v>36205UN30</v>
          </cell>
          <cell r="B211">
            <v>39965</v>
          </cell>
          <cell r="C211" t="str">
            <v>22 dic 1999</v>
          </cell>
          <cell r="D211">
            <v>182721.52</v>
          </cell>
          <cell r="E211">
            <v>179581.01</v>
          </cell>
          <cell r="F211">
            <v>192427.69</v>
          </cell>
          <cell r="G211">
            <v>12846.68</v>
          </cell>
          <cell r="H211">
            <v>0</v>
          </cell>
          <cell r="I211">
            <v>989.74</v>
          </cell>
          <cell r="J211">
            <v>989.74</v>
          </cell>
          <cell r="K211">
            <v>6.5</v>
          </cell>
          <cell r="L211" t="str">
            <v>30F360</v>
          </cell>
          <cell r="M211" t="str">
            <v>NPV</v>
          </cell>
        </row>
        <row r="212">
          <cell r="A212" t="str">
            <v>36206AE25</v>
          </cell>
          <cell r="B212">
            <v>40603</v>
          </cell>
          <cell r="C212">
            <v>36573</v>
          </cell>
          <cell r="D212">
            <v>265069.37</v>
          </cell>
          <cell r="E212">
            <v>251484.54</v>
          </cell>
          <cell r="F212">
            <v>275836.49</v>
          </cell>
          <cell r="G212">
            <v>24351.95</v>
          </cell>
          <cell r="H212">
            <v>0</v>
          </cell>
          <cell r="I212">
            <v>1325.35</v>
          </cell>
          <cell r="J212">
            <v>1325.35</v>
          </cell>
          <cell r="K212">
            <v>6</v>
          </cell>
          <cell r="L212" t="str">
            <v>30F360</v>
          </cell>
          <cell r="M212" t="str">
            <v>NPV</v>
          </cell>
        </row>
        <row r="213">
          <cell r="A213" t="str">
            <v>36206PTV2</v>
          </cell>
          <cell r="B213" t="str">
            <v>01 abr 2011</v>
          </cell>
          <cell r="C213">
            <v>36573</v>
          </cell>
          <cell r="D213">
            <v>153433.24</v>
          </cell>
          <cell r="E213">
            <v>145569.81</v>
          </cell>
          <cell r="F213">
            <v>159665.70000000001</v>
          </cell>
          <cell r="G213">
            <v>14095.89</v>
          </cell>
          <cell r="H213">
            <v>0</v>
          </cell>
          <cell r="I213">
            <v>767.17</v>
          </cell>
          <cell r="J213">
            <v>767.17</v>
          </cell>
          <cell r="K213">
            <v>6</v>
          </cell>
          <cell r="L213" t="str">
            <v>30F360</v>
          </cell>
          <cell r="M213" t="str">
            <v>NPV</v>
          </cell>
        </row>
        <row r="214">
          <cell r="A214" t="str">
            <v>36206PV56</v>
          </cell>
          <cell r="B214">
            <v>40664</v>
          </cell>
          <cell r="C214">
            <v>36573</v>
          </cell>
          <cell r="D214">
            <v>89638.58</v>
          </cell>
          <cell r="E214">
            <v>85044.61</v>
          </cell>
          <cell r="F214">
            <v>93279.7</v>
          </cell>
          <cell r="G214">
            <v>8235.09</v>
          </cell>
          <cell r="H214">
            <v>0</v>
          </cell>
          <cell r="I214">
            <v>448.19</v>
          </cell>
          <cell r="J214">
            <v>448.19</v>
          </cell>
          <cell r="K214">
            <v>6</v>
          </cell>
          <cell r="L214" t="str">
            <v>30F360</v>
          </cell>
          <cell r="M214" t="str">
            <v>NPV</v>
          </cell>
        </row>
        <row r="215">
          <cell r="A215" t="str">
            <v>36206PVK3</v>
          </cell>
          <cell r="B215">
            <v>40664</v>
          </cell>
          <cell r="C215">
            <v>36573</v>
          </cell>
          <cell r="D215">
            <v>769155.33</v>
          </cell>
          <cell r="E215">
            <v>729736.14</v>
          </cell>
          <cell r="F215">
            <v>800398.42</v>
          </cell>
          <cell r="G215">
            <v>70662.28</v>
          </cell>
          <cell r="H215">
            <v>0</v>
          </cell>
          <cell r="I215">
            <v>3845.78</v>
          </cell>
          <cell r="J215">
            <v>3845.78</v>
          </cell>
          <cell r="K215">
            <v>6</v>
          </cell>
          <cell r="L215" t="str">
            <v>30F360</v>
          </cell>
          <cell r="M215" t="str">
            <v>NPV</v>
          </cell>
        </row>
        <row r="216">
          <cell r="A216" t="str">
            <v>36206UNY1</v>
          </cell>
          <cell r="B216">
            <v>40603</v>
          </cell>
          <cell r="C216">
            <v>36573</v>
          </cell>
          <cell r="D216">
            <v>41788.06</v>
          </cell>
          <cell r="E216">
            <v>39646.410000000003</v>
          </cell>
          <cell r="F216">
            <v>43485.49</v>
          </cell>
          <cell r="G216">
            <v>3839.08</v>
          </cell>
          <cell r="H216">
            <v>0</v>
          </cell>
          <cell r="I216">
            <v>208.94</v>
          </cell>
          <cell r="J216">
            <v>208.94</v>
          </cell>
          <cell r="K216">
            <v>6</v>
          </cell>
          <cell r="L216" t="str">
            <v>30F360</v>
          </cell>
          <cell r="M216" t="str">
            <v>NPV</v>
          </cell>
        </row>
        <row r="217">
          <cell r="A217" t="str">
            <v>36206XRE5</v>
          </cell>
          <cell r="B217">
            <v>40664</v>
          </cell>
          <cell r="C217">
            <v>36573</v>
          </cell>
          <cell r="D217">
            <v>16018.22</v>
          </cell>
          <cell r="E217">
            <v>15197.29</v>
          </cell>
          <cell r="F217">
            <v>16668.88</v>
          </cell>
          <cell r="G217">
            <v>1471.59</v>
          </cell>
          <cell r="H217">
            <v>0</v>
          </cell>
          <cell r="I217">
            <v>80.09</v>
          </cell>
          <cell r="J217">
            <v>80.09</v>
          </cell>
          <cell r="K217">
            <v>6</v>
          </cell>
          <cell r="L217" t="str">
            <v>30F360</v>
          </cell>
          <cell r="M217" t="str">
            <v>NPV</v>
          </cell>
        </row>
        <row r="218">
          <cell r="A218" t="str">
            <v>36207BHW3</v>
          </cell>
          <cell r="B218" t="str">
            <v>01 dic 2011</v>
          </cell>
          <cell r="C218">
            <v>37028</v>
          </cell>
          <cell r="D218">
            <v>282401</v>
          </cell>
          <cell r="E218">
            <v>293697.05</v>
          </cell>
          <cell r="F218">
            <v>301801.95</v>
          </cell>
          <cell r="G218">
            <v>8104.9</v>
          </cell>
          <cell r="H218">
            <v>0</v>
          </cell>
          <cell r="I218">
            <v>1882.67</v>
          </cell>
          <cell r="J218">
            <v>1882.67</v>
          </cell>
          <cell r="K218">
            <v>8</v>
          </cell>
          <cell r="L218" t="str">
            <v>BOND</v>
          </cell>
          <cell r="M218" t="str">
            <v>NPV</v>
          </cell>
        </row>
        <row r="219">
          <cell r="A219" t="str">
            <v>36207BY46</v>
          </cell>
          <cell r="B219" t="str">
            <v>01 abr 2011</v>
          </cell>
          <cell r="C219">
            <v>36573</v>
          </cell>
          <cell r="D219">
            <v>164926.67000000001</v>
          </cell>
          <cell r="E219">
            <v>156474.17000000001</v>
          </cell>
          <cell r="F219">
            <v>171625.99</v>
          </cell>
          <cell r="G219">
            <v>15151.82</v>
          </cell>
          <cell r="H219">
            <v>0</v>
          </cell>
          <cell r="I219">
            <v>824.63</v>
          </cell>
          <cell r="J219">
            <v>824.63</v>
          </cell>
          <cell r="K219">
            <v>6</v>
          </cell>
          <cell r="L219" t="str">
            <v>30F360</v>
          </cell>
          <cell r="M219" t="str">
            <v>NPV</v>
          </cell>
        </row>
        <row r="220">
          <cell r="A220" t="str">
            <v>36207C3N6</v>
          </cell>
          <cell r="B220" t="str">
            <v>01 abr 2011</v>
          </cell>
          <cell r="C220">
            <v>36573</v>
          </cell>
          <cell r="D220">
            <v>140011.72</v>
          </cell>
          <cell r="E220">
            <v>132836.13</v>
          </cell>
          <cell r="F220">
            <v>145699</v>
          </cell>
          <cell r="G220">
            <v>12862.87</v>
          </cell>
          <cell r="H220">
            <v>0</v>
          </cell>
          <cell r="I220">
            <v>700.06</v>
          </cell>
          <cell r="J220">
            <v>700.06</v>
          </cell>
          <cell r="K220">
            <v>6</v>
          </cell>
          <cell r="L220" t="str">
            <v>30F360</v>
          </cell>
          <cell r="M220" t="str">
            <v>NPV</v>
          </cell>
        </row>
        <row r="221">
          <cell r="A221" t="str">
            <v>36207DN93</v>
          </cell>
          <cell r="B221">
            <v>40940</v>
          </cell>
          <cell r="C221">
            <v>36573</v>
          </cell>
          <cell r="D221">
            <v>26093.48</v>
          </cell>
          <cell r="E221">
            <v>24756.19</v>
          </cell>
          <cell r="F221">
            <v>27153.4</v>
          </cell>
          <cell r="G221">
            <v>2397.21</v>
          </cell>
          <cell r="H221">
            <v>0</v>
          </cell>
          <cell r="I221">
            <v>130.47</v>
          </cell>
          <cell r="J221">
            <v>130.47</v>
          </cell>
          <cell r="K221">
            <v>6</v>
          </cell>
          <cell r="L221" t="str">
            <v>30F360</v>
          </cell>
          <cell r="M221" t="str">
            <v>NPV</v>
          </cell>
        </row>
        <row r="222">
          <cell r="A222" t="str">
            <v>36207DNU6</v>
          </cell>
          <cell r="B222">
            <v>40725</v>
          </cell>
          <cell r="C222">
            <v>36573</v>
          </cell>
          <cell r="D222">
            <v>166734.87</v>
          </cell>
          <cell r="E222">
            <v>158189.71</v>
          </cell>
          <cell r="F222">
            <v>173507.64</v>
          </cell>
          <cell r="G222">
            <v>15317.93</v>
          </cell>
          <cell r="H222">
            <v>0</v>
          </cell>
          <cell r="I222">
            <v>833.67</v>
          </cell>
          <cell r="J222">
            <v>833.67</v>
          </cell>
          <cell r="K222">
            <v>6</v>
          </cell>
          <cell r="L222" t="str">
            <v>30F360</v>
          </cell>
          <cell r="M222" t="str">
            <v>NPV</v>
          </cell>
        </row>
        <row r="223">
          <cell r="A223" t="str">
            <v>36207E7J7</v>
          </cell>
          <cell r="B223" t="str">
            <v>01 abr 2011</v>
          </cell>
          <cell r="C223">
            <v>36573</v>
          </cell>
          <cell r="D223">
            <v>198851.4</v>
          </cell>
          <cell r="E223">
            <v>188660.26</v>
          </cell>
          <cell r="F223">
            <v>206928.74</v>
          </cell>
          <cell r="G223">
            <v>18268.48</v>
          </cell>
          <cell r="H223">
            <v>0</v>
          </cell>
          <cell r="I223">
            <v>994.26</v>
          </cell>
          <cell r="J223">
            <v>994.26</v>
          </cell>
          <cell r="K223">
            <v>6</v>
          </cell>
          <cell r="L223" t="str">
            <v>30F360</v>
          </cell>
          <cell r="M223" t="str">
            <v>NPV</v>
          </cell>
        </row>
        <row r="224">
          <cell r="A224" t="str">
            <v>36207GLS6</v>
          </cell>
          <cell r="B224">
            <v>40817</v>
          </cell>
          <cell r="C224">
            <v>37028</v>
          </cell>
          <cell r="D224">
            <v>381174.83</v>
          </cell>
          <cell r="E224">
            <v>396421.82</v>
          </cell>
          <cell r="F224">
            <v>407361.54</v>
          </cell>
          <cell r="G224">
            <v>10939.72</v>
          </cell>
          <cell r="H224">
            <v>0</v>
          </cell>
          <cell r="I224">
            <v>2541.17</v>
          </cell>
          <cell r="J224">
            <v>2541.17</v>
          </cell>
          <cell r="K224">
            <v>8</v>
          </cell>
          <cell r="L224" t="str">
            <v>BOND</v>
          </cell>
          <cell r="M224" t="str">
            <v>NPV</v>
          </cell>
        </row>
        <row r="225">
          <cell r="A225" t="str">
            <v>36207GML0</v>
          </cell>
          <cell r="B225">
            <v>40848</v>
          </cell>
          <cell r="C225">
            <v>37028</v>
          </cell>
          <cell r="D225">
            <v>591294.04</v>
          </cell>
          <cell r="E225">
            <v>614945.80000000005</v>
          </cell>
          <cell r="F225">
            <v>631915.93999999994</v>
          </cell>
          <cell r="G225">
            <v>16970.14</v>
          </cell>
          <cell r="H225">
            <v>0</v>
          </cell>
          <cell r="I225">
            <v>3941.96</v>
          </cell>
          <cell r="J225">
            <v>3941.96</v>
          </cell>
          <cell r="K225">
            <v>8</v>
          </cell>
          <cell r="L225" t="str">
            <v>BOND</v>
          </cell>
          <cell r="M225" t="str">
            <v>NPV</v>
          </cell>
        </row>
        <row r="226">
          <cell r="A226" t="str">
            <v>36207M3Z7</v>
          </cell>
          <cell r="B226">
            <v>40848</v>
          </cell>
          <cell r="C226">
            <v>37028</v>
          </cell>
          <cell r="D226">
            <v>175558.88</v>
          </cell>
          <cell r="E226">
            <v>182581.24</v>
          </cell>
          <cell r="F226">
            <v>187619.78</v>
          </cell>
          <cell r="G226">
            <v>5038.54</v>
          </cell>
          <cell r="H226">
            <v>0</v>
          </cell>
          <cell r="I226">
            <v>1170.3900000000001</v>
          </cell>
          <cell r="J226">
            <v>1170.3900000000001</v>
          </cell>
          <cell r="K226">
            <v>8</v>
          </cell>
          <cell r="L226" t="str">
            <v>BOND</v>
          </cell>
          <cell r="M226" t="str">
            <v>NPV</v>
          </cell>
        </row>
        <row r="227">
          <cell r="A227" t="str">
            <v>36207NR97</v>
          </cell>
          <cell r="B227" t="str">
            <v>01 dic 2011</v>
          </cell>
          <cell r="C227">
            <v>37028</v>
          </cell>
          <cell r="D227">
            <v>381444.8</v>
          </cell>
          <cell r="E227">
            <v>396702.61</v>
          </cell>
          <cell r="F227">
            <v>407650.06</v>
          </cell>
          <cell r="G227">
            <v>10947.45</v>
          </cell>
          <cell r="H227">
            <v>0</v>
          </cell>
          <cell r="I227">
            <v>2542.9699999999998</v>
          </cell>
          <cell r="J227">
            <v>2542.9699999999998</v>
          </cell>
          <cell r="K227">
            <v>8</v>
          </cell>
          <cell r="L227" t="str">
            <v>BOND</v>
          </cell>
          <cell r="M227" t="str">
            <v>NPV</v>
          </cell>
        </row>
        <row r="228">
          <cell r="A228" t="str">
            <v>36207NRU0</v>
          </cell>
          <cell r="B228">
            <v>40848</v>
          </cell>
          <cell r="C228">
            <v>37028</v>
          </cell>
          <cell r="D228">
            <v>509598.14</v>
          </cell>
          <cell r="E228">
            <v>529982.07999999996</v>
          </cell>
          <cell r="F228">
            <v>544607.53</v>
          </cell>
          <cell r="G228">
            <v>14625.45</v>
          </cell>
          <cell r="H228">
            <v>0</v>
          </cell>
          <cell r="I228">
            <v>3397.32</v>
          </cell>
          <cell r="J228">
            <v>3397.32</v>
          </cell>
          <cell r="K228">
            <v>8</v>
          </cell>
          <cell r="L228" t="str">
            <v>BOND</v>
          </cell>
          <cell r="M228" t="str">
            <v>NPV</v>
          </cell>
        </row>
        <row r="229">
          <cell r="A229" t="str">
            <v>36207UBZ0</v>
          </cell>
          <cell r="B229">
            <v>40817</v>
          </cell>
          <cell r="C229">
            <v>37028</v>
          </cell>
          <cell r="D229">
            <v>216365.7</v>
          </cell>
          <cell r="E229">
            <v>225020.33</v>
          </cell>
          <cell r="F229">
            <v>231230.02</v>
          </cell>
          <cell r="G229">
            <v>6209.69</v>
          </cell>
          <cell r="H229">
            <v>0</v>
          </cell>
          <cell r="I229">
            <v>1442.44</v>
          </cell>
          <cell r="J229">
            <v>1442.44</v>
          </cell>
          <cell r="K229">
            <v>8</v>
          </cell>
          <cell r="L229" t="str">
            <v>BOND</v>
          </cell>
          <cell r="M229" t="str">
            <v>NPV</v>
          </cell>
        </row>
        <row r="230">
          <cell r="A230" t="str">
            <v>36207UFJ2</v>
          </cell>
          <cell r="B230" t="str">
            <v>01 dic 2011</v>
          </cell>
          <cell r="C230">
            <v>37028</v>
          </cell>
          <cell r="D230">
            <v>250655.04</v>
          </cell>
          <cell r="E230">
            <v>260681.25</v>
          </cell>
          <cell r="F230">
            <v>267875.03999999998</v>
          </cell>
          <cell r="G230">
            <v>7193.79</v>
          </cell>
          <cell r="H230">
            <v>0</v>
          </cell>
          <cell r="I230">
            <v>1671.03</v>
          </cell>
          <cell r="J230">
            <v>1671.03</v>
          </cell>
          <cell r="K230">
            <v>8</v>
          </cell>
          <cell r="L230" t="str">
            <v>BOND</v>
          </cell>
          <cell r="M230" t="str">
            <v>NPV</v>
          </cell>
        </row>
        <row r="231">
          <cell r="A231" t="str">
            <v>36209L4R4</v>
          </cell>
          <cell r="B231" t="str">
            <v>01 ago 2030</v>
          </cell>
          <cell r="C231" t="str">
            <v>18 abr 2002</v>
          </cell>
          <cell r="D231">
            <v>4738543.18</v>
          </cell>
          <cell r="E231">
            <v>4874776.3099999996</v>
          </cell>
          <cell r="F231">
            <v>4945854.4400000004</v>
          </cell>
          <cell r="G231">
            <v>71078.13</v>
          </cell>
          <cell r="H231">
            <v>0</v>
          </cell>
          <cell r="I231">
            <v>27641.5</v>
          </cell>
          <cell r="J231">
            <v>27641.5</v>
          </cell>
          <cell r="K231">
            <v>7</v>
          </cell>
          <cell r="L231" t="str">
            <v>BOND</v>
          </cell>
          <cell r="M231" t="str">
            <v>NPV</v>
          </cell>
        </row>
        <row r="232">
          <cell r="A232" t="str">
            <v>36209RZW6</v>
          </cell>
          <cell r="B232">
            <v>42278</v>
          </cell>
          <cell r="C232" t="str">
            <v>20 dic 2000</v>
          </cell>
          <cell r="D232">
            <v>124724.68</v>
          </cell>
          <cell r="E232">
            <v>127608.94</v>
          </cell>
          <cell r="F232">
            <v>133138.60999999999</v>
          </cell>
          <cell r="G232">
            <v>5529.67</v>
          </cell>
          <cell r="H232">
            <v>0</v>
          </cell>
          <cell r="I232">
            <v>831.5</v>
          </cell>
          <cell r="J232">
            <v>831.5</v>
          </cell>
          <cell r="K232">
            <v>8</v>
          </cell>
          <cell r="L232" t="str">
            <v>30F360</v>
          </cell>
          <cell r="M232" t="str">
            <v>NPV</v>
          </cell>
        </row>
        <row r="233">
          <cell r="A233" t="str">
            <v>36210GE91</v>
          </cell>
          <cell r="B233">
            <v>41913</v>
          </cell>
          <cell r="C233">
            <v>36937</v>
          </cell>
          <cell r="D233">
            <v>796240.83</v>
          </cell>
          <cell r="E233">
            <v>830081.07</v>
          </cell>
          <cell r="F233">
            <v>846523.44</v>
          </cell>
          <cell r="G233">
            <v>16442.37</v>
          </cell>
          <cell r="H233">
            <v>0</v>
          </cell>
          <cell r="I233">
            <v>5308.27</v>
          </cell>
          <cell r="J233">
            <v>5308.27</v>
          </cell>
          <cell r="K233">
            <v>8</v>
          </cell>
          <cell r="L233" t="str">
            <v>30F360</v>
          </cell>
          <cell r="M233" t="str">
            <v>NPV</v>
          </cell>
        </row>
        <row r="234">
          <cell r="A234" t="str">
            <v>36211FMN2</v>
          </cell>
          <cell r="B234">
            <v>42248</v>
          </cell>
          <cell r="C234" t="str">
            <v>20 dic 2000</v>
          </cell>
          <cell r="D234">
            <v>704126.89</v>
          </cell>
          <cell r="E234">
            <v>720409.82</v>
          </cell>
          <cell r="F234">
            <v>751627.29</v>
          </cell>
          <cell r="G234">
            <v>31217.47</v>
          </cell>
          <cell r="H234">
            <v>0</v>
          </cell>
          <cell r="I234">
            <v>4694.18</v>
          </cell>
          <cell r="J234">
            <v>4694.18</v>
          </cell>
          <cell r="K234">
            <v>8</v>
          </cell>
          <cell r="L234" t="str">
            <v>30F360</v>
          </cell>
          <cell r="M234" t="str">
            <v>NPV</v>
          </cell>
        </row>
        <row r="235">
          <cell r="A235" t="str">
            <v>36211KHA5</v>
          </cell>
          <cell r="B235">
            <v>42278</v>
          </cell>
          <cell r="C235" t="str">
            <v>20 dic 2000</v>
          </cell>
          <cell r="D235">
            <v>673104.09</v>
          </cell>
          <cell r="E235">
            <v>688669.63</v>
          </cell>
          <cell r="F235">
            <v>718511.69</v>
          </cell>
          <cell r="G235">
            <v>29842.06</v>
          </cell>
          <cell r="H235">
            <v>0</v>
          </cell>
          <cell r="I235">
            <v>4487.3599999999997</v>
          </cell>
          <cell r="J235">
            <v>4487.3599999999997</v>
          </cell>
          <cell r="K235">
            <v>8</v>
          </cell>
          <cell r="L235" t="str">
            <v>30F360</v>
          </cell>
          <cell r="M235" t="str">
            <v>NPV</v>
          </cell>
        </row>
        <row r="236">
          <cell r="A236" t="str">
            <v>36211KU28</v>
          </cell>
          <cell r="B236">
            <v>47757</v>
          </cell>
          <cell r="C236" t="str">
            <v>23 ene 2001</v>
          </cell>
          <cell r="D236">
            <v>452227.77</v>
          </cell>
          <cell r="E236">
            <v>466430.52</v>
          </cell>
          <cell r="F236">
            <v>488405.99</v>
          </cell>
          <cell r="G236">
            <v>21975.47</v>
          </cell>
          <cell r="H236">
            <v>0</v>
          </cell>
          <cell r="I236">
            <v>3203.28</v>
          </cell>
          <cell r="J236">
            <v>3203.28</v>
          </cell>
          <cell r="K236">
            <v>8.5</v>
          </cell>
          <cell r="L236" t="str">
            <v>30F360</v>
          </cell>
          <cell r="M236" t="str">
            <v>NPV</v>
          </cell>
        </row>
        <row r="237">
          <cell r="A237" t="str">
            <v>36211KVU5</v>
          </cell>
          <cell r="B237">
            <v>47788</v>
          </cell>
          <cell r="C237" t="str">
            <v>23 ene 2001</v>
          </cell>
          <cell r="D237">
            <v>1730268.93</v>
          </cell>
          <cell r="E237">
            <v>1784610.19</v>
          </cell>
          <cell r="F237">
            <v>1868690.44</v>
          </cell>
          <cell r="G237">
            <v>84080.25</v>
          </cell>
          <cell r="H237">
            <v>0</v>
          </cell>
          <cell r="I237">
            <v>12256.07</v>
          </cell>
          <cell r="J237">
            <v>12256.07</v>
          </cell>
          <cell r="K237">
            <v>8.5</v>
          </cell>
          <cell r="L237" t="str">
            <v>30F360</v>
          </cell>
          <cell r="M237" t="str">
            <v>NPV</v>
          </cell>
        </row>
        <row r="238">
          <cell r="A238" t="str">
            <v>36211KVV3</v>
          </cell>
          <cell r="B238">
            <v>47788</v>
          </cell>
          <cell r="C238" t="str">
            <v>23 ene 2001</v>
          </cell>
          <cell r="D238">
            <v>1615535.73</v>
          </cell>
          <cell r="E238">
            <v>1666273.65</v>
          </cell>
          <cell r="F238">
            <v>1744778.59</v>
          </cell>
          <cell r="G238">
            <v>78504.94</v>
          </cell>
          <cell r="H238">
            <v>0</v>
          </cell>
          <cell r="I238">
            <v>11443.38</v>
          </cell>
          <cell r="J238">
            <v>11443.38</v>
          </cell>
          <cell r="K238">
            <v>8.5</v>
          </cell>
          <cell r="L238" t="str">
            <v>30F360</v>
          </cell>
          <cell r="M238" t="str">
            <v>NPV</v>
          </cell>
        </row>
        <row r="239">
          <cell r="A239" t="str">
            <v>36211P6X6</v>
          </cell>
          <cell r="B239">
            <v>42036</v>
          </cell>
          <cell r="C239">
            <v>36937</v>
          </cell>
          <cell r="D239">
            <v>71029.33</v>
          </cell>
          <cell r="E239">
            <v>74048.08</v>
          </cell>
          <cell r="F239">
            <v>75514.83</v>
          </cell>
          <cell r="G239">
            <v>1466.75</v>
          </cell>
          <cell r="H239">
            <v>0</v>
          </cell>
          <cell r="I239">
            <v>473.53</v>
          </cell>
          <cell r="J239">
            <v>473.53</v>
          </cell>
          <cell r="K239">
            <v>8</v>
          </cell>
          <cell r="L239" t="str">
            <v>30F360</v>
          </cell>
          <cell r="M239" t="str">
            <v>NPV</v>
          </cell>
        </row>
        <row r="240">
          <cell r="A240" t="str">
            <v>36211QA50</v>
          </cell>
          <cell r="B240">
            <v>42186</v>
          </cell>
          <cell r="C240" t="str">
            <v>20 dic 2000</v>
          </cell>
          <cell r="D240">
            <v>472028.53</v>
          </cell>
          <cell r="E240">
            <v>482944.19</v>
          </cell>
          <cell r="F240">
            <v>503871.57</v>
          </cell>
          <cell r="G240">
            <v>20927.38</v>
          </cell>
          <cell r="H240">
            <v>0</v>
          </cell>
          <cell r="I240">
            <v>3146.86</v>
          </cell>
          <cell r="J240">
            <v>3146.86</v>
          </cell>
          <cell r="K240">
            <v>8</v>
          </cell>
          <cell r="L240" t="str">
            <v>30F360</v>
          </cell>
          <cell r="M240" t="str">
            <v>NPV</v>
          </cell>
        </row>
        <row r="241">
          <cell r="A241" t="str">
            <v>36211RR27</v>
          </cell>
          <cell r="B241" t="str">
            <v>01 ago 2015</v>
          </cell>
          <cell r="C241" t="str">
            <v>20 dic 2000</v>
          </cell>
          <cell r="D241">
            <v>205969.96</v>
          </cell>
          <cell r="E241">
            <v>210733.02</v>
          </cell>
          <cell r="F241">
            <v>219864.69</v>
          </cell>
          <cell r="G241">
            <v>9131.67</v>
          </cell>
          <cell r="H241">
            <v>0</v>
          </cell>
          <cell r="I241">
            <v>1373.13</v>
          </cell>
          <cell r="J241">
            <v>1373.13</v>
          </cell>
          <cell r="K241">
            <v>8</v>
          </cell>
          <cell r="L241" t="str">
            <v>30F360</v>
          </cell>
          <cell r="M241" t="str">
            <v>NPV</v>
          </cell>
        </row>
        <row r="242">
          <cell r="A242" t="str">
            <v>36211RRZ4</v>
          </cell>
          <cell r="B242" t="str">
            <v>01 ago 2015</v>
          </cell>
          <cell r="C242" t="str">
            <v>20 dic 2000</v>
          </cell>
          <cell r="D242">
            <v>809287.61</v>
          </cell>
          <cell r="E242">
            <v>828002.37</v>
          </cell>
          <cell r="F242">
            <v>863882.15</v>
          </cell>
          <cell r="G242">
            <v>35879.78</v>
          </cell>
          <cell r="H242">
            <v>0</v>
          </cell>
          <cell r="I242">
            <v>5395.25</v>
          </cell>
          <cell r="J242">
            <v>5395.25</v>
          </cell>
          <cell r="K242">
            <v>8</v>
          </cell>
          <cell r="L242" t="str">
            <v>30F360</v>
          </cell>
          <cell r="M242" t="str">
            <v>NPV</v>
          </cell>
        </row>
        <row r="243">
          <cell r="A243" t="str">
            <v>36211SMY0</v>
          </cell>
          <cell r="B243">
            <v>41944</v>
          </cell>
          <cell r="C243">
            <v>36937</v>
          </cell>
          <cell r="D243">
            <v>565440.06000000006</v>
          </cell>
          <cell r="E243">
            <v>589471.27</v>
          </cell>
          <cell r="F243">
            <v>601147.6</v>
          </cell>
          <cell r="G243">
            <v>11676.33</v>
          </cell>
          <cell r="H243">
            <v>0</v>
          </cell>
          <cell r="I243">
            <v>3769.6</v>
          </cell>
          <cell r="J243">
            <v>3769.6</v>
          </cell>
          <cell r="K243">
            <v>8</v>
          </cell>
          <cell r="L243" t="str">
            <v>30F360</v>
          </cell>
          <cell r="M243" t="str">
            <v>NPV</v>
          </cell>
        </row>
        <row r="244">
          <cell r="A244" t="str">
            <v>36211XW36</v>
          </cell>
          <cell r="B244">
            <v>42186</v>
          </cell>
          <cell r="C244" t="str">
            <v>20 dic 2000</v>
          </cell>
          <cell r="D244">
            <v>400750.83</v>
          </cell>
          <cell r="E244">
            <v>410018.18</v>
          </cell>
          <cell r="F244">
            <v>426058.23999999999</v>
          </cell>
          <cell r="G244">
            <v>16040.06</v>
          </cell>
          <cell r="H244">
            <v>0</v>
          </cell>
          <cell r="I244">
            <v>2671.67</v>
          </cell>
          <cell r="J244">
            <v>2671.67</v>
          </cell>
          <cell r="K244">
            <v>8</v>
          </cell>
          <cell r="L244" t="str">
            <v>30F360</v>
          </cell>
          <cell r="M244" t="str">
            <v>NPV</v>
          </cell>
        </row>
        <row r="245">
          <cell r="A245" t="str">
            <v>36211YXD1</v>
          </cell>
          <cell r="B245" t="str">
            <v>01 ago 2015</v>
          </cell>
          <cell r="C245">
            <v>36937</v>
          </cell>
          <cell r="D245">
            <v>324846.34000000003</v>
          </cell>
          <cell r="E245">
            <v>338652.31</v>
          </cell>
          <cell r="F245">
            <v>346760.47</v>
          </cell>
          <cell r="G245">
            <v>8108.16</v>
          </cell>
          <cell r="H245">
            <v>0</v>
          </cell>
          <cell r="I245">
            <v>2165.64</v>
          </cell>
          <cell r="J245">
            <v>2165.64</v>
          </cell>
          <cell r="K245">
            <v>8</v>
          </cell>
          <cell r="L245" t="str">
            <v>30F360</v>
          </cell>
          <cell r="M245" t="str">
            <v>NPV</v>
          </cell>
        </row>
        <row r="246">
          <cell r="A246" t="str">
            <v>36212C5J6</v>
          </cell>
          <cell r="B246">
            <v>42278</v>
          </cell>
          <cell r="C246" t="str">
            <v>20 dic 2000</v>
          </cell>
          <cell r="D246">
            <v>554104.1</v>
          </cell>
          <cell r="E246">
            <v>566917.76</v>
          </cell>
          <cell r="F246">
            <v>591483.96</v>
          </cell>
          <cell r="G246">
            <v>24566.2</v>
          </cell>
          <cell r="H246">
            <v>0</v>
          </cell>
          <cell r="I246">
            <v>3694.03</v>
          </cell>
          <cell r="J246">
            <v>3694.03</v>
          </cell>
          <cell r="K246">
            <v>8</v>
          </cell>
          <cell r="L246" t="str">
            <v>30F360</v>
          </cell>
          <cell r="M246" t="str">
            <v>NPV</v>
          </cell>
        </row>
        <row r="247">
          <cell r="A247" t="str">
            <v>36212ECY1</v>
          </cell>
          <cell r="B247">
            <v>42156</v>
          </cell>
          <cell r="C247">
            <v>36937</v>
          </cell>
          <cell r="D247">
            <v>776391.62</v>
          </cell>
          <cell r="E247">
            <v>809388.26</v>
          </cell>
          <cell r="F247">
            <v>828767</v>
          </cell>
          <cell r="G247">
            <v>19378.740000000002</v>
          </cell>
          <cell r="H247">
            <v>0</v>
          </cell>
          <cell r="I247">
            <v>5175.9399999999996</v>
          </cell>
          <cell r="J247">
            <v>5175.9399999999996</v>
          </cell>
          <cell r="K247">
            <v>8</v>
          </cell>
          <cell r="L247" t="str">
            <v>30F360</v>
          </cell>
          <cell r="M247" t="str">
            <v>NPV</v>
          </cell>
        </row>
        <row r="248">
          <cell r="A248" t="str">
            <v>36212EGP6</v>
          </cell>
          <cell r="B248" t="str">
            <v>01 ago 2030</v>
          </cell>
          <cell r="C248">
            <v>36790</v>
          </cell>
          <cell r="D248">
            <v>87109.7</v>
          </cell>
          <cell r="E248">
            <v>89273.83</v>
          </cell>
          <cell r="F248">
            <v>94078.48</v>
          </cell>
          <cell r="G248">
            <v>4804.6499999999996</v>
          </cell>
          <cell r="H248">
            <v>0</v>
          </cell>
          <cell r="I248">
            <v>617.03</v>
          </cell>
          <cell r="J248">
            <v>617.03</v>
          </cell>
          <cell r="K248">
            <v>8.5</v>
          </cell>
          <cell r="L248" t="str">
            <v>30F360</v>
          </cell>
          <cell r="M248" t="str">
            <v>NPV</v>
          </cell>
        </row>
        <row r="249">
          <cell r="A249" t="str">
            <v>36212KAP8</v>
          </cell>
          <cell r="B249">
            <v>42309</v>
          </cell>
          <cell r="C249">
            <v>36937</v>
          </cell>
          <cell r="D249">
            <v>502482.99</v>
          </cell>
          <cell r="E249">
            <v>523838.51</v>
          </cell>
          <cell r="F249">
            <v>536380.49</v>
          </cell>
          <cell r="G249">
            <v>12541.98</v>
          </cell>
          <cell r="H249">
            <v>0</v>
          </cell>
          <cell r="I249">
            <v>3349.89</v>
          </cell>
          <cell r="J249">
            <v>3349.89</v>
          </cell>
          <cell r="K249">
            <v>8</v>
          </cell>
          <cell r="L249" t="str">
            <v>30F360</v>
          </cell>
          <cell r="M249" t="str">
            <v>NPV</v>
          </cell>
        </row>
        <row r="250">
          <cell r="A250" t="str">
            <v>362165LD2</v>
          </cell>
          <cell r="B250">
            <v>39479</v>
          </cell>
          <cell r="C250" t="str">
            <v>16 ago 2001</v>
          </cell>
          <cell r="D250">
            <v>160277.99</v>
          </cell>
          <cell r="E250">
            <v>165987.89000000001</v>
          </cell>
          <cell r="F250">
            <v>171697.8</v>
          </cell>
          <cell r="G250">
            <v>5709.91</v>
          </cell>
          <cell r="H250">
            <v>0</v>
          </cell>
          <cell r="I250">
            <v>934.95</v>
          </cell>
          <cell r="J250">
            <v>934.95</v>
          </cell>
          <cell r="K250">
            <v>7</v>
          </cell>
          <cell r="L250" t="str">
            <v>BOND</v>
          </cell>
          <cell r="M250" t="str">
            <v>NPV</v>
          </cell>
        </row>
        <row r="251">
          <cell r="A251" t="str">
            <v>36216YNX3</v>
          </cell>
          <cell r="B251" t="str">
            <v>01 ago 2007</v>
          </cell>
          <cell r="C251" t="str">
            <v>16 ago 2001</v>
          </cell>
          <cell r="D251">
            <v>19033.11</v>
          </cell>
          <cell r="E251">
            <v>19865.810000000001</v>
          </cell>
          <cell r="F251">
            <v>20443.46</v>
          </cell>
          <cell r="G251">
            <v>577.65</v>
          </cell>
          <cell r="H251">
            <v>0</v>
          </cell>
          <cell r="I251">
            <v>118.96</v>
          </cell>
          <cell r="J251">
            <v>118.96</v>
          </cell>
          <cell r="K251">
            <v>7.5</v>
          </cell>
          <cell r="L251" t="str">
            <v>BOND</v>
          </cell>
          <cell r="M251" t="str">
            <v>NPV</v>
          </cell>
        </row>
        <row r="252">
          <cell r="A252" t="str">
            <v>36217HJY2</v>
          </cell>
          <cell r="B252">
            <v>39569</v>
          </cell>
          <cell r="C252">
            <v>36573</v>
          </cell>
          <cell r="D252">
            <v>103224.13</v>
          </cell>
          <cell r="E252">
            <v>101901.56</v>
          </cell>
          <cell r="F252">
            <v>110578.85</v>
          </cell>
          <cell r="G252">
            <v>8677.2900000000009</v>
          </cell>
          <cell r="H252">
            <v>0</v>
          </cell>
          <cell r="I252">
            <v>602.14</v>
          </cell>
          <cell r="J252">
            <v>602.14</v>
          </cell>
          <cell r="K252">
            <v>7</v>
          </cell>
          <cell r="L252" t="str">
            <v>30F360</v>
          </cell>
          <cell r="M252" t="str">
            <v>NPV</v>
          </cell>
        </row>
        <row r="253">
          <cell r="A253" t="str">
            <v>36217U6J0</v>
          </cell>
          <cell r="B253">
            <v>39356</v>
          </cell>
          <cell r="C253" t="str">
            <v>16 ago 2001</v>
          </cell>
          <cell r="D253">
            <v>57079.18</v>
          </cell>
          <cell r="E253">
            <v>59112.639999999999</v>
          </cell>
          <cell r="F253">
            <v>61146.07</v>
          </cell>
          <cell r="G253">
            <v>2033.43</v>
          </cell>
          <cell r="H253">
            <v>0</v>
          </cell>
          <cell r="I253">
            <v>332.96</v>
          </cell>
          <cell r="J253">
            <v>332.96</v>
          </cell>
          <cell r="K253">
            <v>7</v>
          </cell>
          <cell r="L253" t="str">
            <v>BOND</v>
          </cell>
          <cell r="M253" t="str">
            <v>NPV</v>
          </cell>
        </row>
        <row r="254">
          <cell r="A254" t="str">
            <v>36217YL89</v>
          </cell>
          <cell r="B254">
            <v>39569</v>
          </cell>
          <cell r="C254">
            <v>36573</v>
          </cell>
          <cell r="D254">
            <v>222569.42</v>
          </cell>
          <cell r="E254">
            <v>219717.75</v>
          </cell>
          <cell r="F254">
            <v>238427.49</v>
          </cell>
          <cell r="G254">
            <v>18709.740000000002</v>
          </cell>
          <cell r="H254">
            <v>0</v>
          </cell>
          <cell r="I254">
            <v>1298.32</v>
          </cell>
          <cell r="J254">
            <v>1298.32</v>
          </cell>
          <cell r="K254">
            <v>7</v>
          </cell>
          <cell r="L254" t="str">
            <v>30F360</v>
          </cell>
          <cell r="M254" t="str">
            <v>NPV</v>
          </cell>
        </row>
        <row r="255">
          <cell r="A255" t="str">
            <v>36218KTH0</v>
          </cell>
          <cell r="B255" t="str">
            <v>01 ene 2008</v>
          </cell>
          <cell r="C255" t="str">
            <v>16 ago 2001</v>
          </cell>
          <cell r="D255">
            <v>29557.22</v>
          </cell>
          <cell r="E255">
            <v>30850.33</v>
          </cell>
          <cell r="F255">
            <v>31747.41</v>
          </cell>
          <cell r="G255">
            <v>897.08</v>
          </cell>
          <cell r="H255">
            <v>0</v>
          </cell>
          <cell r="I255">
            <v>184.73</v>
          </cell>
          <cell r="J255">
            <v>184.73</v>
          </cell>
          <cell r="K255">
            <v>7.5</v>
          </cell>
          <cell r="L255" t="str">
            <v>BOND</v>
          </cell>
          <cell r="M255" t="str">
            <v>NPV</v>
          </cell>
        </row>
        <row r="256">
          <cell r="A256" t="str">
            <v>36218KVK0</v>
          </cell>
          <cell r="B256" t="str">
            <v>01 abr 2008</v>
          </cell>
          <cell r="C256" t="str">
            <v>16 ago 2001</v>
          </cell>
          <cell r="D256">
            <v>158654.79999999999</v>
          </cell>
          <cell r="E256">
            <v>165595.95000000001</v>
          </cell>
          <cell r="F256">
            <v>170447.61</v>
          </cell>
          <cell r="G256">
            <v>4851.66</v>
          </cell>
          <cell r="H256">
            <v>0</v>
          </cell>
          <cell r="I256">
            <v>991.59</v>
          </cell>
          <cell r="J256">
            <v>991.59</v>
          </cell>
          <cell r="K256">
            <v>7.5</v>
          </cell>
          <cell r="L256" t="str">
            <v>BOND</v>
          </cell>
          <cell r="M256" t="str">
            <v>NPV</v>
          </cell>
        </row>
        <row r="257">
          <cell r="A257" t="str">
            <v>36218KVQ7</v>
          </cell>
          <cell r="B257" t="str">
            <v>01 abr 2008</v>
          </cell>
          <cell r="C257" t="str">
            <v>16 ago 2001</v>
          </cell>
          <cell r="D257">
            <v>4040.25</v>
          </cell>
          <cell r="E257">
            <v>4244.78</v>
          </cell>
          <cell r="F257">
            <v>4326.26</v>
          </cell>
          <cell r="G257">
            <v>81.48</v>
          </cell>
          <cell r="H257">
            <v>0</v>
          </cell>
          <cell r="I257">
            <v>26.94</v>
          </cell>
          <cell r="J257">
            <v>26.94</v>
          </cell>
          <cell r="K257">
            <v>8</v>
          </cell>
          <cell r="L257" t="str">
            <v>BOND</v>
          </cell>
          <cell r="M257" t="str">
            <v>NPV</v>
          </cell>
        </row>
        <row r="258">
          <cell r="A258" t="str">
            <v>362194MX7</v>
          </cell>
          <cell r="B258">
            <v>39600</v>
          </cell>
          <cell r="C258">
            <v>36573</v>
          </cell>
          <cell r="D258">
            <v>233799</v>
          </cell>
          <cell r="E258">
            <v>230803.44</v>
          </cell>
          <cell r="F258">
            <v>250457.18</v>
          </cell>
          <cell r="G258">
            <v>19653.740000000002</v>
          </cell>
          <cell r="H258">
            <v>0</v>
          </cell>
          <cell r="I258">
            <v>1363.83</v>
          </cell>
          <cell r="J258">
            <v>1363.83</v>
          </cell>
          <cell r="K258">
            <v>7</v>
          </cell>
          <cell r="L258" t="str">
            <v>30F360</v>
          </cell>
          <cell r="M258" t="str">
            <v>NPV</v>
          </cell>
        </row>
        <row r="259">
          <cell r="A259" t="str">
            <v>362194NP3</v>
          </cell>
          <cell r="B259">
            <v>45078</v>
          </cell>
          <cell r="C259" t="str">
            <v>20 dic 2001</v>
          </cell>
          <cell r="D259">
            <v>745028.88</v>
          </cell>
          <cell r="E259">
            <v>765051.54</v>
          </cell>
          <cell r="F259">
            <v>780883.39</v>
          </cell>
          <cell r="G259">
            <v>15831.85</v>
          </cell>
          <cell r="H259">
            <v>0</v>
          </cell>
          <cell r="I259">
            <v>4346</v>
          </cell>
          <cell r="J259">
            <v>4346</v>
          </cell>
          <cell r="K259">
            <v>7</v>
          </cell>
          <cell r="L259" t="str">
            <v>BOND</v>
          </cell>
          <cell r="M259" t="str">
            <v>NPV</v>
          </cell>
        </row>
        <row r="260">
          <cell r="A260" t="str">
            <v>36219LE67</v>
          </cell>
          <cell r="B260">
            <v>38869</v>
          </cell>
          <cell r="C260" t="str">
            <v>16 ago 2001</v>
          </cell>
          <cell r="D260">
            <v>8431.3799999999992</v>
          </cell>
          <cell r="E260">
            <v>8858.2099999999991</v>
          </cell>
          <cell r="F260">
            <v>8911.1299999999992</v>
          </cell>
          <cell r="G260">
            <v>52.92</v>
          </cell>
          <cell r="H260">
            <v>0</v>
          </cell>
          <cell r="I260">
            <v>56.21</v>
          </cell>
          <cell r="J260">
            <v>56.21</v>
          </cell>
          <cell r="K260">
            <v>8</v>
          </cell>
          <cell r="L260" t="str">
            <v>BOND</v>
          </cell>
          <cell r="M260" t="str">
            <v>NPV</v>
          </cell>
        </row>
        <row r="261">
          <cell r="A261" t="str">
            <v>36219SH77</v>
          </cell>
          <cell r="B261" t="str">
            <v>01 abr 2008</v>
          </cell>
          <cell r="C261" t="str">
            <v>16 ago 2001</v>
          </cell>
          <cell r="D261">
            <v>20739.82</v>
          </cell>
          <cell r="E261">
            <v>21647.18</v>
          </cell>
          <cell r="F261">
            <v>22281.41</v>
          </cell>
          <cell r="G261">
            <v>634.23</v>
          </cell>
          <cell r="H261">
            <v>0</v>
          </cell>
          <cell r="I261">
            <v>129.62</v>
          </cell>
          <cell r="J261">
            <v>129.62</v>
          </cell>
          <cell r="K261">
            <v>7.5</v>
          </cell>
          <cell r="L261" t="str">
            <v>BOND</v>
          </cell>
          <cell r="M261" t="str">
            <v>NPV</v>
          </cell>
        </row>
        <row r="262">
          <cell r="A262" t="str">
            <v>3622032M2</v>
          </cell>
          <cell r="B262">
            <v>38899</v>
          </cell>
          <cell r="C262" t="str">
            <v>16 ago 2001</v>
          </cell>
          <cell r="D262">
            <v>2534.46</v>
          </cell>
          <cell r="E262">
            <v>2662.77</v>
          </cell>
          <cell r="F262">
            <v>2678.67</v>
          </cell>
          <cell r="G262">
            <v>15.9</v>
          </cell>
          <cell r="H262">
            <v>0</v>
          </cell>
          <cell r="I262">
            <v>16.899999999999999</v>
          </cell>
          <cell r="J262">
            <v>16.899999999999999</v>
          </cell>
          <cell r="K262">
            <v>8</v>
          </cell>
          <cell r="L262" t="str">
            <v>BOND</v>
          </cell>
          <cell r="M262" t="str">
            <v>NPV</v>
          </cell>
        </row>
        <row r="263">
          <cell r="A263" t="str">
            <v>3622047A1</v>
          </cell>
          <cell r="B263">
            <v>39234</v>
          </cell>
          <cell r="C263" t="str">
            <v>16 ago 2001</v>
          </cell>
          <cell r="D263">
            <v>10455.6</v>
          </cell>
          <cell r="E263">
            <v>10913.03</v>
          </cell>
          <cell r="F263">
            <v>11230.36</v>
          </cell>
          <cell r="G263">
            <v>317.33</v>
          </cell>
          <cell r="H263">
            <v>0</v>
          </cell>
          <cell r="I263">
            <v>65.349999999999994</v>
          </cell>
          <cell r="J263">
            <v>65.349999999999994</v>
          </cell>
          <cell r="K263">
            <v>7.5</v>
          </cell>
          <cell r="L263" t="str">
            <v>BOND</v>
          </cell>
          <cell r="M263" t="str">
            <v>NPV</v>
          </cell>
        </row>
        <row r="264">
          <cell r="A264" t="str">
            <v>362205JT4</v>
          </cell>
          <cell r="B264">
            <v>39508</v>
          </cell>
          <cell r="C264" t="str">
            <v>16 ago 2001</v>
          </cell>
          <cell r="D264">
            <v>335845.12</v>
          </cell>
          <cell r="E264">
            <v>350538.35</v>
          </cell>
          <cell r="F264">
            <v>360808.49</v>
          </cell>
          <cell r="G264">
            <v>10270.14</v>
          </cell>
          <cell r="H264">
            <v>0</v>
          </cell>
          <cell r="I264">
            <v>2099.0300000000002</v>
          </cell>
          <cell r="J264">
            <v>2099.0300000000002</v>
          </cell>
          <cell r="K264">
            <v>7.5</v>
          </cell>
          <cell r="L264" t="str">
            <v>BOND</v>
          </cell>
          <cell r="M264" t="str">
            <v>NPV</v>
          </cell>
        </row>
        <row r="265">
          <cell r="A265" t="str">
            <v>362205JU1</v>
          </cell>
          <cell r="B265">
            <v>39508</v>
          </cell>
          <cell r="C265" t="str">
            <v>16 ago 2001</v>
          </cell>
          <cell r="D265">
            <v>20352.330000000002</v>
          </cell>
          <cell r="E265">
            <v>21382.66</v>
          </cell>
          <cell r="F265">
            <v>21793.07</v>
          </cell>
          <cell r="G265">
            <v>410.41</v>
          </cell>
          <cell r="H265">
            <v>0</v>
          </cell>
          <cell r="I265">
            <v>135.68</v>
          </cell>
          <cell r="J265">
            <v>135.68</v>
          </cell>
          <cell r="K265">
            <v>8</v>
          </cell>
          <cell r="L265" t="str">
            <v>BOND</v>
          </cell>
          <cell r="M265" t="str">
            <v>NPV</v>
          </cell>
        </row>
        <row r="266">
          <cell r="A266" t="str">
            <v>362205XW1</v>
          </cell>
          <cell r="B266" t="str">
            <v>01 ago 2007</v>
          </cell>
          <cell r="C266" t="str">
            <v>16 ago 2001</v>
          </cell>
          <cell r="D266">
            <v>51357.68</v>
          </cell>
          <cell r="E266">
            <v>53604.58</v>
          </cell>
          <cell r="F266">
            <v>55163.28</v>
          </cell>
          <cell r="G266">
            <v>1558.7</v>
          </cell>
          <cell r="H266">
            <v>0</v>
          </cell>
          <cell r="I266">
            <v>320.99</v>
          </cell>
          <cell r="J266">
            <v>320.99</v>
          </cell>
          <cell r="K266">
            <v>7.5</v>
          </cell>
          <cell r="L266" t="str">
            <v>BOND</v>
          </cell>
          <cell r="M266" t="str">
            <v>NPV</v>
          </cell>
        </row>
        <row r="267">
          <cell r="A267" t="str">
            <v>3622095B0</v>
          </cell>
          <cell r="B267">
            <v>39326</v>
          </cell>
          <cell r="C267" t="str">
            <v>16 ago 2001</v>
          </cell>
          <cell r="D267">
            <v>44414.63</v>
          </cell>
          <cell r="E267">
            <v>46357.760000000002</v>
          </cell>
          <cell r="F267">
            <v>47705.75</v>
          </cell>
          <cell r="G267">
            <v>1347.99</v>
          </cell>
          <cell r="H267">
            <v>0</v>
          </cell>
          <cell r="I267">
            <v>277.58999999999997</v>
          </cell>
          <cell r="J267">
            <v>277.58999999999997</v>
          </cell>
          <cell r="K267">
            <v>7.5</v>
          </cell>
          <cell r="L267" t="str">
            <v>BOND</v>
          </cell>
          <cell r="M267" t="str">
            <v>NPV</v>
          </cell>
        </row>
        <row r="268">
          <cell r="A268" t="str">
            <v>3622097G7</v>
          </cell>
          <cell r="B268">
            <v>39356</v>
          </cell>
          <cell r="C268" t="str">
            <v>16 ago 2001</v>
          </cell>
          <cell r="D268">
            <v>88159.46</v>
          </cell>
          <cell r="E268">
            <v>92016.45</v>
          </cell>
          <cell r="F268">
            <v>94692.08</v>
          </cell>
          <cell r="G268">
            <v>2675.63</v>
          </cell>
          <cell r="H268">
            <v>0</v>
          </cell>
          <cell r="I268">
            <v>551</v>
          </cell>
          <cell r="J268">
            <v>551</v>
          </cell>
          <cell r="K268">
            <v>7.5</v>
          </cell>
          <cell r="L268" t="str">
            <v>BOND</v>
          </cell>
          <cell r="M268" t="str">
            <v>NPV</v>
          </cell>
        </row>
        <row r="269">
          <cell r="A269" t="str">
            <v>36220SAX4</v>
          </cell>
          <cell r="B269">
            <v>38384</v>
          </cell>
          <cell r="C269" t="str">
            <v>16 ago 2001</v>
          </cell>
          <cell r="D269">
            <v>12279.35</v>
          </cell>
          <cell r="E269">
            <v>12900.99</v>
          </cell>
          <cell r="F269">
            <v>13054.79</v>
          </cell>
          <cell r="G269">
            <v>153.80000000000001</v>
          </cell>
          <cell r="H269">
            <v>0</v>
          </cell>
          <cell r="I269">
            <v>81.86</v>
          </cell>
          <cell r="J269">
            <v>81.86</v>
          </cell>
          <cell r="K269">
            <v>8</v>
          </cell>
          <cell r="L269" t="str">
            <v>BOND</v>
          </cell>
          <cell r="M269" t="str">
            <v>NPV</v>
          </cell>
        </row>
        <row r="270">
          <cell r="A270" t="str">
            <v>36223CCU0</v>
          </cell>
          <cell r="B270">
            <v>38838</v>
          </cell>
          <cell r="C270" t="str">
            <v>16 ago 2001</v>
          </cell>
          <cell r="D270">
            <v>3637.76</v>
          </cell>
          <cell r="E270">
            <v>3821.92</v>
          </cell>
          <cell r="F270">
            <v>3844.75</v>
          </cell>
          <cell r="G270">
            <v>22.83</v>
          </cell>
          <cell r="H270">
            <v>0</v>
          </cell>
          <cell r="I270">
            <v>24.25</v>
          </cell>
          <cell r="J270">
            <v>24.25</v>
          </cell>
          <cell r="K270">
            <v>8</v>
          </cell>
          <cell r="L270" t="str">
            <v>BOND</v>
          </cell>
          <cell r="M270" t="str">
            <v>NPV</v>
          </cell>
        </row>
        <row r="271">
          <cell r="A271" t="str">
            <v>36223FB67</v>
          </cell>
          <cell r="B271">
            <v>38838</v>
          </cell>
          <cell r="C271" t="str">
            <v>16 ago 2001</v>
          </cell>
          <cell r="D271">
            <v>4507.75</v>
          </cell>
          <cell r="E271">
            <v>4735.95</v>
          </cell>
          <cell r="F271">
            <v>4764.24</v>
          </cell>
          <cell r="G271">
            <v>28.29</v>
          </cell>
          <cell r="H271">
            <v>0</v>
          </cell>
          <cell r="I271">
            <v>30.05</v>
          </cell>
          <cell r="J271">
            <v>30.05</v>
          </cell>
          <cell r="K271">
            <v>8</v>
          </cell>
          <cell r="L271" t="str">
            <v>BOND</v>
          </cell>
          <cell r="M271" t="str">
            <v>NPV</v>
          </cell>
        </row>
        <row r="272">
          <cell r="A272" t="str">
            <v>36223HQ91</v>
          </cell>
          <cell r="B272">
            <v>39569</v>
          </cell>
          <cell r="C272">
            <v>36573</v>
          </cell>
          <cell r="D272">
            <v>144770.22</v>
          </cell>
          <cell r="E272">
            <v>142915.35999999999</v>
          </cell>
          <cell r="F272">
            <v>155085.1</v>
          </cell>
          <cell r="G272">
            <v>12169.74</v>
          </cell>
          <cell r="H272">
            <v>0</v>
          </cell>
          <cell r="I272">
            <v>844.49</v>
          </cell>
          <cell r="J272">
            <v>844.49</v>
          </cell>
          <cell r="K272">
            <v>7</v>
          </cell>
          <cell r="L272" t="str">
            <v>30F360</v>
          </cell>
          <cell r="M272" t="str">
            <v>NPV</v>
          </cell>
        </row>
        <row r="273">
          <cell r="A273" t="str">
            <v>36223HQT7</v>
          </cell>
          <cell r="B273">
            <v>39508</v>
          </cell>
          <cell r="C273" t="str">
            <v>16 ago 2001</v>
          </cell>
          <cell r="D273">
            <v>55670.69</v>
          </cell>
          <cell r="E273">
            <v>58106.28</v>
          </cell>
          <cell r="F273">
            <v>59808.69</v>
          </cell>
          <cell r="G273">
            <v>1702.41</v>
          </cell>
          <cell r="H273">
            <v>0</v>
          </cell>
          <cell r="I273">
            <v>347.94</v>
          </cell>
          <cell r="J273">
            <v>347.94</v>
          </cell>
          <cell r="K273">
            <v>7.5</v>
          </cell>
          <cell r="L273" t="str">
            <v>BOND</v>
          </cell>
          <cell r="M273" t="str">
            <v>NPV</v>
          </cell>
        </row>
        <row r="274">
          <cell r="A274" t="str">
            <v>36223L3K2</v>
          </cell>
          <cell r="B274" t="str">
            <v>01 ene 2007</v>
          </cell>
          <cell r="C274" t="str">
            <v>16 ago 2001</v>
          </cell>
          <cell r="D274">
            <v>32172.51</v>
          </cell>
          <cell r="E274">
            <v>33801.25</v>
          </cell>
          <cell r="F274">
            <v>34003.129999999997</v>
          </cell>
          <cell r="G274">
            <v>201.88</v>
          </cell>
          <cell r="H274">
            <v>0</v>
          </cell>
          <cell r="I274">
            <v>214.48</v>
          </cell>
          <cell r="J274">
            <v>214.48</v>
          </cell>
          <cell r="K274">
            <v>8</v>
          </cell>
          <cell r="L274" t="str">
            <v>BOND</v>
          </cell>
          <cell r="M274" t="str">
            <v>NPV</v>
          </cell>
        </row>
        <row r="275">
          <cell r="A275" t="str">
            <v>36223MU53</v>
          </cell>
          <cell r="B275">
            <v>38961</v>
          </cell>
          <cell r="C275" t="str">
            <v>16 ago 2001</v>
          </cell>
          <cell r="D275">
            <v>60905.93</v>
          </cell>
          <cell r="E275">
            <v>63989.29</v>
          </cell>
          <cell r="F275">
            <v>64371.48</v>
          </cell>
          <cell r="G275">
            <v>382.19</v>
          </cell>
          <cell r="H275">
            <v>0</v>
          </cell>
          <cell r="I275">
            <v>406.04</v>
          </cell>
          <cell r="J275">
            <v>406.04</v>
          </cell>
          <cell r="K275">
            <v>8</v>
          </cell>
          <cell r="L275" t="str">
            <v>BOND</v>
          </cell>
          <cell r="M275" t="str">
            <v>NPV</v>
          </cell>
        </row>
        <row r="276">
          <cell r="A276" t="str">
            <v>36223NCW2</v>
          </cell>
          <cell r="B276" t="str">
            <v>01 ago 2006</v>
          </cell>
          <cell r="C276" t="str">
            <v>16 ago 2001</v>
          </cell>
          <cell r="D276">
            <v>25969.119999999999</v>
          </cell>
          <cell r="E276">
            <v>27283.81</v>
          </cell>
          <cell r="F276">
            <v>27446.76</v>
          </cell>
          <cell r="G276">
            <v>162.94999999999999</v>
          </cell>
          <cell r="H276">
            <v>0</v>
          </cell>
          <cell r="I276">
            <v>173.13</v>
          </cell>
          <cell r="J276">
            <v>173.13</v>
          </cell>
          <cell r="K276">
            <v>8</v>
          </cell>
          <cell r="L276" t="str">
            <v>BOND</v>
          </cell>
          <cell r="M276" t="str">
            <v>NPV</v>
          </cell>
        </row>
        <row r="277">
          <cell r="A277" t="str">
            <v>36223NTU8</v>
          </cell>
          <cell r="B277" t="str">
            <v>01 ago 2006</v>
          </cell>
          <cell r="C277" t="str">
            <v>16 ago 2001</v>
          </cell>
          <cell r="D277">
            <v>15873.14</v>
          </cell>
          <cell r="E277">
            <v>16676.72</v>
          </cell>
          <cell r="F277">
            <v>16776.32</v>
          </cell>
          <cell r="G277">
            <v>99.6</v>
          </cell>
          <cell r="H277">
            <v>0</v>
          </cell>
          <cell r="I277">
            <v>105.82</v>
          </cell>
          <cell r="J277">
            <v>105.82</v>
          </cell>
          <cell r="K277">
            <v>8</v>
          </cell>
          <cell r="L277" t="str">
            <v>BOND</v>
          </cell>
          <cell r="M277" t="str">
            <v>NPV</v>
          </cell>
        </row>
        <row r="278">
          <cell r="A278" t="str">
            <v>36223QX69</v>
          </cell>
          <cell r="B278">
            <v>39203</v>
          </cell>
          <cell r="C278" t="str">
            <v>16 ago 2001</v>
          </cell>
          <cell r="D278">
            <v>29342.82</v>
          </cell>
          <cell r="E278">
            <v>30828.29</v>
          </cell>
          <cell r="F278">
            <v>31416.77</v>
          </cell>
          <cell r="G278">
            <v>588.48</v>
          </cell>
          <cell r="H278">
            <v>0</v>
          </cell>
          <cell r="I278">
            <v>195.62</v>
          </cell>
          <cell r="J278">
            <v>195.62</v>
          </cell>
          <cell r="K278">
            <v>8</v>
          </cell>
          <cell r="L278" t="str">
            <v>BOND</v>
          </cell>
          <cell r="M278" t="str">
            <v>NPV</v>
          </cell>
        </row>
        <row r="279">
          <cell r="A279" t="str">
            <v>36223RAA3</v>
          </cell>
          <cell r="B279" t="str">
            <v>01 dic 2006</v>
          </cell>
          <cell r="C279" t="str">
            <v>16 ago 2001</v>
          </cell>
          <cell r="D279">
            <v>26339.63</v>
          </cell>
          <cell r="E279">
            <v>27491.99</v>
          </cell>
          <cell r="F279">
            <v>27913.69</v>
          </cell>
          <cell r="G279">
            <v>421.7</v>
          </cell>
          <cell r="H279">
            <v>0</v>
          </cell>
          <cell r="I279">
            <v>164.62</v>
          </cell>
          <cell r="J279">
            <v>164.62</v>
          </cell>
          <cell r="K279">
            <v>7.5</v>
          </cell>
          <cell r="L279" t="str">
            <v>BOND</v>
          </cell>
          <cell r="M279" t="str">
            <v>NPV</v>
          </cell>
        </row>
        <row r="280">
          <cell r="A280" t="str">
            <v>36223RBX2</v>
          </cell>
          <cell r="B280">
            <v>39142</v>
          </cell>
          <cell r="C280" t="str">
            <v>16 ago 2001</v>
          </cell>
          <cell r="D280">
            <v>48054.42</v>
          </cell>
          <cell r="E280">
            <v>50156.800000000003</v>
          </cell>
          <cell r="F280">
            <v>51615.25</v>
          </cell>
          <cell r="G280">
            <v>1458.45</v>
          </cell>
          <cell r="H280">
            <v>0</v>
          </cell>
          <cell r="I280">
            <v>300.33999999999997</v>
          </cell>
          <cell r="J280">
            <v>300.33999999999997</v>
          </cell>
          <cell r="K280">
            <v>7.5</v>
          </cell>
          <cell r="L280" t="str">
            <v>BOND</v>
          </cell>
          <cell r="M280" t="str">
            <v>NPV</v>
          </cell>
        </row>
        <row r="281">
          <cell r="A281" t="str">
            <v>36223RE50</v>
          </cell>
          <cell r="B281">
            <v>44866</v>
          </cell>
          <cell r="C281" t="str">
            <v>20 dic 2001</v>
          </cell>
          <cell r="D281">
            <v>130457.55</v>
          </cell>
          <cell r="E281">
            <v>133963.6</v>
          </cell>
          <cell r="F281">
            <v>136923.03</v>
          </cell>
          <cell r="G281">
            <v>2959.43</v>
          </cell>
          <cell r="H281">
            <v>0</v>
          </cell>
          <cell r="I281">
            <v>761</v>
          </cell>
          <cell r="J281">
            <v>761</v>
          </cell>
          <cell r="K281">
            <v>7</v>
          </cell>
          <cell r="L281" t="str">
            <v>BOND</v>
          </cell>
          <cell r="M281" t="str">
            <v>NPV</v>
          </cell>
        </row>
        <row r="282">
          <cell r="A282" t="str">
            <v>36223S4L4</v>
          </cell>
          <cell r="B282">
            <v>39264</v>
          </cell>
          <cell r="C282" t="str">
            <v>16 ago 2001</v>
          </cell>
          <cell r="D282">
            <v>7949.93</v>
          </cell>
          <cell r="E282">
            <v>8352.41</v>
          </cell>
          <cell r="F282">
            <v>8511.83</v>
          </cell>
          <cell r="G282">
            <v>159.41999999999999</v>
          </cell>
          <cell r="H282">
            <v>0</v>
          </cell>
          <cell r="I282">
            <v>53</v>
          </cell>
          <cell r="J282">
            <v>53</v>
          </cell>
          <cell r="K282">
            <v>8</v>
          </cell>
          <cell r="L282" t="str">
            <v>BOND</v>
          </cell>
          <cell r="M282" t="str">
            <v>NPV</v>
          </cell>
        </row>
        <row r="283">
          <cell r="A283" t="str">
            <v>36223SBX0</v>
          </cell>
          <cell r="B283" t="str">
            <v>01 ene 2007</v>
          </cell>
          <cell r="C283" t="str">
            <v>16 ago 2001</v>
          </cell>
          <cell r="D283">
            <v>1796.27</v>
          </cell>
          <cell r="E283">
            <v>1887.21</v>
          </cell>
          <cell r="F283">
            <v>1898.48</v>
          </cell>
          <cell r="G283">
            <v>11.27</v>
          </cell>
          <cell r="H283">
            <v>0</v>
          </cell>
          <cell r="I283">
            <v>11.98</v>
          </cell>
          <cell r="J283">
            <v>11.98</v>
          </cell>
          <cell r="K283">
            <v>8</v>
          </cell>
          <cell r="L283" t="str">
            <v>BOND</v>
          </cell>
          <cell r="M283" t="str">
            <v>NPV</v>
          </cell>
        </row>
        <row r="284">
          <cell r="A284" t="str">
            <v>36223SDP5</v>
          </cell>
          <cell r="B284">
            <v>39142</v>
          </cell>
          <cell r="C284" t="str">
            <v>16 ago 2001</v>
          </cell>
          <cell r="D284">
            <v>31128.71</v>
          </cell>
          <cell r="E284">
            <v>32490.6</v>
          </cell>
          <cell r="F284">
            <v>33435.35</v>
          </cell>
          <cell r="G284">
            <v>944.75</v>
          </cell>
          <cell r="H284">
            <v>0</v>
          </cell>
          <cell r="I284">
            <v>194.55</v>
          </cell>
          <cell r="J284">
            <v>194.55</v>
          </cell>
          <cell r="K284">
            <v>7.5</v>
          </cell>
          <cell r="L284" t="str">
            <v>BOND</v>
          </cell>
          <cell r="M284" t="str">
            <v>NPV</v>
          </cell>
        </row>
        <row r="285">
          <cell r="A285" t="str">
            <v>36223T6C0</v>
          </cell>
          <cell r="B285">
            <v>39142</v>
          </cell>
          <cell r="C285" t="str">
            <v>16 ago 2001</v>
          </cell>
          <cell r="D285">
            <v>10665.58</v>
          </cell>
          <cell r="E285">
            <v>11132.2</v>
          </cell>
          <cell r="F285">
            <v>11302.96</v>
          </cell>
          <cell r="G285">
            <v>170.76</v>
          </cell>
          <cell r="H285">
            <v>0</v>
          </cell>
          <cell r="I285">
            <v>66.66</v>
          </cell>
          <cell r="J285">
            <v>66.66</v>
          </cell>
          <cell r="K285">
            <v>7.5</v>
          </cell>
          <cell r="L285" t="str">
            <v>BOND</v>
          </cell>
          <cell r="M285" t="str">
            <v>NPV</v>
          </cell>
        </row>
        <row r="286">
          <cell r="A286" t="str">
            <v>36223UCY2</v>
          </cell>
          <cell r="B286" t="str">
            <v>01 abr 2007</v>
          </cell>
          <cell r="C286" t="str">
            <v>16 ago 2001</v>
          </cell>
          <cell r="D286">
            <v>19997.09</v>
          </cell>
          <cell r="E286">
            <v>21009.45</v>
          </cell>
          <cell r="F286">
            <v>21410.48</v>
          </cell>
          <cell r="G286">
            <v>401.03</v>
          </cell>
          <cell r="H286">
            <v>0</v>
          </cell>
          <cell r="I286">
            <v>133.31</v>
          </cell>
          <cell r="J286">
            <v>133.31</v>
          </cell>
          <cell r="K286">
            <v>8</v>
          </cell>
          <cell r="L286" t="str">
            <v>BOND</v>
          </cell>
          <cell r="M286" t="str">
            <v>NPV</v>
          </cell>
        </row>
        <row r="287">
          <cell r="A287" t="str">
            <v>36223UGW2</v>
          </cell>
          <cell r="B287">
            <v>39203</v>
          </cell>
          <cell r="C287" t="str">
            <v>16 ago 2001</v>
          </cell>
          <cell r="D287">
            <v>20007.5</v>
          </cell>
          <cell r="E287">
            <v>21020.38</v>
          </cell>
          <cell r="F287">
            <v>21421.63</v>
          </cell>
          <cell r="G287">
            <v>401.25</v>
          </cell>
          <cell r="H287">
            <v>0</v>
          </cell>
          <cell r="I287">
            <v>133.38</v>
          </cell>
          <cell r="J287">
            <v>133.38</v>
          </cell>
          <cell r="K287">
            <v>8</v>
          </cell>
          <cell r="L287" t="str">
            <v>BOND</v>
          </cell>
          <cell r="M287" t="str">
            <v>NPV</v>
          </cell>
        </row>
        <row r="288">
          <cell r="A288" t="str">
            <v>36223UU48</v>
          </cell>
          <cell r="B288">
            <v>39022</v>
          </cell>
          <cell r="C288" t="str">
            <v>16 ago 2001</v>
          </cell>
          <cell r="D288">
            <v>1950.78</v>
          </cell>
          <cell r="E288">
            <v>2049.54</v>
          </cell>
          <cell r="F288">
            <v>2061.7800000000002</v>
          </cell>
          <cell r="G288">
            <v>12.24</v>
          </cell>
          <cell r="H288">
            <v>0</v>
          </cell>
          <cell r="I288">
            <v>13.01</v>
          </cell>
          <cell r="J288">
            <v>13.01</v>
          </cell>
          <cell r="K288">
            <v>8</v>
          </cell>
          <cell r="L288" t="str">
            <v>BOND</v>
          </cell>
          <cell r="M288" t="str">
            <v>NPV</v>
          </cell>
        </row>
        <row r="289">
          <cell r="A289" t="str">
            <v>36223V5S1</v>
          </cell>
          <cell r="B289">
            <v>39142</v>
          </cell>
          <cell r="C289" t="str">
            <v>16 ago 2001</v>
          </cell>
          <cell r="D289">
            <v>59723.89</v>
          </cell>
          <cell r="E289">
            <v>62336.83</v>
          </cell>
          <cell r="F289">
            <v>64149.43</v>
          </cell>
          <cell r="G289">
            <v>1812.6</v>
          </cell>
          <cell r="H289">
            <v>0</v>
          </cell>
          <cell r="I289">
            <v>373.27</v>
          </cell>
          <cell r="J289">
            <v>373.27</v>
          </cell>
          <cell r="K289">
            <v>7.5</v>
          </cell>
          <cell r="L289" t="str">
            <v>BOND</v>
          </cell>
          <cell r="M289" t="str">
            <v>NPV</v>
          </cell>
        </row>
        <row r="290">
          <cell r="A290" t="str">
            <v>36223VAU0</v>
          </cell>
          <cell r="B290" t="str">
            <v>01 abr 2007</v>
          </cell>
          <cell r="C290" t="str">
            <v>16 ago 2001</v>
          </cell>
          <cell r="D290">
            <v>62161.55</v>
          </cell>
          <cell r="E290">
            <v>65308.47</v>
          </cell>
          <cell r="F290">
            <v>66555.13</v>
          </cell>
          <cell r="G290">
            <v>1246.6600000000001</v>
          </cell>
          <cell r="H290">
            <v>0</v>
          </cell>
          <cell r="I290">
            <v>414.41</v>
          </cell>
          <cell r="J290">
            <v>414.41</v>
          </cell>
          <cell r="K290">
            <v>7.5</v>
          </cell>
          <cell r="L290" t="str">
            <v>BOND</v>
          </cell>
          <cell r="M290" t="str">
            <v>NPV</v>
          </cell>
        </row>
        <row r="291">
          <cell r="A291" t="str">
            <v>36223VBB1</v>
          </cell>
          <cell r="B291" t="str">
            <v>01 ene 2007</v>
          </cell>
          <cell r="C291" t="str">
            <v>16 ago 2001</v>
          </cell>
          <cell r="D291">
            <v>7166.65</v>
          </cell>
          <cell r="E291">
            <v>7529.45</v>
          </cell>
          <cell r="F291">
            <v>7673.19</v>
          </cell>
          <cell r="G291">
            <v>143.74</v>
          </cell>
          <cell r="H291">
            <v>0</v>
          </cell>
          <cell r="I291">
            <v>47.78</v>
          </cell>
          <cell r="J291">
            <v>47.78</v>
          </cell>
          <cell r="K291">
            <v>8</v>
          </cell>
          <cell r="L291" t="str">
            <v>BOND</v>
          </cell>
          <cell r="M291" t="str">
            <v>NPV</v>
          </cell>
        </row>
        <row r="292">
          <cell r="A292" t="str">
            <v>36223VBR6</v>
          </cell>
          <cell r="B292">
            <v>39142</v>
          </cell>
          <cell r="C292" t="str">
            <v>16 ago 2001</v>
          </cell>
          <cell r="D292">
            <v>16556.43</v>
          </cell>
          <cell r="E292">
            <v>17280.78</v>
          </cell>
          <cell r="F292">
            <v>17783.259999999998</v>
          </cell>
          <cell r="G292">
            <v>502.48</v>
          </cell>
          <cell r="H292">
            <v>0</v>
          </cell>
          <cell r="I292">
            <v>103.48</v>
          </cell>
          <cell r="J292">
            <v>103.48</v>
          </cell>
          <cell r="K292">
            <v>7.5</v>
          </cell>
          <cell r="L292" t="str">
            <v>BOND</v>
          </cell>
          <cell r="M292" t="str">
            <v>NPV</v>
          </cell>
        </row>
        <row r="293">
          <cell r="A293" t="str">
            <v>36223VCA2</v>
          </cell>
          <cell r="B293" t="str">
            <v>01 ene 2007</v>
          </cell>
          <cell r="C293" t="str">
            <v>16 ago 2001</v>
          </cell>
          <cell r="D293">
            <v>32241.59</v>
          </cell>
          <cell r="E293">
            <v>33652.17</v>
          </cell>
          <cell r="F293">
            <v>34168.35</v>
          </cell>
          <cell r="G293">
            <v>516.17999999999995</v>
          </cell>
          <cell r="H293">
            <v>0</v>
          </cell>
          <cell r="I293">
            <v>201.51</v>
          </cell>
          <cell r="J293">
            <v>201.51</v>
          </cell>
          <cell r="K293">
            <v>7.5</v>
          </cell>
          <cell r="L293" t="str">
            <v>BOND</v>
          </cell>
          <cell r="M293" t="str">
            <v>NPV</v>
          </cell>
        </row>
        <row r="294">
          <cell r="A294" t="str">
            <v>36223VPC4</v>
          </cell>
          <cell r="B294">
            <v>39142</v>
          </cell>
          <cell r="C294" t="str">
            <v>16 ago 2001</v>
          </cell>
          <cell r="D294">
            <v>21830.82</v>
          </cell>
          <cell r="E294">
            <v>22785.93</v>
          </cell>
          <cell r="F294">
            <v>23448.48</v>
          </cell>
          <cell r="G294">
            <v>662.55</v>
          </cell>
          <cell r="H294">
            <v>0</v>
          </cell>
          <cell r="I294">
            <v>136.44</v>
          </cell>
          <cell r="J294">
            <v>136.44</v>
          </cell>
          <cell r="K294">
            <v>7.5</v>
          </cell>
          <cell r="L294" t="str">
            <v>BOND</v>
          </cell>
          <cell r="M294" t="str">
            <v>NPV</v>
          </cell>
        </row>
        <row r="295">
          <cell r="A295" t="str">
            <v>36223VRL2</v>
          </cell>
          <cell r="B295">
            <v>39142</v>
          </cell>
          <cell r="C295" t="str">
            <v>16 ago 2001</v>
          </cell>
          <cell r="D295">
            <v>28959.37</v>
          </cell>
          <cell r="E295">
            <v>30226.36</v>
          </cell>
          <cell r="F295">
            <v>31105.26</v>
          </cell>
          <cell r="G295">
            <v>878.9</v>
          </cell>
          <cell r="H295">
            <v>0</v>
          </cell>
          <cell r="I295">
            <v>181</v>
          </cell>
          <cell r="J295">
            <v>181</v>
          </cell>
          <cell r="K295">
            <v>7.5</v>
          </cell>
          <cell r="L295" t="str">
            <v>BOND</v>
          </cell>
          <cell r="M295" t="str">
            <v>NPV</v>
          </cell>
        </row>
        <row r="296">
          <cell r="A296" t="str">
            <v>36223VS72</v>
          </cell>
          <cell r="B296">
            <v>39203</v>
          </cell>
          <cell r="C296" t="str">
            <v>16 ago 2001</v>
          </cell>
          <cell r="D296">
            <v>7095.25</v>
          </cell>
          <cell r="E296">
            <v>7454.44</v>
          </cell>
          <cell r="F296">
            <v>7596.74</v>
          </cell>
          <cell r="G296">
            <v>142.30000000000001</v>
          </cell>
          <cell r="H296">
            <v>0</v>
          </cell>
          <cell r="I296">
            <v>47.3</v>
          </cell>
          <cell r="J296">
            <v>47.3</v>
          </cell>
          <cell r="K296">
            <v>8</v>
          </cell>
          <cell r="L296" t="str">
            <v>BOND</v>
          </cell>
          <cell r="M296" t="str">
            <v>NPV</v>
          </cell>
        </row>
        <row r="297">
          <cell r="A297" t="str">
            <v>36223WAE4</v>
          </cell>
          <cell r="B297">
            <v>45200</v>
          </cell>
          <cell r="C297" t="str">
            <v>20 dic 2001</v>
          </cell>
          <cell r="D297">
            <v>2519620.65</v>
          </cell>
          <cell r="E297">
            <v>2587335.4500000002</v>
          </cell>
          <cell r="F297">
            <v>2640877.4</v>
          </cell>
          <cell r="G297">
            <v>53541.95</v>
          </cell>
          <cell r="H297">
            <v>0</v>
          </cell>
          <cell r="I297">
            <v>14697.78</v>
          </cell>
          <cell r="J297">
            <v>14697.78</v>
          </cell>
          <cell r="K297">
            <v>7</v>
          </cell>
          <cell r="L297" t="str">
            <v>BOND</v>
          </cell>
          <cell r="M297" t="str">
            <v>NPV</v>
          </cell>
        </row>
        <row r="298">
          <cell r="A298" t="str">
            <v>36223WB52</v>
          </cell>
          <cell r="B298">
            <v>39387</v>
          </cell>
          <cell r="C298" t="str">
            <v>16 ago 2001</v>
          </cell>
          <cell r="D298">
            <v>154554.79</v>
          </cell>
          <cell r="E298">
            <v>161316.56</v>
          </cell>
          <cell r="F298">
            <v>166007.29999999999</v>
          </cell>
          <cell r="G298">
            <v>4690.74</v>
          </cell>
          <cell r="H298">
            <v>0</v>
          </cell>
          <cell r="I298">
            <v>965.97</v>
          </cell>
          <cell r="J298">
            <v>965.97</v>
          </cell>
          <cell r="K298">
            <v>7.5</v>
          </cell>
          <cell r="L298" t="str">
            <v>BOND</v>
          </cell>
          <cell r="M298" t="str">
            <v>NPV</v>
          </cell>
        </row>
        <row r="299">
          <cell r="A299" t="str">
            <v>36223WBC7</v>
          </cell>
          <cell r="B299">
            <v>44835</v>
          </cell>
          <cell r="C299" t="str">
            <v>20 dic 2001</v>
          </cell>
          <cell r="D299">
            <v>54509.04</v>
          </cell>
          <cell r="E299">
            <v>55973.98</v>
          </cell>
          <cell r="F299">
            <v>57210.51</v>
          </cell>
          <cell r="G299">
            <v>1236.53</v>
          </cell>
          <cell r="H299">
            <v>0</v>
          </cell>
          <cell r="I299">
            <v>317.97000000000003</v>
          </cell>
          <cell r="J299">
            <v>317.97000000000003</v>
          </cell>
          <cell r="K299">
            <v>7</v>
          </cell>
          <cell r="L299" t="str">
            <v>BOND</v>
          </cell>
          <cell r="M299" t="str">
            <v>NPV</v>
          </cell>
        </row>
        <row r="300">
          <cell r="A300" t="str">
            <v>36223WBD5</v>
          </cell>
          <cell r="B300">
            <v>39356</v>
          </cell>
          <cell r="C300" t="str">
            <v>16 ago 2001</v>
          </cell>
          <cell r="D300">
            <v>6317.39</v>
          </cell>
          <cell r="E300">
            <v>6637.2</v>
          </cell>
          <cell r="F300">
            <v>6763.9</v>
          </cell>
          <cell r="G300">
            <v>126.7</v>
          </cell>
          <cell r="H300">
            <v>0</v>
          </cell>
          <cell r="I300">
            <v>42.12</v>
          </cell>
          <cell r="J300">
            <v>42.12</v>
          </cell>
          <cell r="K300">
            <v>8</v>
          </cell>
          <cell r="L300" t="str">
            <v>BOND</v>
          </cell>
          <cell r="M300" t="str">
            <v>NPV</v>
          </cell>
        </row>
        <row r="301">
          <cell r="A301" t="str">
            <v>36223WPC2</v>
          </cell>
          <cell r="B301">
            <v>39387</v>
          </cell>
          <cell r="C301" t="str">
            <v>16 ago 2001</v>
          </cell>
          <cell r="D301">
            <v>14544.72</v>
          </cell>
          <cell r="E301">
            <v>15181.05</v>
          </cell>
          <cell r="F301">
            <v>15622.48</v>
          </cell>
          <cell r="G301">
            <v>441.43</v>
          </cell>
          <cell r="H301">
            <v>0</v>
          </cell>
          <cell r="I301">
            <v>90.9</v>
          </cell>
          <cell r="J301">
            <v>90.9</v>
          </cell>
          <cell r="K301">
            <v>7</v>
          </cell>
          <cell r="L301" t="str">
            <v>BOND</v>
          </cell>
          <cell r="M301" t="str">
            <v>NPV</v>
          </cell>
        </row>
        <row r="302">
          <cell r="A302" t="str">
            <v>36223WYD0</v>
          </cell>
          <cell r="B302">
            <v>39114</v>
          </cell>
          <cell r="C302" t="str">
            <v>16 ago 2001</v>
          </cell>
          <cell r="D302">
            <v>1281.73</v>
          </cell>
          <cell r="E302">
            <v>1346.61</v>
          </cell>
          <cell r="F302">
            <v>1354.66</v>
          </cell>
          <cell r="G302">
            <v>8.0500000000000007</v>
          </cell>
          <cell r="H302">
            <v>0</v>
          </cell>
          <cell r="I302">
            <v>8.5399999999999991</v>
          </cell>
          <cell r="J302">
            <v>8.5399999999999991</v>
          </cell>
          <cell r="K302">
            <v>8</v>
          </cell>
          <cell r="L302" t="str">
            <v>BOND</v>
          </cell>
          <cell r="M302" t="str">
            <v>NPV</v>
          </cell>
        </row>
        <row r="303">
          <cell r="A303" t="str">
            <v>36223X5A6</v>
          </cell>
          <cell r="B303">
            <v>39479</v>
          </cell>
          <cell r="C303" t="str">
            <v>16 ago 2001</v>
          </cell>
          <cell r="D303">
            <v>82408.67</v>
          </cell>
          <cell r="E303">
            <v>86014.04</v>
          </cell>
          <cell r="F303">
            <v>88515.15</v>
          </cell>
          <cell r="G303">
            <v>2501.11</v>
          </cell>
          <cell r="H303">
            <v>0</v>
          </cell>
          <cell r="I303">
            <v>515.04999999999995</v>
          </cell>
          <cell r="J303">
            <v>515.04999999999995</v>
          </cell>
          <cell r="K303">
            <v>7.5</v>
          </cell>
          <cell r="L303" t="str">
            <v>BOND</v>
          </cell>
          <cell r="M303" t="str">
            <v>NPV</v>
          </cell>
        </row>
        <row r="304">
          <cell r="A304" t="str">
            <v>36223XEV0</v>
          </cell>
          <cell r="B304">
            <v>39142</v>
          </cell>
          <cell r="C304" t="str">
            <v>16 ago 2001</v>
          </cell>
          <cell r="D304">
            <v>7662.93</v>
          </cell>
          <cell r="E304">
            <v>7998.2</v>
          </cell>
          <cell r="F304">
            <v>8230.75</v>
          </cell>
          <cell r="G304">
            <v>232.55</v>
          </cell>
          <cell r="H304">
            <v>0</v>
          </cell>
          <cell r="I304">
            <v>47.89</v>
          </cell>
          <cell r="J304">
            <v>47.89</v>
          </cell>
          <cell r="K304">
            <v>7.5</v>
          </cell>
          <cell r="L304" t="str">
            <v>BOND</v>
          </cell>
          <cell r="M304" t="str">
            <v>NPV</v>
          </cell>
        </row>
        <row r="305">
          <cell r="A305" t="str">
            <v>36223XHF2</v>
          </cell>
          <cell r="B305">
            <v>39142</v>
          </cell>
          <cell r="C305" t="str">
            <v>16 ago 2001</v>
          </cell>
          <cell r="D305">
            <v>21658.12</v>
          </cell>
          <cell r="E305">
            <v>22605.65</v>
          </cell>
          <cell r="F305">
            <v>23262.99</v>
          </cell>
          <cell r="G305">
            <v>657.34</v>
          </cell>
          <cell r="H305">
            <v>0</v>
          </cell>
          <cell r="I305">
            <v>135.36000000000001</v>
          </cell>
          <cell r="J305">
            <v>135.36000000000001</v>
          </cell>
          <cell r="K305">
            <v>7.5</v>
          </cell>
          <cell r="L305" t="str">
            <v>BOND</v>
          </cell>
          <cell r="M305" t="str">
            <v>NPV</v>
          </cell>
        </row>
        <row r="306">
          <cell r="A306" t="str">
            <v>36223XKT8</v>
          </cell>
          <cell r="B306">
            <v>39142</v>
          </cell>
          <cell r="C306" t="str">
            <v>16 ago 2001</v>
          </cell>
          <cell r="D306">
            <v>432157.85</v>
          </cell>
          <cell r="E306">
            <v>451064.77</v>
          </cell>
          <cell r="F306">
            <v>464180.75</v>
          </cell>
          <cell r="G306">
            <v>13115.98</v>
          </cell>
          <cell r="H306">
            <v>0</v>
          </cell>
          <cell r="I306">
            <v>2700.99</v>
          </cell>
          <cell r="J306">
            <v>2700.99</v>
          </cell>
          <cell r="K306">
            <v>7.5</v>
          </cell>
          <cell r="L306" t="str">
            <v>BOND</v>
          </cell>
          <cell r="M306" t="str">
            <v>NPV</v>
          </cell>
        </row>
        <row r="307">
          <cell r="A307" t="str">
            <v>36223XLB6</v>
          </cell>
          <cell r="B307">
            <v>39203</v>
          </cell>
          <cell r="C307" t="str">
            <v>16 ago 2001</v>
          </cell>
          <cell r="D307">
            <v>61299.78</v>
          </cell>
          <cell r="E307">
            <v>64403.07</v>
          </cell>
          <cell r="F307">
            <v>65632.45</v>
          </cell>
          <cell r="G307">
            <v>1229.3800000000001</v>
          </cell>
          <cell r="H307">
            <v>0</v>
          </cell>
          <cell r="I307">
            <v>408.67</v>
          </cell>
          <cell r="J307">
            <v>408.67</v>
          </cell>
          <cell r="K307">
            <v>8</v>
          </cell>
          <cell r="L307" t="str">
            <v>BOND</v>
          </cell>
          <cell r="M307" t="str">
            <v>NPV</v>
          </cell>
        </row>
        <row r="308">
          <cell r="A308" t="str">
            <v>36223XLK6</v>
          </cell>
          <cell r="B308">
            <v>39234</v>
          </cell>
          <cell r="C308" t="str">
            <v>16 ago 2001</v>
          </cell>
          <cell r="D308">
            <v>5545.13</v>
          </cell>
          <cell r="E308">
            <v>5825.83</v>
          </cell>
          <cell r="F308">
            <v>5937.06</v>
          </cell>
          <cell r="G308">
            <v>111.23</v>
          </cell>
          <cell r="H308">
            <v>0</v>
          </cell>
          <cell r="I308">
            <v>36.97</v>
          </cell>
          <cell r="J308">
            <v>36.97</v>
          </cell>
          <cell r="K308">
            <v>8</v>
          </cell>
          <cell r="L308" t="str">
            <v>BOND</v>
          </cell>
          <cell r="M308" t="str">
            <v>NPV</v>
          </cell>
        </row>
        <row r="309">
          <cell r="A309" t="str">
            <v>36223XNK4</v>
          </cell>
          <cell r="B309">
            <v>39142</v>
          </cell>
          <cell r="C309" t="str">
            <v>16 ago 2001</v>
          </cell>
          <cell r="D309">
            <v>131501.92000000001</v>
          </cell>
          <cell r="E309">
            <v>137255.12</v>
          </cell>
          <cell r="F309">
            <v>141246.21</v>
          </cell>
          <cell r="G309">
            <v>3991.09</v>
          </cell>
          <cell r="H309">
            <v>0</v>
          </cell>
          <cell r="I309">
            <v>821.89</v>
          </cell>
          <cell r="J309">
            <v>821.89</v>
          </cell>
          <cell r="K309">
            <v>7.5</v>
          </cell>
          <cell r="L309" t="str">
            <v>BOND</v>
          </cell>
          <cell r="M309" t="str">
            <v>NPV</v>
          </cell>
        </row>
        <row r="310">
          <cell r="A310" t="str">
            <v>36223YPE4</v>
          </cell>
          <cell r="B310" t="str">
            <v>01 ago 2007</v>
          </cell>
          <cell r="C310" t="str">
            <v>16 ago 2001</v>
          </cell>
          <cell r="D310">
            <v>72621.740000000005</v>
          </cell>
          <cell r="E310">
            <v>75798.94</v>
          </cell>
          <cell r="F310">
            <v>78003.009999999995</v>
          </cell>
          <cell r="G310">
            <v>2204.0700000000002</v>
          </cell>
          <cell r="H310">
            <v>0</v>
          </cell>
          <cell r="I310">
            <v>453.89</v>
          </cell>
          <cell r="J310">
            <v>453.89</v>
          </cell>
          <cell r="K310">
            <v>7.5</v>
          </cell>
          <cell r="L310" t="str">
            <v>BOND</v>
          </cell>
          <cell r="M310" t="str">
            <v>NPV</v>
          </cell>
        </row>
        <row r="311">
          <cell r="A311" t="str">
            <v>36223YPK0</v>
          </cell>
          <cell r="B311">
            <v>39326</v>
          </cell>
          <cell r="C311" t="str">
            <v>16 ago 2001</v>
          </cell>
          <cell r="D311">
            <v>73896.77</v>
          </cell>
          <cell r="E311">
            <v>77129.75</v>
          </cell>
          <cell r="F311">
            <v>79372.52</v>
          </cell>
          <cell r="G311">
            <v>2242.77</v>
          </cell>
          <cell r="H311">
            <v>0</v>
          </cell>
          <cell r="I311">
            <v>461.85</v>
          </cell>
          <cell r="J311">
            <v>461.85</v>
          </cell>
          <cell r="K311">
            <v>7.5</v>
          </cell>
          <cell r="L311" t="str">
            <v>BOND</v>
          </cell>
          <cell r="M311" t="str">
            <v>NPV</v>
          </cell>
        </row>
        <row r="312">
          <cell r="A312" t="str">
            <v>36223YQW3</v>
          </cell>
          <cell r="B312">
            <v>39142</v>
          </cell>
          <cell r="C312" t="str">
            <v>16 ago 2001</v>
          </cell>
          <cell r="D312">
            <v>94890.96</v>
          </cell>
          <cell r="E312">
            <v>99042.44</v>
          </cell>
          <cell r="F312">
            <v>101922.38</v>
          </cell>
          <cell r="G312">
            <v>2879.94</v>
          </cell>
          <cell r="H312">
            <v>0</v>
          </cell>
          <cell r="I312">
            <v>593.07000000000005</v>
          </cell>
          <cell r="J312">
            <v>593.07000000000005</v>
          </cell>
          <cell r="K312">
            <v>7.5</v>
          </cell>
          <cell r="L312" t="str">
            <v>BOND</v>
          </cell>
          <cell r="M312" t="str">
            <v>NPV</v>
          </cell>
        </row>
        <row r="313">
          <cell r="A313" t="str">
            <v>36223YTS9</v>
          </cell>
          <cell r="B313">
            <v>39508</v>
          </cell>
          <cell r="C313" t="str">
            <v>16 ago 2001</v>
          </cell>
          <cell r="D313">
            <v>116380.05</v>
          </cell>
          <cell r="E313">
            <v>122271.79</v>
          </cell>
          <cell r="F313">
            <v>124618.59</v>
          </cell>
          <cell r="G313">
            <v>2346.8000000000002</v>
          </cell>
          <cell r="H313">
            <v>0</v>
          </cell>
          <cell r="I313">
            <v>775.87</v>
          </cell>
          <cell r="J313">
            <v>775.87</v>
          </cell>
          <cell r="K313">
            <v>8</v>
          </cell>
          <cell r="L313" t="str">
            <v>BOND</v>
          </cell>
          <cell r="M313" t="str">
            <v>NPV</v>
          </cell>
        </row>
        <row r="314">
          <cell r="A314" t="str">
            <v>36224A5B3</v>
          </cell>
          <cell r="B314">
            <v>39234</v>
          </cell>
          <cell r="C314" t="str">
            <v>16 ago 2001</v>
          </cell>
          <cell r="D314">
            <v>85324.9</v>
          </cell>
          <cell r="E314">
            <v>89644.479999999996</v>
          </cell>
          <cell r="F314">
            <v>91355.66</v>
          </cell>
          <cell r="G314">
            <v>1711.18</v>
          </cell>
          <cell r="H314">
            <v>0</v>
          </cell>
          <cell r="I314">
            <v>568.83000000000004</v>
          </cell>
          <cell r="J314">
            <v>568.83000000000004</v>
          </cell>
          <cell r="K314">
            <v>8</v>
          </cell>
          <cell r="L314" t="str">
            <v>BOND</v>
          </cell>
          <cell r="M314" t="str">
            <v>NPV</v>
          </cell>
        </row>
        <row r="315">
          <cell r="A315" t="str">
            <v>36224ABP5</v>
          </cell>
          <cell r="B315" t="str">
            <v>01 ene 2007</v>
          </cell>
          <cell r="C315" t="str">
            <v>16 ago 2001</v>
          </cell>
          <cell r="D315">
            <v>46032.5</v>
          </cell>
          <cell r="E315">
            <v>48046.42</v>
          </cell>
          <cell r="F315">
            <v>48783.4</v>
          </cell>
          <cell r="G315">
            <v>736.98</v>
          </cell>
          <cell r="H315">
            <v>0</v>
          </cell>
          <cell r="I315">
            <v>287.7</v>
          </cell>
          <cell r="J315">
            <v>287.7</v>
          </cell>
          <cell r="K315">
            <v>7.5</v>
          </cell>
          <cell r="L315" t="str">
            <v>BOND</v>
          </cell>
          <cell r="M315" t="str">
            <v>NPV</v>
          </cell>
        </row>
        <row r="316">
          <cell r="A316" t="str">
            <v>36224AEF4</v>
          </cell>
          <cell r="B316">
            <v>39264</v>
          </cell>
          <cell r="C316" t="str">
            <v>16 ago 2001</v>
          </cell>
          <cell r="D316">
            <v>75595.520000000004</v>
          </cell>
          <cell r="E316">
            <v>78902.83</v>
          </cell>
          <cell r="F316">
            <v>81197.149999999994</v>
          </cell>
          <cell r="G316">
            <v>2294.3200000000002</v>
          </cell>
          <cell r="H316">
            <v>0</v>
          </cell>
          <cell r="I316">
            <v>472.47</v>
          </cell>
          <cell r="J316">
            <v>472.47</v>
          </cell>
          <cell r="K316">
            <v>7.5</v>
          </cell>
          <cell r="L316" t="str">
            <v>BOND</v>
          </cell>
          <cell r="M316" t="str">
            <v>NPV</v>
          </cell>
        </row>
        <row r="317">
          <cell r="A317" t="str">
            <v>36224AFS5</v>
          </cell>
          <cell r="B317">
            <v>39203</v>
          </cell>
          <cell r="C317" t="str">
            <v>16 ago 2001</v>
          </cell>
          <cell r="D317">
            <v>9259.85</v>
          </cell>
          <cell r="E317">
            <v>9728.6299999999992</v>
          </cell>
          <cell r="F317">
            <v>9914.34</v>
          </cell>
          <cell r="G317">
            <v>185.71</v>
          </cell>
          <cell r="H317">
            <v>0</v>
          </cell>
          <cell r="I317">
            <v>61.73</v>
          </cell>
          <cell r="J317">
            <v>61.73</v>
          </cell>
          <cell r="K317">
            <v>8</v>
          </cell>
          <cell r="L317" t="str">
            <v>BOND</v>
          </cell>
          <cell r="M317" t="str">
            <v>NPV</v>
          </cell>
        </row>
        <row r="318">
          <cell r="A318" t="str">
            <v>36224AGS4</v>
          </cell>
          <cell r="B318" t="str">
            <v>01 ago 2007</v>
          </cell>
          <cell r="C318" t="str">
            <v>16 ago 2001</v>
          </cell>
          <cell r="D318">
            <v>2151.2800000000002</v>
          </cell>
          <cell r="E318">
            <v>2260.1999999999998</v>
          </cell>
          <cell r="F318">
            <v>2303.33</v>
          </cell>
          <cell r="G318">
            <v>43.13</v>
          </cell>
          <cell r="H318">
            <v>0</v>
          </cell>
          <cell r="I318">
            <v>14.34</v>
          </cell>
          <cell r="J318">
            <v>14.34</v>
          </cell>
          <cell r="K318">
            <v>8</v>
          </cell>
          <cell r="L318" t="str">
            <v>BOND</v>
          </cell>
          <cell r="M318" t="str">
            <v>NPV</v>
          </cell>
        </row>
        <row r="319">
          <cell r="A319" t="str">
            <v>36224ARL7</v>
          </cell>
          <cell r="B319">
            <v>39142</v>
          </cell>
          <cell r="C319" t="str">
            <v>16 ago 2001</v>
          </cell>
          <cell r="D319">
            <v>22145.61</v>
          </cell>
          <cell r="E319">
            <v>23114.48</v>
          </cell>
          <cell r="F319">
            <v>23786.6</v>
          </cell>
          <cell r="G319">
            <v>672.12</v>
          </cell>
          <cell r="H319">
            <v>0</v>
          </cell>
          <cell r="I319">
            <v>138.41</v>
          </cell>
          <cell r="J319">
            <v>138.41</v>
          </cell>
          <cell r="K319">
            <v>7.5</v>
          </cell>
          <cell r="L319" t="str">
            <v>BOND</v>
          </cell>
          <cell r="M319" t="str">
            <v>NPV</v>
          </cell>
        </row>
        <row r="320">
          <cell r="A320" t="str">
            <v>36224AS36</v>
          </cell>
          <cell r="B320">
            <v>39142</v>
          </cell>
          <cell r="C320" t="str">
            <v>16 ago 2001</v>
          </cell>
          <cell r="D320">
            <v>7090.31</v>
          </cell>
          <cell r="E320">
            <v>7400.5</v>
          </cell>
          <cell r="F320">
            <v>7615.7</v>
          </cell>
          <cell r="G320">
            <v>215.2</v>
          </cell>
          <cell r="H320">
            <v>0</v>
          </cell>
          <cell r="I320">
            <v>44.31</v>
          </cell>
          <cell r="J320">
            <v>44.31</v>
          </cell>
          <cell r="K320">
            <v>7.5</v>
          </cell>
          <cell r="L320" t="str">
            <v>BOND</v>
          </cell>
          <cell r="M320" t="str">
            <v>NPV</v>
          </cell>
        </row>
        <row r="321">
          <cell r="A321" t="str">
            <v>36224AUV1</v>
          </cell>
          <cell r="B321">
            <v>39326</v>
          </cell>
          <cell r="C321" t="str">
            <v>16 ago 2001</v>
          </cell>
          <cell r="D321">
            <v>5674.27</v>
          </cell>
          <cell r="E321">
            <v>5922.51</v>
          </cell>
          <cell r="F321">
            <v>6094.73</v>
          </cell>
          <cell r="G321">
            <v>172.22</v>
          </cell>
          <cell r="H321">
            <v>0</v>
          </cell>
          <cell r="I321">
            <v>35.46</v>
          </cell>
          <cell r="J321">
            <v>35.46</v>
          </cell>
          <cell r="K321">
            <v>7.5</v>
          </cell>
          <cell r="L321" t="str">
            <v>BOND</v>
          </cell>
          <cell r="M321" t="str">
            <v>NPV</v>
          </cell>
        </row>
        <row r="322">
          <cell r="A322" t="str">
            <v>36224AVV0</v>
          </cell>
          <cell r="B322" t="str">
            <v>01 dic 2022</v>
          </cell>
          <cell r="C322" t="str">
            <v>20 dic 2001</v>
          </cell>
          <cell r="D322">
            <v>68035.03</v>
          </cell>
          <cell r="E322">
            <v>69863.48</v>
          </cell>
          <cell r="F322">
            <v>71406.850000000006</v>
          </cell>
          <cell r="G322">
            <v>1543.37</v>
          </cell>
          <cell r="H322">
            <v>0</v>
          </cell>
          <cell r="I322">
            <v>396.87</v>
          </cell>
          <cell r="J322">
            <v>396.87</v>
          </cell>
          <cell r="K322">
            <v>7</v>
          </cell>
          <cell r="L322" t="str">
            <v>BOND</v>
          </cell>
          <cell r="M322" t="str">
            <v>NPV</v>
          </cell>
        </row>
        <row r="323">
          <cell r="A323" t="str">
            <v>36224AXF3</v>
          </cell>
          <cell r="B323">
            <v>39479</v>
          </cell>
          <cell r="C323" t="str">
            <v>16 ago 2001</v>
          </cell>
          <cell r="D323">
            <v>48029.58</v>
          </cell>
          <cell r="E323">
            <v>50130.86</v>
          </cell>
          <cell r="F323">
            <v>51599.62</v>
          </cell>
          <cell r="G323">
            <v>1468.76</v>
          </cell>
          <cell r="H323">
            <v>0</v>
          </cell>
          <cell r="I323">
            <v>300.18</v>
          </cell>
          <cell r="J323">
            <v>300.18</v>
          </cell>
          <cell r="K323">
            <v>7.5</v>
          </cell>
          <cell r="L323" t="str">
            <v>BOND</v>
          </cell>
          <cell r="M323" t="str">
            <v>NPV</v>
          </cell>
        </row>
        <row r="324">
          <cell r="A324" t="str">
            <v>36224AY47</v>
          </cell>
          <cell r="B324">
            <v>39114</v>
          </cell>
          <cell r="C324" t="str">
            <v>16 ago 2001</v>
          </cell>
          <cell r="D324">
            <v>23365.5</v>
          </cell>
          <cell r="E324">
            <v>24387.72</v>
          </cell>
          <cell r="F324">
            <v>25096.880000000001</v>
          </cell>
          <cell r="G324">
            <v>709.16</v>
          </cell>
          <cell r="H324">
            <v>0</v>
          </cell>
          <cell r="I324">
            <v>146.03</v>
          </cell>
          <cell r="J324">
            <v>146.03</v>
          </cell>
          <cell r="K324">
            <v>7.5</v>
          </cell>
          <cell r="L324" t="str">
            <v>BOND</v>
          </cell>
          <cell r="M324" t="str">
            <v>NPV</v>
          </cell>
        </row>
        <row r="325">
          <cell r="A325" t="str">
            <v>36224AYS4</v>
          </cell>
          <cell r="B325">
            <v>39508</v>
          </cell>
          <cell r="C325" t="str">
            <v>16 ago 2001</v>
          </cell>
          <cell r="D325">
            <v>37778.25</v>
          </cell>
          <cell r="E325">
            <v>39124.1</v>
          </cell>
          <cell r="F325">
            <v>40469.949999999997</v>
          </cell>
          <cell r="G325">
            <v>1345.85</v>
          </cell>
          <cell r="H325">
            <v>0</v>
          </cell>
          <cell r="I325">
            <v>220.37</v>
          </cell>
          <cell r="J325">
            <v>220.37</v>
          </cell>
          <cell r="K325">
            <v>7</v>
          </cell>
          <cell r="L325" t="str">
            <v>BOND</v>
          </cell>
          <cell r="M325" t="str">
            <v>NPV</v>
          </cell>
        </row>
        <row r="326">
          <cell r="A326" t="str">
            <v>36224AZC8</v>
          </cell>
          <cell r="B326">
            <v>39142</v>
          </cell>
          <cell r="C326" t="str">
            <v>16 ago 2001</v>
          </cell>
          <cell r="D326">
            <v>67267.070000000007</v>
          </cell>
          <cell r="E326">
            <v>70210.009999999995</v>
          </cell>
          <cell r="F326">
            <v>72251.56</v>
          </cell>
          <cell r="G326">
            <v>2041.55</v>
          </cell>
          <cell r="H326">
            <v>0</v>
          </cell>
          <cell r="I326">
            <v>420.42</v>
          </cell>
          <cell r="J326">
            <v>420.42</v>
          </cell>
          <cell r="K326">
            <v>7.5</v>
          </cell>
          <cell r="L326" t="str">
            <v>BOND</v>
          </cell>
          <cell r="M326" t="str">
            <v>NPV</v>
          </cell>
        </row>
        <row r="327">
          <cell r="A327" t="str">
            <v>36224B4P1</v>
          </cell>
          <cell r="B327">
            <v>39142</v>
          </cell>
          <cell r="C327" t="str">
            <v>16 ago 2001</v>
          </cell>
          <cell r="D327">
            <v>44269.81</v>
          </cell>
          <cell r="E327">
            <v>46510.98</v>
          </cell>
          <cell r="F327">
            <v>47398.8</v>
          </cell>
          <cell r="G327">
            <v>887.82</v>
          </cell>
          <cell r="H327">
            <v>0</v>
          </cell>
          <cell r="I327">
            <v>295.13</v>
          </cell>
          <cell r="J327">
            <v>295.13</v>
          </cell>
          <cell r="K327">
            <v>7.5</v>
          </cell>
          <cell r="L327" t="str">
            <v>BOND</v>
          </cell>
          <cell r="M327" t="str">
            <v>NPV</v>
          </cell>
        </row>
        <row r="328">
          <cell r="A328" t="str">
            <v>36224BDY2</v>
          </cell>
          <cell r="B328">
            <v>39326</v>
          </cell>
          <cell r="C328" t="str">
            <v>16 ago 2001</v>
          </cell>
          <cell r="D328">
            <v>25559.17</v>
          </cell>
          <cell r="E328">
            <v>26853.09</v>
          </cell>
          <cell r="F328">
            <v>27365.69</v>
          </cell>
          <cell r="G328">
            <v>512.6</v>
          </cell>
          <cell r="H328">
            <v>0</v>
          </cell>
          <cell r="I328">
            <v>170.39</v>
          </cell>
          <cell r="J328">
            <v>170.39</v>
          </cell>
          <cell r="K328">
            <v>7.5</v>
          </cell>
          <cell r="L328" t="str">
            <v>BOND</v>
          </cell>
          <cell r="M328" t="str">
            <v>NPV</v>
          </cell>
        </row>
        <row r="329">
          <cell r="A329" t="str">
            <v>36224BK32</v>
          </cell>
          <cell r="B329" t="str">
            <v>01 ago 2007</v>
          </cell>
          <cell r="C329" t="str">
            <v>16 ago 2001</v>
          </cell>
          <cell r="D329">
            <v>54201.34</v>
          </cell>
          <cell r="E329">
            <v>56572.65</v>
          </cell>
          <cell r="F329">
            <v>58217.66</v>
          </cell>
          <cell r="G329">
            <v>1645.01</v>
          </cell>
          <cell r="H329">
            <v>0</v>
          </cell>
          <cell r="I329">
            <v>338.76</v>
          </cell>
          <cell r="J329">
            <v>338.76</v>
          </cell>
          <cell r="K329">
            <v>7.5</v>
          </cell>
          <cell r="L329" t="str">
            <v>BOND</v>
          </cell>
          <cell r="M329" t="str">
            <v>NPV</v>
          </cell>
        </row>
        <row r="330">
          <cell r="A330" t="str">
            <v>36224BQ77</v>
          </cell>
          <cell r="B330">
            <v>39508</v>
          </cell>
          <cell r="C330" t="str">
            <v>16 ago 2001</v>
          </cell>
          <cell r="D330">
            <v>143130.12</v>
          </cell>
          <cell r="E330">
            <v>149392.06</v>
          </cell>
          <cell r="F330">
            <v>153768.98000000001</v>
          </cell>
          <cell r="G330">
            <v>4376.92</v>
          </cell>
          <cell r="H330">
            <v>0</v>
          </cell>
          <cell r="I330">
            <v>894.56</v>
          </cell>
          <cell r="J330">
            <v>894.56</v>
          </cell>
          <cell r="K330">
            <v>7.5</v>
          </cell>
          <cell r="L330" t="str">
            <v>BOND</v>
          </cell>
          <cell r="M330" t="str">
            <v>NPV</v>
          </cell>
        </row>
        <row r="331">
          <cell r="A331" t="str">
            <v>36224BQT9</v>
          </cell>
          <cell r="B331">
            <v>39479</v>
          </cell>
          <cell r="C331" t="str">
            <v>16 ago 2001</v>
          </cell>
          <cell r="D331">
            <v>43036.34</v>
          </cell>
          <cell r="E331">
            <v>44919.18</v>
          </cell>
          <cell r="F331">
            <v>46235.23</v>
          </cell>
          <cell r="G331">
            <v>1316.05</v>
          </cell>
          <cell r="H331">
            <v>0</v>
          </cell>
          <cell r="I331">
            <v>268.98</v>
          </cell>
          <cell r="J331">
            <v>268.98</v>
          </cell>
          <cell r="K331">
            <v>7.5</v>
          </cell>
          <cell r="L331" t="str">
            <v>BOND</v>
          </cell>
          <cell r="M331" t="str">
            <v>NPV</v>
          </cell>
        </row>
        <row r="332">
          <cell r="A332" t="str">
            <v>36224BYS2</v>
          </cell>
          <cell r="B332">
            <v>39326</v>
          </cell>
          <cell r="C332" t="str">
            <v>16 ago 2001</v>
          </cell>
          <cell r="D332">
            <v>38488.239999999998</v>
          </cell>
          <cell r="E332">
            <v>40172.1</v>
          </cell>
          <cell r="F332">
            <v>41340.22</v>
          </cell>
          <cell r="G332">
            <v>1168.1199999999999</v>
          </cell>
          <cell r="H332">
            <v>0</v>
          </cell>
          <cell r="I332">
            <v>240.55</v>
          </cell>
          <cell r="J332">
            <v>240.55</v>
          </cell>
          <cell r="K332">
            <v>7.5</v>
          </cell>
          <cell r="L332" t="str">
            <v>BOND</v>
          </cell>
          <cell r="M332" t="str">
            <v>NPV</v>
          </cell>
        </row>
        <row r="333">
          <cell r="A333" t="str">
            <v>36224C3E5</v>
          </cell>
          <cell r="B333">
            <v>39142</v>
          </cell>
          <cell r="C333" t="str">
            <v>16 ago 2001</v>
          </cell>
          <cell r="D333">
            <v>59771.15</v>
          </cell>
          <cell r="E333">
            <v>62386.14</v>
          </cell>
          <cell r="F333">
            <v>64200.19</v>
          </cell>
          <cell r="G333">
            <v>1814.05</v>
          </cell>
          <cell r="H333">
            <v>0</v>
          </cell>
          <cell r="I333">
            <v>373.57</v>
          </cell>
          <cell r="J333">
            <v>373.57</v>
          </cell>
          <cell r="K333">
            <v>8</v>
          </cell>
          <cell r="L333" t="str">
            <v>BOND</v>
          </cell>
          <cell r="M333" t="str">
            <v>NPV</v>
          </cell>
        </row>
        <row r="334">
          <cell r="A334" t="str">
            <v>36224C3F2</v>
          </cell>
          <cell r="B334">
            <v>39142</v>
          </cell>
          <cell r="C334" t="str">
            <v>16 ago 2001</v>
          </cell>
          <cell r="D334">
            <v>57904.18</v>
          </cell>
          <cell r="E334">
            <v>60437.48</v>
          </cell>
          <cell r="F334">
            <v>62194.879999999997</v>
          </cell>
          <cell r="G334">
            <v>1757.4</v>
          </cell>
          <cell r="H334">
            <v>0</v>
          </cell>
          <cell r="I334">
            <v>361.9</v>
          </cell>
          <cell r="J334">
            <v>361.9</v>
          </cell>
          <cell r="K334">
            <v>7.5</v>
          </cell>
          <cell r="L334" t="str">
            <v>BOND</v>
          </cell>
          <cell r="M334" t="str">
            <v>NPV</v>
          </cell>
        </row>
        <row r="335">
          <cell r="A335" t="str">
            <v>36224C5N3</v>
          </cell>
          <cell r="B335">
            <v>39569</v>
          </cell>
          <cell r="C335">
            <v>36573</v>
          </cell>
          <cell r="D335">
            <v>137017.66</v>
          </cell>
          <cell r="E335">
            <v>135262.12</v>
          </cell>
          <cell r="F335">
            <v>146780.17000000001</v>
          </cell>
          <cell r="G335">
            <v>11518.05</v>
          </cell>
          <cell r="H335">
            <v>0</v>
          </cell>
          <cell r="I335">
            <v>799.27</v>
          </cell>
          <cell r="J335">
            <v>799.27</v>
          </cell>
          <cell r="K335">
            <v>7</v>
          </cell>
          <cell r="L335" t="str">
            <v>30F360</v>
          </cell>
          <cell r="M335" t="str">
            <v>NPV</v>
          </cell>
        </row>
        <row r="336">
          <cell r="A336" t="str">
            <v>36224C6E2</v>
          </cell>
          <cell r="B336">
            <v>39264</v>
          </cell>
          <cell r="C336" t="str">
            <v>16 ago 2001</v>
          </cell>
          <cell r="D336">
            <v>98054.37</v>
          </cell>
          <cell r="E336">
            <v>102344.26</v>
          </cell>
          <cell r="F336">
            <v>105320.2</v>
          </cell>
          <cell r="G336">
            <v>2975.94</v>
          </cell>
          <cell r="H336">
            <v>0</v>
          </cell>
          <cell r="I336">
            <v>612.84</v>
          </cell>
          <cell r="J336">
            <v>612.84</v>
          </cell>
          <cell r="K336">
            <v>7.5</v>
          </cell>
          <cell r="L336" t="str">
            <v>BOND</v>
          </cell>
          <cell r="M336" t="str">
            <v>NPV</v>
          </cell>
        </row>
        <row r="337">
          <cell r="A337" t="str">
            <v>36224CJ24</v>
          </cell>
          <cell r="B337">
            <v>39234</v>
          </cell>
          <cell r="C337" t="str">
            <v>16 ago 2001</v>
          </cell>
          <cell r="D337">
            <v>49908.95</v>
          </cell>
          <cell r="E337">
            <v>52092.45</v>
          </cell>
          <cell r="F337">
            <v>53607.199999999997</v>
          </cell>
          <cell r="G337">
            <v>1514.75</v>
          </cell>
          <cell r="H337">
            <v>0</v>
          </cell>
          <cell r="I337">
            <v>311.93</v>
          </cell>
          <cell r="J337">
            <v>311.93</v>
          </cell>
          <cell r="K337">
            <v>7.5</v>
          </cell>
          <cell r="L337" t="str">
            <v>BOND</v>
          </cell>
          <cell r="M337" t="str">
            <v>NPV</v>
          </cell>
        </row>
        <row r="338">
          <cell r="A338" t="str">
            <v>36224CKT3</v>
          </cell>
          <cell r="B338">
            <v>39264</v>
          </cell>
          <cell r="C338" t="str">
            <v>16 ago 2001</v>
          </cell>
          <cell r="D338">
            <v>39004.14</v>
          </cell>
          <cell r="E338">
            <v>40710.57</v>
          </cell>
          <cell r="F338">
            <v>41894.35</v>
          </cell>
          <cell r="G338">
            <v>1183.78</v>
          </cell>
          <cell r="H338">
            <v>0</v>
          </cell>
          <cell r="I338">
            <v>243.78</v>
          </cell>
          <cell r="J338">
            <v>243.78</v>
          </cell>
          <cell r="K338">
            <v>7.5</v>
          </cell>
          <cell r="L338" t="str">
            <v>BOND</v>
          </cell>
          <cell r="M338" t="str">
            <v>NPV</v>
          </cell>
        </row>
        <row r="339">
          <cell r="A339" t="str">
            <v>36224CZF7</v>
          </cell>
          <cell r="B339">
            <v>39203</v>
          </cell>
          <cell r="C339" t="str">
            <v>16 ago 2001</v>
          </cell>
          <cell r="D339">
            <v>33050.269999999997</v>
          </cell>
          <cell r="E339">
            <v>34723.449999999997</v>
          </cell>
          <cell r="F339">
            <v>35386.26</v>
          </cell>
          <cell r="G339">
            <v>662.81</v>
          </cell>
          <cell r="H339">
            <v>0</v>
          </cell>
          <cell r="I339">
            <v>220.34</v>
          </cell>
          <cell r="J339">
            <v>220.34</v>
          </cell>
          <cell r="K339">
            <v>8</v>
          </cell>
          <cell r="L339" t="str">
            <v>BOND</v>
          </cell>
          <cell r="M339" t="str">
            <v>NPV</v>
          </cell>
        </row>
        <row r="340">
          <cell r="A340" t="str">
            <v>36224DF67</v>
          </cell>
          <cell r="B340" t="str">
            <v>01 ago 2007</v>
          </cell>
          <cell r="C340" t="str">
            <v>16 ago 2001</v>
          </cell>
          <cell r="D340">
            <v>23987.13</v>
          </cell>
          <cell r="E340">
            <v>25036.57</v>
          </cell>
          <cell r="F340">
            <v>25764.58</v>
          </cell>
          <cell r="G340">
            <v>728.01</v>
          </cell>
          <cell r="H340">
            <v>0</v>
          </cell>
          <cell r="I340">
            <v>149.91999999999999</v>
          </cell>
          <cell r="J340">
            <v>149.91999999999999</v>
          </cell>
          <cell r="K340">
            <v>8</v>
          </cell>
          <cell r="L340" t="str">
            <v>BOND</v>
          </cell>
          <cell r="M340" t="str">
            <v>NPV</v>
          </cell>
        </row>
        <row r="341">
          <cell r="A341" t="str">
            <v>36224DF83</v>
          </cell>
          <cell r="B341" t="str">
            <v>01 ago 2007</v>
          </cell>
          <cell r="C341" t="str">
            <v>16 ago 2001</v>
          </cell>
          <cell r="D341">
            <v>54746.45</v>
          </cell>
          <cell r="E341">
            <v>57517.99</v>
          </cell>
          <cell r="F341">
            <v>58615.93</v>
          </cell>
          <cell r="G341">
            <v>1097.94</v>
          </cell>
          <cell r="H341">
            <v>0</v>
          </cell>
          <cell r="I341">
            <v>364.98</v>
          </cell>
          <cell r="J341">
            <v>364.98</v>
          </cell>
          <cell r="K341">
            <v>7.5</v>
          </cell>
          <cell r="L341" t="str">
            <v>BOND</v>
          </cell>
          <cell r="M341" t="str">
            <v>NPV</v>
          </cell>
        </row>
        <row r="342">
          <cell r="A342" t="str">
            <v>36224DFH3</v>
          </cell>
          <cell r="B342">
            <v>39234</v>
          </cell>
          <cell r="C342" t="str">
            <v>16 ago 2001</v>
          </cell>
          <cell r="D342">
            <v>48063.8</v>
          </cell>
          <cell r="E342">
            <v>50166.58</v>
          </cell>
          <cell r="F342">
            <v>51625.33</v>
          </cell>
          <cell r="G342">
            <v>1458.75</v>
          </cell>
          <cell r="H342">
            <v>0</v>
          </cell>
          <cell r="I342">
            <v>300.39999999999998</v>
          </cell>
          <cell r="J342">
            <v>300.39999999999998</v>
          </cell>
          <cell r="K342">
            <v>7.5</v>
          </cell>
          <cell r="L342" t="str">
            <v>BOND</v>
          </cell>
          <cell r="M342" t="str">
            <v>NPV</v>
          </cell>
        </row>
        <row r="343">
          <cell r="A343" t="str">
            <v>36224DFL4</v>
          </cell>
          <cell r="B343">
            <v>39234</v>
          </cell>
          <cell r="C343" t="str">
            <v>16 ago 2001</v>
          </cell>
          <cell r="D343">
            <v>44113.89</v>
          </cell>
          <cell r="E343">
            <v>46347.17</v>
          </cell>
          <cell r="F343">
            <v>47231.86</v>
          </cell>
          <cell r="G343">
            <v>884.69</v>
          </cell>
          <cell r="H343">
            <v>0</v>
          </cell>
          <cell r="I343">
            <v>294.08999999999997</v>
          </cell>
          <cell r="J343">
            <v>294.08999999999997</v>
          </cell>
          <cell r="K343">
            <v>7.5</v>
          </cell>
          <cell r="L343" t="str">
            <v>BOND</v>
          </cell>
          <cell r="M343" t="str">
            <v>NPV</v>
          </cell>
        </row>
        <row r="344">
          <cell r="A344" t="str">
            <v>36224DNY7</v>
          </cell>
          <cell r="B344">
            <v>39326</v>
          </cell>
          <cell r="C344" t="str">
            <v>16 ago 2001</v>
          </cell>
          <cell r="D344">
            <v>164421.07</v>
          </cell>
          <cell r="E344">
            <v>171614.49</v>
          </cell>
          <cell r="F344">
            <v>176604.67</v>
          </cell>
          <cell r="G344">
            <v>4990.18</v>
          </cell>
          <cell r="H344">
            <v>0</v>
          </cell>
          <cell r="I344">
            <v>1027.6300000000001</v>
          </cell>
          <cell r="J344">
            <v>1027.6300000000001</v>
          </cell>
          <cell r="K344">
            <v>7.5</v>
          </cell>
          <cell r="L344" t="str">
            <v>BOND</v>
          </cell>
          <cell r="M344" t="str">
            <v>NPV</v>
          </cell>
        </row>
        <row r="345">
          <cell r="A345" t="str">
            <v>36224DUJ2</v>
          </cell>
          <cell r="B345">
            <v>39203</v>
          </cell>
          <cell r="C345" t="str">
            <v>16 ago 2001</v>
          </cell>
          <cell r="D345">
            <v>83070.87</v>
          </cell>
          <cell r="E345">
            <v>86705.22</v>
          </cell>
          <cell r="F345">
            <v>89226.42</v>
          </cell>
          <cell r="G345">
            <v>2521.1999999999998</v>
          </cell>
          <cell r="H345">
            <v>0</v>
          </cell>
          <cell r="I345">
            <v>519.19000000000005</v>
          </cell>
          <cell r="J345">
            <v>519.19000000000005</v>
          </cell>
          <cell r="K345">
            <v>7.5</v>
          </cell>
          <cell r="L345" t="str">
            <v>BOND</v>
          </cell>
          <cell r="M345" t="str">
            <v>NPV</v>
          </cell>
        </row>
        <row r="346">
          <cell r="A346" t="str">
            <v>36224DVB8</v>
          </cell>
          <cell r="B346" t="str">
            <v>01 abr 2008</v>
          </cell>
          <cell r="C346" t="str">
            <v>16 ago 2001</v>
          </cell>
          <cell r="D346">
            <v>25781.11</v>
          </cell>
          <cell r="E346">
            <v>27086.27</v>
          </cell>
          <cell r="F346">
            <v>27606.15</v>
          </cell>
          <cell r="G346">
            <v>519.88</v>
          </cell>
          <cell r="H346">
            <v>0</v>
          </cell>
          <cell r="I346">
            <v>171.87</v>
          </cell>
          <cell r="J346">
            <v>171.87</v>
          </cell>
          <cell r="K346">
            <v>8</v>
          </cell>
          <cell r="L346" t="str">
            <v>BOND</v>
          </cell>
          <cell r="M346" t="str">
            <v>NPV</v>
          </cell>
        </row>
        <row r="347">
          <cell r="A347" t="str">
            <v>36224E6A6</v>
          </cell>
          <cell r="B347" t="str">
            <v>01 abr 2007</v>
          </cell>
          <cell r="C347" t="str">
            <v>16 ago 2001</v>
          </cell>
          <cell r="D347">
            <v>37832.94</v>
          </cell>
          <cell r="E347">
            <v>39488.129999999997</v>
          </cell>
          <cell r="F347">
            <v>40636.36</v>
          </cell>
          <cell r="G347">
            <v>1148.23</v>
          </cell>
          <cell r="H347">
            <v>0</v>
          </cell>
          <cell r="I347">
            <v>236.46</v>
          </cell>
          <cell r="J347">
            <v>236.46</v>
          </cell>
          <cell r="K347">
            <v>8</v>
          </cell>
          <cell r="L347" t="str">
            <v>BOND</v>
          </cell>
          <cell r="M347" t="str">
            <v>NPV</v>
          </cell>
        </row>
        <row r="348">
          <cell r="A348" t="str">
            <v>36224EDK6</v>
          </cell>
          <cell r="B348" t="str">
            <v>01 abr 2007</v>
          </cell>
          <cell r="C348" t="str">
            <v>16 ago 2001</v>
          </cell>
          <cell r="D348">
            <v>7155.13</v>
          </cell>
          <cell r="E348">
            <v>7410.03</v>
          </cell>
          <cell r="F348">
            <v>7664.93</v>
          </cell>
          <cell r="G348">
            <v>254.9</v>
          </cell>
          <cell r="H348">
            <v>0</v>
          </cell>
          <cell r="I348">
            <v>41.74</v>
          </cell>
          <cell r="J348">
            <v>41.74</v>
          </cell>
          <cell r="K348">
            <v>7</v>
          </cell>
          <cell r="L348" t="str">
            <v>BOND</v>
          </cell>
          <cell r="M348" t="str">
            <v>NPV</v>
          </cell>
        </row>
        <row r="349">
          <cell r="A349" t="str">
            <v>36224EJ38</v>
          </cell>
          <cell r="B349">
            <v>39722</v>
          </cell>
          <cell r="C349" t="str">
            <v>16 ago 2001</v>
          </cell>
          <cell r="D349">
            <v>7398.74</v>
          </cell>
          <cell r="E349">
            <v>7588.33</v>
          </cell>
          <cell r="F349">
            <v>7796.42</v>
          </cell>
          <cell r="G349">
            <v>208.09</v>
          </cell>
          <cell r="H349">
            <v>0</v>
          </cell>
          <cell r="I349">
            <v>40.08</v>
          </cell>
          <cell r="J349">
            <v>40.08</v>
          </cell>
          <cell r="K349">
            <v>6.5</v>
          </cell>
          <cell r="L349" t="str">
            <v>BOND</v>
          </cell>
          <cell r="M349" t="str">
            <v>NPV</v>
          </cell>
        </row>
        <row r="350">
          <cell r="A350" t="str">
            <v>36224EN82</v>
          </cell>
          <cell r="B350">
            <v>39203</v>
          </cell>
          <cell r="C350" t="str">
            <v>16 ago 2001</v>
          </cell>
          <cell r="D350">
            <v>11279.37</v>
          </cell>
          <cell r="E350">
            <v>11850.37</v>
          </cell>
          <cell r="F350">
            <v>12076.6</v>
          </cell>
          <cell r="G350">
            <v>226.23</v>
          </cell>
          <cell r="H350">
            <v>0</v>
          </cell>
          <cell r="I350">
            <v>75.2</v>
          </cell>
          <cell r="J350">
            <v>75.2</v>
          </cell>
          <cell r="K350">
            <v>8</v>
          </cell>
          <cell r="L350" t="str">
            <v>BOND</v>
          </cell>
          <cell r="M350" t="str">
            <v>NPV</v>
          </cell>
        </row>
        <row r="351">
          <cell r="A351" t="str">
            <v>36224ENP4</v>
          </cell>
          <cell r="B351">
            <v>39142</v>
          </cell>
          <cell r="C351" t="str">
            <v>16 ago 2001</v>
          </cell>
          <cell r="D351">
            <v>118097.63</v>
          </cell>
          <cell r="E351">
            <v>123264.4</v>
          </cell>
          <cell r="F351">
            <v>126848.66</v>
          </cell>
          <cell r="G351">
            <v>3584.26</v>
          </cell>
          <cell r="H351">
            <v>0</v>
          </cell>
          <cell r="I351">
            <v>738.11</v>
          </cell>
          <cell r="J351">
            <v>738.11</v>
          </cell>
          <cell r="K351">
            <v>7.5</v>
          </cell>
          <cell r="L351" t="str">
            <v>BOND</v>
          </cell>
          <cell r="M351" t="str">
            <v>NPV</v>
          </cell>
        </row>
        <row r="352">
          <cell r="A352" t="str">
            <v>36224ESR5</v>
          </cell>
          <cell r="B352">
            <v>39479</v>
          </cell>
          <cell r="C352" t="str">
            <v>16 ago 2001</v>
          </cell>
          <cell r="D352">
            <v>50499.89</v>
          </cell>
          <cell r="E352">
            <v>52709.26</v>
          </cell>
          <cell r="F352">
            <v>54253.55</v>
          </cell>
          <cell r="G352">
            <v>1544.29</v>
          </cell>
          <cell r="H352">
            <v>0</v>
          </cell>
          <cell r="I352">
            <v>315.62</v>
          </cell>
          <cell r="J352">
            <v>315.62</v>
          </cell>
          <cell r="K352">
            <v>7.5</v>
          </cell>
          <cell r="L352" t="str">
            <v>BOND</v>
          </cell>
          <cell r="M352" t="str">
            <v>NPV</v>
          </cell>
        </row>
        <row r="353">
          <cell r="A353" t="str">
            <v>36224ESW4</v>
          </cell>
          <cell r="B353">
            <v>39508</v>
          </cell>
          <cell r="C353" t="str">
            <v>16 ago 2001</v>
          </cell>
          <cell r="D353">
            <v>137873.01999999999</v>
          </cell>
          <cell r="E353">
            <v>143904.95000000001</v>
          </cell>
          <cell r="F353">
            <v>148121.12</v>
          </cell>
          <cell r="G353">
            <v>4216.17</v>
          </cell>
          <cell r="H353">
            <v>0</v>
          </cell>
          <cell r="I353">
            <v>861.71</v>
          </cell>
          <cell r="J353">
            <v>861.71</v>
          </cell>
          <cell r="K353">
            <v>7</v>
          </cell>
          <cell r="L353" t="str">
            <v>BOND</v>
          </cell>
          <cell r="M353" t="str">
            <v>NPV</v>
          </cell>
        </row>
        <row r="354">
          <cell r="A354" t="str">
            <v>36224ETC7</v>
          </cell>
          <cell r="B354">
            <v>39630</v>
          </cell>
          <cell r="C354">
            <v>36573</v>
          </cell>
          <cell r="D354">
            <v>115888.86</v>
          </cell>
          <cell r="E354">
            <v>114404.03</v>
          </cell>
          <cell r="F354">
            <v>124145.94</v>
          </cell>
          <cell r="G354">
            <v>9741.91</v>
          </cell>
          <cell r="H354">
            <v>0</v>
          </cell>
          <cell r="I354">
            <v>676.02</v>
          </cell>
          <cell r="J354">
            <v>676.02</v>
          </cell>
          <cell r="K354">
            <v>7</v>
          </cell>
          <cell r="L354" t="str">
            <v>30F360</v>
          </cell>
          <cell r="M354" t="str">
            <v>NPV</v>
          </cell>
        </row>
        <row r="355">
          <cell r="A355" t="str">
            <v>36224ETP8</v>
          </cell>
          <cell r="B355">
            <v>45200</v>
          </cell>
          <cell r="C355" t="str">
            <v>20 dic 2001</v>
          </cell>
          <cell r="D355">
            <v>414990.07</v>
          </cell>
          <cell r="E355">
            <v>426142.93</v>
          </cell>
          <cell r="F355">
            <v>434961.47</v>
          </cell>
          <cell r="G355">
            <v>8818.5400000000009</v>
          </cell>
          <cell r="H355">
            <v>0</v>
          </cell>
          <cell r="I355">
            <v>2420.7800000000002</v>
          </cell>
          <cell r="J355">
            <v>2420.7800000000002</v>
          </cell>
          <cell r="K355">
            <v>7</v>
          </cell>
          <cell r="L355" t="str">
            <v>BOND</v>
          </cell>
          <cell r="M355" t="str">
            <v>NPV</v>
          </cell>
        </row>
        <row r="356">
          <cell r="A356" t="str">
            <v>36224EV42</v>
          </cell>
          <cell r="B356" t="str">
            <v>01 ago 2008</v>
          </cell>
          <cell r="C356" t="str">
            <v>22 dic 1999</v>
          </cell>
          <cell r="D356">
            <v>30130.68</v>
          </cell>
          <cell r="E356">
            <v>29612.81</v>
          </cell>
          <cell r="F356">
            <v>31750.2</v>
          </cell>
          <cell r="G356">
            <v>2137.39</v>
          </cell>
          <cell r="H356">
            <v>0</v>
          </cell>
          <cell r="I356">
            <v>163.21</v>
          </cell>
          <cell r="J356">
            <v>163.21</v>
          </cell>
          <cell r="K356">
            <v>6.5</v>
          </cell>
          <cell r="L356" t="str">
            <v>30F360</v>
          </cell>
          <cell r="M356" t="str">
            <v>NPV</v>
          </cell>
        </row>
        <row r="357">
          <cell r="A357" t="str">
            <v>36224EVV2</v>
          </cell>
          <cell r="B357" t="str">
            <v>01 dic 2007</v>
          </cell>
          <cell r="C357" t="str">
            <v>16 ago 2001</v>
          </cell>
          <cell r="D357">
            <v>441989.17</v>
          </cell>
          <cell r="E357">
            <v>457735.04</v>
          </cell>
          <cell r="F357">
            <v>473480.9</v>
          </cell>
          <cell r="G357">
            <v>15745.86</v>
          </cell>
          <cell r="H357">
            <v>0</v>
          </cell>
          <cell r="I357">
            <v>2578.27</v>
          </cell>
          <cell r="J357">
            <v>2578.27</v>
          </cell>
          <cell r="K357">
            <v>7</v>
          </cell>
          <cell r="L357" t="str">
            <v>BOND</v>
          </cell>
          <cell r="M357" t="str">
            <v>NPV</v>
          </cell>
        </row>
        <row r="358">
          <cell r="A358" t="str">
            <v>36224FE30</v>
          </cell>
          <cell r="B358" t="str">
            <v>01 abr 2008</v>
          </cell>
          <cell r="C358" t="str">
            <v>16 ago 2001</v>
          </cell>
          <cell r="D358">
            <v>40660.68</v>
          </cell>
          <cell r="E358">
            <v>42439.58</v>
          </cell>
          <cell r="F358">
            <v>43682.99</v>
          </cell>
          <cell r="G358">
            <v>1243.4100000000001</v>
          </cell>
          <cell r="H358">
            <v>0</v>
          </cell>
          <cell r="I358">
            <v>254.13</v>
          </cell>
          <cell r="J358">
            <v>254.13</v>
          </cell>
          <cell r="K358">
            <v>7.5</v>
          </cell>
          <cell r="L358" t="str">
            <v>BOND</v>
          </cell>
          <cell r="M358" t="str">
            <v>NPV</v>
          </cell>
        </row>
        <row r="359">
          <cell r="A359" t="str">
            <v>36224FFN5</v>
          </cell>
          <cell r="B359">
            <v>39569</v>
          </cell>
          <cell r="C359" t="str">
            <v>16 ago 2001</v>
          </cell>
          <cell r="D359">
            <v>46424.639999999999</v>
          </cell>
          <cell r="E359">
            <v>47614.27</v>
          </cell>
          <cell r="F359">
            <v>48919.96</v>
          </cell>
          <cell r="G359">
            <v>1305.69</v>
          </cell>
          <cell r="H359">
            <v>0</v>
          </cell>
          <cell r="I359">
            <v>251.47</v>
          </cell>
          <cell r="J359">
            <v>251.47</v>
          </cell>
          <cell r="K359">
            <v>6.5</v>
          </cell>
          <cell r="L359" t="str">
            <v>BOND</v>
          </cell>
          <cell r="M359" t="str">
            <v>NPV</v>
          </cell>
        </row>
        <row r="360">
          <cell r="A360" t="str">
            <v>36224FGC8</v>
          </cell>
          <cell r="B360">
            <v>39569</v>
          </cell>
          <cell r="C360">
            <v>36573</v>
          </cell>
          <cell r="D360">
            <v>56747.22</v>
          </cell>
          <cell r="E360">
            <v>56020.14</v>
          </cell>
          <cell r="F360">
            <v>60790.46</v>
          </cell>
          <cell r="G360">
            <v>4770.32</v>
          </cell>
          <cell r="H360">
            <v>0</v>
          </cell>
          <cell r="I360">
            <v>331.03</v>
          </cell>
          <cell r="J360">
            <v>331.03</v>
          </cell>
          <cell r="K360">
            <v>7</v>
          </cell>
          <cell r="L360" t="str">
            <v>30F360</v>
          </cell>
          <cell r="M360" t="str">
            <v>NPV</v>
          </cell>
        </row>
        <row r="361">
          <cell r="A361" t="str">
            <v>36224FGT1</v>
          </cell>
          <cell r="B361">
            <v>39600</v>
          </cell>
          <cell r="C361">
            <v>36573</v>
          </cell>
          <cell r="D361">
            <v>358376.02</v>
          </cell>
          <cell r="E361">
            <v>353784.33</v>
          </cell>
          <cell r="F361">
            <v>383910.31</v>
          </cell>
          <cell r="G361">
            <v>30125.98</v>
          </cell>
          <cell r="H361">
            <v>0</v>
          </cell>
          <cell r="I361">
            <v>2090.5300000000002</v>
          </cell>
          <cell r="J361">
            <v>2090.5300000000002</v>
          </cell>
          <cell r="K361">
            <v>7</v>
          </cell>
          <cell r="L361" t="str">
            <v>30F360</v>
          </cell>
          <cell r="M361" t="str">
            <v>NPV</v>
          </cell>
        </row>
        <row r="362">
          <cell r="A362" t="str">
            <v>36224FJH4</v>
          </cell>
          <cell r="B362">
            <v>39264</v>
          </cell>
          <cell r="C362" t="str">
            <v>16 ago 2001</v>
          </cell>
          <cell r="D362">
            <v>60112.11</v>
          </cell>
          <cell r="E362">
            <v>63155.3</v>
          </cell>
          <cell r="F362">
            <v>64360.83</v>
          </cell>
          <cell r="G362">
            <v>1205.53</v>
          </cell>
          <cell r="H362">
            <v>0</v>
          </cell>
          <cell r="I362">
            <v>400.75</v>
          </cell>
          <cell r="J362">
            <v>400.75</v>
          </cell>
          <cell r="K362">
            <v>7.5</v>
          </cell>
          <cell r="L362" t="str">
            <v>BOND</v>
          </cell>
          <cell r="M362" t="str">
            <v>NPV</v>
          </cell>
        </row>
        <row r="363">
          <cell r="A363" t="str">
            <v>36224G7L6</v>
          </cell>
          <cell r="B363">
            <v>39326</v>
          </cell>
          <cell r="C363" t="str">
            <v>16 ago 2001</v>
          </cell>
          <cell r="D363">
            <v>93807.17</v>
          </cell>
          <cell r="E363">
            <v>97911.23</v>
          </cell>
          <cell r="F363">
            <v>100758.28</v>
          </cell>
          <cell r="G363">
            <v>2847.05</v>
          </cell>
          <cell r="H363">
            <v>0</v>
          </cell>
          <cell r="I363">
            <v>586.29</v>
          </cell>
          <cell r="J363">
            <v>586.29</v>
          </cell>
          <cell r="K363">
            <v>7.5</v>
          </cell>
          <cell r="L363" t="str">
            <v>BOND</v>
          </cell>
          <cell r="M363" t="str">
            <v>NPV</v>
          </cell>
        </row>
        <row r="364">
          <cell r="A364" t="str">
            <v>36224GBE7</v>
          </cell>
          <cell r="B364">
            <v>39326</v>
          </cell>
          <cell r="C364" t="str">
            <v>16 ago 2001</v>
          </cell>
          <cell r="D364">
            <v>11899.35</v>
          </cell>
          <cell r="E364">
            <v>12419.96</v>
          </cell>
          <cell r="F364">
            <v>12781.09</v>
          </cell>
          <cell r="G364">
            <v>361.13</v>
          </cell>
          <cell r="H364">
            <v>0</v>
          </cell>
          <cell r="I364">
            <v>74.37</v>
          </cell>
          <cell r="J364">
            <v>74.37</v>
          </cell>
          <cell r="K364">
            <v>7.5</v>
          </cell>
          <cell r="L364" t="str">
            <v>BOND</v>
          </cell>
          <cell r="M364" t="str">
            <v>NPV</v>
          </cell>
        </row>
        <row r="365">
          <cell r="A365" t="str">
            <v>36224GN79</v>
          </cell>
          <cell r="B365" t="str">
            <v>01 ago 2007</v>
          </cell>
          <cell r="C365" t="str">
            <v>16 ago 2001</v>
          </cell>
          <cell r="D365">
            <v>47286.14</v>
          </cell>
          <cell r="E365">
            <v>49354.92</v>
          </cell>
          <cell r="F365">
            <v>50790.04</v>
          </cell>
          <cell r="G365">
            <v>1435.12</v>
          </cell>
          <cell r="H365">
            <v>0</v>
          </cell>
          <cell r="I365">
            <v>295.54000000000002</v>
          </cell>
          <cell r="J365">
            <v>295.54000000000002</v>
          </cell>
          <cell r="K365">
            <v>7.5</v>
          </cell>
          <cell r="L365" t="str">
            <v>BOND</v>
          </cell>
          <cell r="M365" t="str">
            <v>NPV</v>
          </cell>
        </row>
        <row r="366">
          <cell r="A366" t="str">
            <v>36224GRA8</v>
          </cell>
          <cell r="B366">
            <v>39264</v>
          </cell>
          <cell r="C366" t="str">
            <v>16 ago 2001</v>
          </cell>
          <cell r="D366">
            <v>44933.67</v>
          </cell>
          <cell r="E366">
            <v>46899.53</v>
          </cell>
          <cell r="F366">
            <v>48263.25</v>
          </cell>
          <cell r="G366">
            <v>1363.72</v>
          </cell>
          <cell r="H366">
            <v>0</v>
          </cell>
          <cell r="I366">
            <v>280.83999999999997</v>
          </cell>
          <cell r="J366">
            <v>280.83999999999997</v>
          </cell>
          <cell r="K366">
            <v>7.5</v>
          </cell>
          <cell r="L366" t="str">
            <v>BOND</v>
          </cell>
          <cell r="M366" t="str">
            <v>NPV</v>
          </cell>
        </row>
        <row r="367">
          <cell r="A367" t="str">
            <v>36224HCV6</v>
          </cell>
          <cell r="B367">
            <v>39356</v>
          </cell>
          <cell r="C367" t="str">
            <v>16 ago 2001</v>
          </cell>
          <cell r="D367">
            <v>50756.21</v>
          </cell>
          <cell r="E367">
            <v>52976.800000000003</v>
          </cell>
          <cell r="F367">
            <v>54517.25</v>
          </cell>
          <cell r="G367">
            <v>1540.45</v>
          </cell>
          <cell r="H367">
            <v>0</v>
          </cell>
          <cell r="I367">
            <v>317.23</v>
          </cell>
          <cell r="J367">
            <v>317.23</v>
          </cell>
          <cell r="K367">
            <v>7</v>
          </cell>
          <cell r="L367" t="str">
            <v>BOND</v>
          </cell>
          <cell r="M367" t="str">
            <v>NPV</v>
          </cell>
        </row>
        <row r="368">
          <cell r="A368" t="str">
            <v>36224HG26</v>
          </cell>
          <cell r="B368">
            <v>44835</v>
          </cell>
          <cell r="C368" t="str">
            <v>20 dic 2001</v>
          </cell>
          <cell r="D368">
            <v>41292.22</v>
          </cell>
          <cell r="E368">
            <v>42401.95</v>
          </cell>
          <cell r="F368">
            <v>43338.66</v>
          </cell>
          <cell r="G368">
            <v>936.71</v>
          </cell>
          <cell r="H368">
            <v>0</v>
          </cell>
          <cell r="I368">
            <v>240.87</v>
          </cell>
          <cell r="J368">
            <v>240.87</v>
          </cell>
          <cell r="K368">
            <v>7</v>
          </cell>
          <cell r="L368" t="str">
            <v>BOND</v>
          </cell>
          <cell r="M368" t="str">
            <v>NPV</v>
          </cell>
        </row>
        <row r="369">
          <cell r="A369" t="str">
            <v>36224HG83</v>
          </cell>
          <cell r="B369">
            <v>39508</v>
          </cell>
          <cell r="C369" t="str">
            <v>16 ago 2001</v>
          </cell>
          <cell r="D369">
            <v>48377.85</v>
          </cell>
          <cell r="E369">
            <v>50101.32</v>
          </cell>
          <cell r="F369">
            <v>51824.77</v>
          </cell>
          <cell r="G369">
            <v>1723.45</v>
          </cell>
          <cell r="H369">
            <v>0</v>
          </cell>
          <cell r="I369">
            <v>282.2</v>
          </cell>
          <cell r="J369">
            <v>282.2</v>
          </cell>
          <cell r="K369">
            <v>7</v>
          </cell>
          <cell r="L369" t="str">
            <v>BOND</v>
          </cell>
          <cell r="M369" t="str">
            <v>NPV</v>
          </cell>
        </row>
        <row r="370">
          <cell r="A370" t="str">
            <v>36224HP83</v>
          </cell>
          <cell r="B370">
            <v>39234</v>
          </cell>
          <cell r="C370" t="str">
            <v>16 ago 2001</v>
          </cell>
          <cell r="D370">
            <v>3569.46</v>
          </cell>
          <cell r="E370">
            <v>3725.62</v>
          </cell>
          <cell r="F370">
            <v>3833.96</v>
          </cell>
          <cell r="G370">
            <v>108.34</v>
          </cell>
          <cell r="H370">
            <v>0</v>
          </cell>
          <cell r="I370">
            <v>22.31</v>
          </cell>
          <cell r="J370">
            <v>22.31</v>
          </cell>
          <cell r="K370">
            <v>8</v>
          </cell>
          <cell r="L370" t="str">
            <v>BOND</v>
          </cell>
          <cell r="M370" t="str">
            <v>NPV</v>
          </cell>
        </row>
        <row r="371">
          <cell r="A371" t="str">
            <v>36224HQG4</v>
          </cell>
          <cell r="B371">
            <v>39264</v>
          </cell>
          <cell r="C371" t="str">
            <v>16 ago 2001</v>
          </cell>
          <cell r="D371">
            <v>99319.2</v>
          </cell>
          <cell r="E371">
            <v>103664.42</v>
          </cell>
          <cell r="F371">
            <v>106678.75</v>
          </cell>
          <cell r="G371">
            <v>3014.33</v>
          </cell>
          <cell r="H371">
            <v>0</v>
          </cell>
          <cell r="I371">
            <v>620.75</v>
          </cell>
          <cell r="J371">
            <v>620.75</v>
          </cell>
          <cell r="K371">
            <v>8</v>
          </cell>
          <cell r="L371" t="str">
            <v>BOND</v>
          </cell>
          <cell r="M371" t="str">
            <v>NPV</v>
          </cell>
        </row>
        <row r="372">
          <cell r="A372" t="str">
            <v>36224HSM9</v>
          </cell>
          <cell r="B372">
            <v>39326</v>
          </cell>
          <cell r="C372" t="str">
            <v>16 ago 2001</v>
          </cell>
          <cell r="D372">
            <v>29675.09</v>
          </cell>
          <cell r="E372">
            <v>30973.39</v>
          </cell>
          <cell r="F372">
            <v>31874.01</v>
          </cell>
          <cell r="G372">
            <v>900.62</v>
          </cell>
          <cell r="H372">
            <v>0</v>
          </cell>
          <cell r="I372">
            <v>185.47</v>
          </cell>
          <cell r="J372">
            <v>185.47</v>
          </cell>
          <cell r="K372">
            <v>7.5</v>
          </cell>
          <cell r="L372" t="str">
            <v>BOND</v>
          </cell>
          <cell r="M372" t="str">
            <v>NPV</v>
          </cell>
        </row>
        <row r="373">
          <cell r="A373" t="str">
            <v>36224JBS0</v>
          </cell>
          <cell r="B373">
            <v>39326</v>
          </cell>
          <cell r="C373" t="str">
            <v>16 ago 2001</v>
          </cell>
          <cell r="D373">
            <v>142068.76999999999</v>
          </cell>
          <cell r="E373">
            <v>148284.28</v>
          </cell>
          <cell r="F373">
            <v>152596.07</v>
          </cell>
          <cell r="G373">
            <v>4311.79</v>
          </cell>
          <cell r="H373">
            <v>0</v>
          </cell>
          <cell r="I373">
            <v>887.93</v>
          </cell>
          <cell r="J373">
            <v>887.93</v>
          </cell>
          <cell r="K373">
            <v>7.5</v>
          </cell>
          <cell r="L373" t="str">
            <v>BOND</v>
          </cell>
          <cell r="M373" t="str">
            <v>NPV</v>
          </cell>
        </row>
        <row r="374">
          <cell r="A374" t="str">
            <v>36224JDS8</v>
          </cell>
          <cell r="B374" t="str">
            <v>01 ago 2007</v>
          </cell>
          <cell r="C374" t="str">
            <v>16 ago 2001</v>
          </cell>
          <cell r="D374">
            <v>29982.45</v>
          </cell>
          <cell r="E374">
            <v>31294.18</v>
          </cell>
          <cell r="F374">
            <v>32204.15</v>
          </cell>
          <cell r="G374">
            <v>909.97</v>
          </cell>
          <cell r="H374">
            <v>0</v>
          </cell>
          <cell r="I374">
            <v>187.39</v>
          </cell>
          <cell r="J374">
            <v>187.39</v>
          </cell>
          <cell r="K374">
            <v>7.5</v>
          </cell>
          <cell r="L374" t="str">
            <v>BOND</v>
          </cell>
          <cell r="M374" t="str">
            <v>NPV</v>
          </cell>
        </row>
        <row r="375">
          <cell r="A375" t="str">
            <v>36224JG89</v>
          </cell>
          <cell r="B375">
            <v>44835</v>
          </cell>
          <cell r="C375" t="str">
            <v>20 dic 2001</v>
          </cell>
          <cell r="D375">
            <v>29560.69</v>
          </cell>
          <cell r="E375">
            <v>30355.14</v>
          </cell>
          <cell r="F375">
            <v>31025.72</v>
          </cell>
          <cell r="G375">
            <v>670.58</v>
          </cell>
          <cell r="H375">
            <v>0</v>
          </cell>
          <cell r="I375">
            <v>172.44</v>
          </cell>
          <cell r="J375">
            <v>172.44</v>
          </cell>
          <cell r="K375">
            <v>7</v>
          </cell>
          <cell r="L375" t="str">
            <v>BOND</v>
          </cell>
          <cell r="M375" t="str">
            <v>NPV</v>
          </cell>
        </row>
        <row r="376">
          <cell r="A376" t="str">
            <v>36224JGA4</v>
          </cell>
          <cell r="B376" t="str">
            <v>01 ago 2007</v>
          </cell>
          <cell r="C376" t="str">
            <v>16 ago 2001</v>
          </cell>
          <cell r="D376">
            <v>54609.39</v>
          </cell>
          <cell r="E376">
            <v>56998.55</v>
          </cell>
          <cell r="F376">
            <v>58655.95</v>
          </cell>
          <cell r="G376">
            <v>1657.4</v>
          </cell>
          <cell r="H376">
            <v>0</v>
          </cell>
          <cell r="I376">
            <v>341.31</v>
          </cell>
          <cell r="J376">
            <v>341.31</v>
          </cell>
          <cell r="K376">
            <v>7.5</v>
          </cell>
          <cell r="L376" t="str">
            <v>BOND</v>
          </cell>
          <cell r="M376" t="str">
            <v>NPV</v>
          </cell>
        </row>
        <row r="377">
          <cell r="A377" t="str">
            <v>36224JGV8</v>
          </cell>
          <cell r="B377">
            <v>39234</v>
          </cell>
          <cell r="C377" t="str">
            <v>16 ago 2001</v>
          </cell>
          <cell r="D377">
            <v>41278.870000000003</v>
          </cell>
          <cell r="E377">
            <v>43368.6</v>
          </cell>
          <cell r="F377">
            <v>44196.46</v>
          </cell>
          <cell r="G377">
            <v>827.86</v>
          </cell>
          <cell r="H377">
            <v>0</v>
          </cell>
          <cell r="I377">
            <v>275.19</v>
          </cell>
          <cell r="J377">
            <v>275.19</v>
          </cell>
          <cell r="K377">
            <v>8</v>
          </cell>
          <cell r="L377" t="str">
            <v>BOND</v>
          </cell>
          <cell r="M377" t="str">
            <v>NPV</v>
          </cell>
        </row>
        <row r="378">
          <cell r="A378" t="str">
            <v>36224JHE5</v>
          </cell>
          <cell r="B378">
            <v>39387</v>
          </cell>
          <cell r="C378" t="str">
            <v>16 ago 2001</v>
          </cell>
          <cell r="D378">
            <v>53886.89</v>
          </cell>
          <cell r="E378">
            <v>55806.61</v>
          </cell>
          <cell r="F378">
            <v>57726.33</v>
          </cell>
          <cell r="G378">
            <v>1919.72</v>
          </cell>
          <cell r="H378">
            <v>0</v>
          </cell>
          <cell r="I378">
            <v>314.33999999999997</v>
          </cell>
          <cell r="J378">
            <v>314.33999999999997</v>
          </cell>
          <cell r="K378">
            <v>7.5</v>
          </cell>
          <cell r="L378" t="str">
            <v>BOND</v>
          </cell>
          <cell r="M378" t="str">
            <v>NPV</v>
          </cell>
        </row>
        <row r="379">
          <cell r="A379" t="str">
            <v>36224JHF2</v>
          </cell>
          <cell r="B379">
            <v>44866</v>
          </cell>
          <cell r="C379" t="str">
            <v>20 dic 2001</v>
          </cell>
          <cell r="D379">
            <v>696479.15</v>
          </cell>
          <cell r="E379">
            <v>715197.02</v>
          </cell>
          <cell r="F379">
            <v>730996.66</v>
          </cell>
          <cell r="G379">
            <v>15799.64</v>
          </cell>
          <cell r="H379">
            <v>0</v>
          </cell>
          <cell r="I379">
            <v>4062.8</v>
          </cell>
          <cell r="J379">
            <v>4062.8</v>
          </cell>
          <cell r="K379">
            <v>7</v>
          </cell>
          <cell r="L379" t="str">
            <v>BOND</v>
          </cell>
          <cell r="M379" t="str">
            <v>NPV</v>
          </cell>
        </row>
        <row r="380">
          <cell r="A380" t="str">
            <v>36224JHJ4</v>
          </cell>
          <cell r="B380">
            <v>39387</v>
          </cell>
          <cell r="C380" t="str">
            <v>16 ago 2001</v>
          </cell>
          <cell r="D380">
            <v>69885.38</v>
          </cell>
          <cell r="E380">
            <v>72942.850000000006</v>
          </cell>
          <cell r="F380">
            <v>75063.89</v>
          </cell>
          <cell r="G380">
            <v>2121.04</v>
          </cell>
          <cell r="H380">
            <v>0</v>
          </cell>
          <cell r="I380">
            <v>436.78</v>
          </cell>
          <cell r="J380">
            <v>436.78</v>
          </cell>
          <cell r="K380">
            <v>7.5</v>
          </cell>
          <cell r="L380" t="str">
            <v>BOND</v>
          </cell>
          <cell r="M380" t="str">
            <v>NPV</v>
          </cell>
        </row>
        <row r="381">
          <cell r="A381" t="str">
            <v>36224JMV1</v>
          </cell>
          <cell r="B381">
            <v>39508</v>
          </cell>
          <cell r="C381" t="str">
            <v>16 ago 2001</v>
          </cell>
          <cell r="D381">
            <v>186872.12</v>
          </cell>
          <cell r="E381">
            <v>195047.79</v>
          </cell>
          <cell r="F381">
            <v>200762.32</v>
          </cell>
          <cell r="G381">
            <v>5714.53</v>
          </cell>
          <cell r="H381">
            <v>0</v>
          </cell>
          <cell r="I381">
            <v>1167.95</v>
          </cell>
          <cell r="J381">
            <v>1167.95</v>
          </cell>
          <cell r="K381">
            <v>7.5</v>
          </cell>
          <cell r="L381" t="str">
            <v>BOND</v>
          </cell>
          <cell r="M381" t="str">
            <v>NPV</v>
          </cell>
        </row>
        <row r="382">
          <cell r="A382" t="str">
            <v>36224KD71</v>
          </cell>
          <cell r="B382">
            <v>39387</v>
          </cell>
          <cell r="C382" t="str">
            <v>16 ago 2001</v>
          </cell>
          <cell r="D382">
            <v>9447.4500000000007</v>
          </cell>
          <cell r="E382">
            <v>9784.02</v>
          </cell>
          <cell r="F382">
            <v>10120.58</v>
          </cell>
          <cell r="G382">
            <v>336.56</v>
          </cell>
          <cell r="H382">
            <v>0</v>
          </cell>
          <cell r="I382">
            <v>55.11</v>
          </cell>
          <cell r="J382">
            <v>55.11</v>
          </cell>
          <cell r="K382">
            <v>7.5</v>
          </cell>
          <cell r="L382" t="str">
            <v>BOND</v>
          </cell>
          <cell r="M382" t="str">
            <v>NPV</v>
          </cell>
        </row>
        <row r="383">
          <cell r="A383" t="str">
            <v>36224KEL9</v>
          </cell>
          <cell r="B383">
            <v>39326</v>
          </cell>
          <cell r="C383" t="str">
            <v>16 ago 2001</v>
          </cell>
          <cell r="D383">
            <v>41235.699999999997</v>
          </cell>
          <cell r="E383">
            <v>43039.75</v>
          </cell>
          <cell r="F383">
            <v>44291.27</v>
          </cell>
          <cell r="G383">
            <v>1251.52</v>
          </cell>
          <cell r="H383">
            <v>0</v>
          </cell>
          <cell r="I383">
            <v>257.72000000000003</v>
          </cell>
          <cell r="J383">
            <v>257.72000000000003</v>
          </cell>
          <cell r="K383">
            <v>8</v>
          </cell>
          <cell r="L383" t="str">
            <v>BOND</v>
          </cell>
          <cell r="M383" t="str">
            <v>NPV</v>
          </cell>
        </row>
        <row r="384">
          <cell r="A384" t="str">
            <v>36224KQ44</v>
          </cell>
          <cell r="B384">
            <v>39387</v>
          </cell>
          <cell r="C384" t="str">
            <v>16 ago 2001</v>
          </cell>
          <cell r="D384">
            <v>90019.85</v>
          </cell>
          <cell r="E384">
            <v>93226.81</v>
          </cell>
          <cell r="F384">
            <v>96433.76</v>
          </cell>
          <cell r="G384">
            <v>3206.95</v>
          </cell>
          <cell r="H384">
            <v>0</v>
          </cell>
          <cell r="I384">
            <v>525.12</v>
          </cell>
          <cell r="J384">
            <v>525.12</v>
          </cell>
          <cell r="K384">
            <v>7.5</v>
          </cell>
          <cell r="L384" t="str">
            <v>BOND</v>
          </cell>
          <cell r="M384" t="str">
            <v>NPV</v>
          </cell>
        </row>
        <row r="385">
          <cell r="A385" t="str">
            <v>36224L3A3</v>
          </cell>
          <cell r="B385" t="str">
            <v>01 dic 2007</v>
          </cell>
          <cell r="C385" t="str">
            <v>16 ago 2001</v>
          </cell>
          <cell r="D385">
            <v>44875.23</v>
          </cell>
          <cell r="E385">
            <v>46473.91</v>
          </cell>
          <cell r="F385">
            <v>48072.59</v>
          </cell>
          <cell r="G385">
            <v>1598.68</v>
          </cell>
          <cell r="H385">
            <v>0</v>
          </cell>
          <cell r="I385">
            <v>261.77</v>
          </cell>
          <cell r="J385">
            <v>261.77</v>
          </cell>
          <cell r="K385">
            <v>7</v>
          </cell>
          <cell r="L385" t="str">
            <v>BOND</v>
          </cell>
          <cell r="M385" t="str">
            <v>NPV</v>
          </cell>
        </row>
        <row r="386">
          <cell r="A386" t="str">
            <v>36224LC21</v>
          </cell>
          <cell r="B386">
            <v>39387</v>
          </cell>
          <cell r="C386" t="str">
            <v>16 ago 2001</v>
          </cell>
          <cell r="D386">
            <v>243592.18</v>
          </cell>
          <cell r="E386">
            <v>252270.16</v>
          </cell>
          <cell r="F386">
            <v>260948.12</v>
          </cell>
          <cell r="G386">
            <v>8677.9599999999991</v>
          </cell>
          <cell r="H386">
            <v>0</v>
          </cell>
          <cell r="I386">
            <v>1420.95</v>
          </cell>
          <cell r="J386">
            <v>1420.95</v>
          </cell>
          <cell r="K386">
            <v>7.5</v>
          </cell>
          <cell r="L386" t="str">
            <v>BOND</v>
          </cell>
          <cell r="M386" t="str">
            <v>NPV</v>
          </cell>
        </row>
        <row r="387">
          <cell r="A387" t="str">
            <v>36224LV95</v>
          </cell>
          <cell r="B387">
            <v>39264</v>
          </cell>
          <cell r="C387" t="str">
            <v>16 ago 2001</v>
          </cell>
          <cell r="D387">
            <v>28261.22</v>
          </cell>
          <cell r="E387">
            <v>29497.67</v>
          </cell>
          <cell r="F387">
            <v>30355.38</v>
          </cell>
          <cell r="G387">
            <v>857.71</v>
          </cell>
          <cell r="H387">
            <v>0</v>
          </cell>
          <cell r="I387">
            <v>176.63</v>
          </cell>
          <cell r="J387">
            <v>176.63</v>
          </cell>
          <cell r="K387">
            <v>7.5</v>
          </cell>
          <cell r="L387" t="str">
            <v>BOND</v>
          </cell>
          <cell r="M387" t="str">
            <v>NPV</v>
          </cell>
        </row>
        <row r="388">
          <cell r="A388" t="str">
            <v>36224LZX8</v>
          </cell>
          <cell r="B388">
            <v>39356</v>
          </cell>
          <cell r="C388" t="str">
            <v>16 ago 2001</v>
          </cell>
          <cell r="D388">
            <v>48491.53</v>
          </cell>
          <cell r="E388">
            <v>50219.03</v>
          </cell>
          <cell r="F388">
            <v>51946.55</v>
          </cell>
          <cell r="G388">
            <v>1727.52</v>
          </cell>
          <cell r="H388">
            <v>0</v>
          </cell>
          <cell r="I388">
            <v>282.87</v>
          </cell>
          <cell r="J388">
            <v>282.87</v>
          </cell>
          <cell r="K388">
            <v>7.5</v>
          </cell>
          <cell r="L388" t="str">
            <v>BOND</v>
          </cell>
          <cell r="M388" t="str">
            <v>NPV</v>
          </cell>
        </row>
        <row r="389">
          <cell r="A389" t="str">
            <v>36224M2C8</v>
          </cell>
          <cell r="B389">
            <v>39387</v>
          </cell>
          <cell r="C389" t="str">
            <v>16 ago 2001</v>
          </cell>
          <cell r="D389">
            <v>123258.65</v>
          </cell>
          <cell r="E389">
            <v>127649.75</v>
          </cell>
          <cell r="F389">
            <v>132040.82999999999</v>
          </cell>
          <cell r="G389">
            <v>4391.08</v>
          </cell>
          <cell r="H389">
            <v>0</v>
          </cell>
          <cell r="I389">
            <v>719.01</v>
          </cell>
          <cell r="J389">
            <v>719.01</v>
          </cell>
          <cell r="K389">
            <v>7</v>
          </cell>
          <cell r="L389" t="str">
            <v>BOND</v>
          </cell>
          <cell r="M389" t="str">
            <v>NPV</v>
          </cell>
        </row>
        <row r="390">
          <cell r="A390" t="str">
            <v>36224MFA8</v>
          </cell>
          <cell r="B390">
            <v>39356</v>
          </cell>
          <cell r="C390" t="str">
            <v>16 ago 2001</v>
          </cell>
          <cell r="D390">
            <v>80226.559999999998</v>
          </cell>
          <cell r="E390">
            <v>83736.479999999996</v>
          </cell>
          <cell r="F390">
            <v>86171.35</v>
          </cell>
          <cell r="G390">
            <v>2434.87</v>
          </cell>
          <cell r="H390">
            <v>0</v>
          </cell>
          <cell r="I390">
            <v>501.42</v>
          </cell>
          <cell r="J390">
            <v>501.42</v>
          </cell>
          <cell r="K390">
            <v>7</v>
          </cell>
          <cell r="L390" t="str">
            <v>BOND</v>
          </cell>
          <cell r="M390" t="str">
            <v>NPV</v>
          </cell>
        </row>
        <row r="391">
          <cell r="A391" t="str">
            <v>36224MJS5</v>
          </cell>
          <cell r="B391">
            <v>39569</v>
          </cell>
          <cell r="C391">
            <v>36573</v>
          </cell>
          <cell r="D391">
            <v>418474.31</v>
          </cell>
          <cell r="E391">
            <v>413112.6</v>
          </cell>
          <cell r="F391">
            <v>448290.6</v>
          </cell>
          <cell r="G391">
            <v>35178</v>
          </cell>
          <cell r="H391">
            <v>0</v>
          </cell>
          <cell r="I391">
            <v>2441.1</v>
          </cell>
          <cell r="J391">
            <v>2441.1</v>
          </cell>
          <cell r="K391">
            <v>7</v>
          </cell>
          <cell r="L391" t="str">
            <v>30F360</v>
          </cell>
          <cell r="M391" t="str">
            <v>NPV</v>
          </cell>
        </row>
        <row r="392">
          <cell r="A392" t="str">
            <v>36224MKC8</v>
          </cell>
          <cell r="B392" t="str">
            <v>01 ene 2023</v>
          </cell>
          <cell r="C392" t="str">
            <v>20 dic 2001</v>
          </cell>
          <cell r="D392">
            <v>344787.34</v>
          </cell>
          <cell r="E392">
            <v>354053.49</v>
          </cell>
          <cell r="F392">
            <v>361875</v>
          </cell>
          <cell r="G392">
            <v>7821.51</v>
          </cell>
          <cell r="H392">
            <v>0</v>
          </cell>
          <cell r="I392">
            <v>2011.26</v>
          </cell>
          <cell r="J392">
            <v>2011.26</v>
          </cell>
          <cell r="K392">
            <v>7</v>
          </cell>
          <cell r="L392" t="str">
            <v>BOND</v>
          </cell>
          <cell r="M392" t="str">
            <v>NPV</v>
          </cell>
        </row>
        <row r="393">
          <cell r="A393" t="str">
            <v>36224MUJ2</v>
          </cell>
          <cell r="B393">
            <v>39326</v>
          </cell>
          <cell r="C393" t="str">
            <v>16 ago 2001</v>
          </cell>
          <cell r="D393">
            <v>7485.47</v>
          </cell>
          <cell r="E393">
            <v>7812.96</v>
          </cell>
          <cell r="F393">
            <v>8040.14</v>
          </cell>
          <cell r="G393">
            <v>227.18</v>
          </cell>
          <cell r="H393">
            <v>0</v>
          </cell>
          <cell r="I393">
            <v>46.78</v>
          </cell>
          <cell r="J393">
            <v>46.78</v>
          </cell>
          <cell r="K393">
            <v>7.5</v>
          </cell>
          <cell r="L393" t="str">
            <v>BOND</v>
          </cell>
          <cell r="M393" t="str">
            <v>NPV</v>
          </cell>
        </row>
        <row r="394">
          <cell r="A394" t="str">
            <v>36224MWQ4</v>
          </cell>
          <cell r="B394">
            <v>39356</v>
          </cell>
          <cell r="C394" t="str">
            <v>16 ago 2001</v>
          </cell>
          <cell r="D394">
            <v>47406.34</v>
          </cell>
          <cell r="E394">
            <v>49095.19</v>
          </cell>
          <cell r="F394">
            <v>50784.04</v>
          </cell>
          <cell r="G394">
            <v>1688.85</v>
          </cell>
          <cell r="H394">
            <v>0</v>
          </cell>
          <cell r="I394">
            <v>276.54000000000002</v>
          </cell>
          <cell r="J394">
            <v>276.54000000000002</v>
          </cell>
          <cell r="K394">
            <v>7</v>
          </cell>
          <cell r="L394" t="str">
            <v>BOND</v>
          </cell>
          <cell r="M394" t="str">
            <v>NPV</v>
          </cell>
        </row>
        <row r="395">
          <cell r="A395" t="str">
            <v>36224NBM4</v>
          </cell>
          <cell r="B395">
            <v>39387</v>
          </cell>
          <cell r="C395" t="str">
            <v>16 ago 2001</v>
          </cell>
          <cell r="D395">
            <v>48773.120000000003</v>
          </cell>
          <cell r="E395">
            <v>50510.66</v>
          </cell>
          <cell r="F395">
            <v>52248.2</v>
          </cell>
          <cell r="G395">
            <v>1737.54</v>
          </cell>
          <cell r="H395">
            <v>0</v>
          </cell>
          <cell r="I395">
            <v>284.51</v>
          </cell>
          <cell r="J395">
            <v>284.51</v>
          </cell>
          <cell r="K395">
            <v>7</v>
          </cell>
          <cell r="L395" t="str">
            <v>BOND</v>
          </cell>
          <cell r="M395" t="str">
            <v>NPV</v>
          </cell>
        </row>
        <row r="396">
          <cell r="A396" t="str">
            <v>36224NEY5</v>
          </cell>
          <cell r="B396" t="str">
            <v>01 ago 2007</v>
          </cell>
          <cell r="C396" t="str">
            <v>16 ago 2001</v>
          </cell>
          <cell r="D396">
            <v>46237.83</v>
          </cell>
          <cell r="E396">
            <v>48260.73</v>
          </cell>
          <cell r="F396">
            <v>49664.05</v>
          </cell>
          <cell r="G396">
            <v>1403.32</v>
          </cell>
          <cell r="H396">
            <v>0</v>
          </cell>
          <cell r="I396">
            <v>288.99</v>
          </cell>
          <cell r="J396">
            <v>288.99</v>
          </cell>
          <cell r="K396">
            <v>7.5</v>
          </cell>
          <cell r="L396" t="str">
            <v>BOND</v>
          </cell>
          <cell r="M396" t="str">
            <v>NPV</v>
          </cell>
        </row>
        <row r="397">
          <cell r="A397" t="str">
            <v>36224NF32</v>
          </cell>
          <cell r="B397" t="str">
            <v>01 ago 2007</v>
          </cell>
          <cell r="C397" t="str">
            <v>16 ago 2001</v>
          </cell>
          <cell r="D397">
            <v>48105.05</v>
          </cell>
          <cell r="E397">
            <v>50209.64</v>
          </cell>
          <cell r="F397">
            <v>51669.63</v>
          </cell>
          <cell r="G397">
            <v>1459.99</v>
          </cell>
          <cell r="H397">
            <v>0</v>
          </cell>
          <cell r="I397">
            <v>300.66000000000003</v>
          </cell>
          <cell r="J397">
            <v>300.66000000000003</v>
          </cell>
          <cell r="K397">
            <v>7.5</v>
          </cell>
          <cell r="L397" t="str">
            <v>BOND</v>
          </cell>
          <cell r="M397" t="str">
            <v>NPV</v>
          </cell>
        </row>
        <row r="398">
          <cell r="A398" t="str">
            <v>36224NFU2</v>
          </cell>
          <cell r="B398">
            <v>39387</v>
          </cell>
          <cell r="C398" t="str">
            <v>16 ago 2001</v>
          </cell>
          <cell r="D398">
            <v>135140.92000000001</v>
          </cell>
          <cell r="E398">
            <v>139955.29999999999</v>
          </cell>
          <cell r="F398">
            <v>144769.71</v>
          </cell>
          <cell r="G398">
            <v>4814.41</v>
          </cell>
          <cell r="H398">
            <v>0</v>
          </cell>
          <cell r="I398">
            <v>788.32</v>
          </cell>
          <cell r="J398">
            <v>788.32</v>
          </cell>
          <cell r="K398">
            <v>7.5</v>
          </cell>
          <cell r="L398" t="str">
            <v>BOND</v>
          </cell>
          <cell r="M398" t="str">
            <v>NPV</v>
          </cell>
        </row>
        <row r="399">
          <cell r="A399" t="str">
            <v>36224NFW8</v>
          </cell>
          <cell r="B399">
            <v>39387</v>
          </cell>
          <cell r="C399" t="str">
            <v>16 ago 2001</v>
          </cell>
          <cell r="D399">
            <v>60626.69</v>
          </cell>
          <cell r="E399">
            <v>63279.11</v>
          </cell>
          <cell r="F399">
            <v>65119.13</v>
          </cell>
          <cell r="G399">
            <v>1840.02</v>
          </cell>
          <cell r="H399">
            <v>0</v>
          </cell>
          <cell r="I399">
            <v>378.92</v>
          </cell>
          <cell r="J399">
            <v>378.92</v>
          </cell>
          <cell r="K399">
            <v>7</v>
          </cell>
          <cell r="L399" t="str">
            <v>BOND</v>
          </cell>
          <cell r="M399" t="str">
            <v>NPV</v>
          </cell>
        </row>
        <row r="400">
          <cell r="A400" t="str">
            <v>36224NLB7</v>
          </cell>
          <cell r="B400">
            <v>39387</v>
          </cell>
          <cell r="C400" t="str">
            <v>16 ago 2001</v>
          </cell>
          <cell r="D400">
            <v>25236.89</v>
          </cell>
          <cell r="E400">
            <v>26341</v>
          </cell>
          <cell r="F400">
            <v>27106.94</v>
          </cell>
          <cell r="G400">
            <v>765.94</v>
          </cell>
          <cell r="H400">
            <v>0</v>
          </cell>
          <cell r="I400">
            <v>157.72999999999999</v>
          </cell>
          <cell r="J400">
            <v>157.72999999999999</v>
          </cell>
          <cell r="K400">
            <v>7</v>
          </cell>
          <cell r="L400" t="str">
            <v>BOND</v>
          </cell>
          <cell r="M400" t="str">
            <v>NPV</v>
          </cell>
        </row>
        <row r="401">
          <cell r="A401" t="str">
            <v>36224NMC4</v>
          </cell>
          <cell r="B401" t="str">
            <v>01 ene 2008</v>
          </cell>
          <cell r="C401" t="str">
            <v>16 ago 2001</v>
          </cell>
          <cell r="D401">
            <v>45484.1</v>
          </cell>
          <cell r="E401">
            <v>47474.03</v>
          </cell>
          <cell r="F401">
            <v>48854.47</v>
          </cell>
          <cell r="G401">
            <v>1380.44</v>
          </cell>
          <cell r="H401">
            <v>0</v>
          </cell>
          <cell r="I401">
            <v>284.27999999999997</v>
          </cell>
          <cell r="J401">
            <v>284.27999999999997</v>
          </cell>
          <cell r="K401">
            <v>7.5</v>
          </cell>
          <cell r="L401" t="str">
            <v>BOND</v>
          </cell>
          <cell r="M401" t="str">
            <v>NPV</v>
          </cell>
        </row>
        <row r="402">
          <cell r="A402" t="str">
            <v>36224NMQ3</v>
          </cell>
          <cell r="B402">
            <v>39508</v>
          </cell>
          <cell r="C402" t="str">
            <v>16 ago 2001</v>
          </cell>
          <cell r="D402">
            <v>103284.17</v>
          </cell>
          <cell r="E402">
            <v>107802.85</v>
          </cell>
          <cell r="F402">
            <v>110961.28</v>
          </cell>
          <cell r="G402">
            <v>3158.43</v>
          </cell>
          <cell r="H402">
            <v>0</v>
          </cell>
          <cell r="I402">
            <v>645.53</v>
          </cell>
          <cell r="J402">
            <v>645.53</v>
          </cell>
          <cell r="K402">
            <v>7</v>
          </cell>
          <cell r="L402" t="str">
            <v>BOND</v>
          </cell>
          <cell r="M402" t="str">
            <v>NPV</v>
          </cell>
        </row>
        <row r="403">
          <cell r="A403" t="str">
            <v>36224NVK6</v>
          </cell>
          <cell r="B403">
            <v>39326</v>
          </cell>
          <cell r="C403" t="str">
            <v>16 ago 2001</v>
          </cell>
          <cell r="D403">
            <v>49986.85</v>
          </cell>
          <cell r="E403">
            <v>52173.760000000002</v>
          </cell>
          <cell r="F403">
            <v>53690.879999999997</v>
          </cell>
          <cell r="G403">
            <v>1517.12</v>
          </cell>
          <cell r="H403">
            <v>0</v>
          </cell>
          <cell r="I403">
            <v>312.42</v>
          </cell>
          <cell r="J403">
            <v>312.42</v>
          </cell>
          <cell r="K403">
            <v>7.5</v>
          </cell>
          <cell r="L403" t="str">
            <v>BOND</v>
          </cell>
          <cell r="M403" t="str">
            <v>NPV</v>
          </cell>
        </row>
        <row r="404">
          <cell r="A404" t="str">
            <v>36224P6E3</v>
          </cell>
          <cell r="B404" t="str">
            <v>01 dic 2007</v>
          </cell>
          <cell r="C404" t="str">
            <v>16 ago 2001</v>
          </cell>
          <cell r="D404">
            <v>23890.05</v>
          </cell>
          <cell r="E404">
            <v>24935.25</v>
          </cell>
          <cell r="F404">
            <v>25660.3</v>
          </cell>
          <cell r="G404">
            <v>725.05</v>
          </cell>
          <cell r="H404">
            <v>0</v>
          </cell>
          <cell r="I404">
            <v>149.31</v>
          </cell>
          <cell r="J404">
            <v>149.31</v>
          </cell>
          <cell r="K404">
            <v>7</v>
          </cell>
          <cell r="L404" t="str">
            <v>BOND</v>
          </cell>
          <cell r="M404" t="str">
            <v>NPV</v>
          </cell>
        </row>
        <row r="405">
          <cell r="A405" t="str">
            <v>36224PE95</v>
          </cell>
          <cell r="B405">
            <v>39356</v>
          </cell>
          <cell r="C405" t="str">
            <v>16 ago 2001</v>
          </cell>
          <cell r="D405">
            <v>4707.05</v>
          </cell>
          <cell r="E405">
            <v>4874.72</v>
          </cell>
          <cell r="F405">
            <v>5042.43</v>
          </cell>
          <cell r="G405">
            <v>167.71</v>
          </cell>
          <cell r="H405">
            <v>0</v>
          </cell>
          <cell r="I405">
            <v>27.46</v>
          </cell>
          <cell r="J405">
            <v>27.46</v>
          </cell>
          <cell r="K405">
            <v>7.5</v>
          </cell>
          <cell r="L405" t="str">
            <v>BOND</v>
          </cell>
          <cell r="M405" t="str">
            <v>NPV</v>
          </cell>
        </row>
        <row r="406">
          <cell r="A406" t="str">
            <v>36224PUF3</v>
          </cell>
          <cell r="B406">
            <v>39508</v>
          </cell>
          <cell r="C406" t="str">
            <v>16 ago 2001</v>
          </cell>
          <cell r="D406">
            <v>18519.689999999999</v>
          </cell>
          <cell r="E406">
            <v>19329.93</v>
          </cell>
          <cell r="F406">
            <v>19896.259999999998</v>
          </cell>
          <cell r="G406">
            <v>566.33000000000004</v>
          </cell>
          <cell r="H406">
            <v>0</v>
          </cell>
          <cell r="I406">
            <v>115.75</v>
          </cell>
          <cell r="J406">
            <v>115.75</v>
          </cell>
          <cell r="K406">
            <v>7.5</v>
          </cell>
          <cell r="L406" t="str">
            <v>BOND</v>
          </cell>
          <cell r="M406" t="str">
            <v>NPV</v>
          </cell>
        </row>
        <row r="407">
          <cell r="A407" t="str">
            <v>36224Q4Q6</v>
          </cell>
          <cell r="B407">
            <v>39692</v>
          </cell>
          <cell r="C407" t="str">
            <v>22 dic 1999</v>
          </cell>
          <cell r="D407">
            <v>17710.52</v>
          </cell>
          <cell r="E407">
            <v>17406.13</v>
          </cell>
          <cell r="F407">
            <v>18662.46</v>
          </cell>
          <cell r="G407">
            <v>1256.33</v>
          </cell>
          <cell r="H407">
            <v>0</v>
          </cell>
          <cell r="I407">
            <v>95.93</v>
          </cell>
          <cell r="J407">
            <v>95.93</v>
          </cell>
          <cell r="K407">
            <v>6.5</v>
          </cell>
          <cell r="L407" t="str">
            <v>30F360</v>
          </cell>
          <cell r="M407" t="str">
            <v>NPV</v>
          </cell>
        </row>
        <row r="408">
          <cell r="A408" t="str">
            <v>36224QCZ7</v>
          </cell>
          <cell r="B408">
            <v>39356</v>
          </cell>
          <cell r="C408" t="str">
            <v>16 ago 2001</v>
          </cell>
          <cell r="D408">
            <v>264059.84000000003</v>
          </cell>
          <cell r="E408">
            <v>275612.45</v>
          </cell>
          <cell r="F408">
            <v>283626.67</v>
          </cell>
          <cell r="G408">
            <v>8014.22</v>
          </cell>
          <cell r="H408">
            <v>0</v>
          </cell>
          <cell r="I408">
            <v>1650.37</v>
          </cell>
          <cell r="J408">
            <v>1650.37</v>
          </cell>
          <cell r="K408">
            <v>7</v>
          </cell>
          <cell r="L408" t="str">
            <v>BOND</v>
          </cell>
          <cell r="M408" t="str">
            <v>NPV</v>
          </cell>
        </row>
        <row r="409">
          <cell r="A409" t="str">
            <v>36224QDS2</v>
          </cell>
          <cell r="B409">
            <v>39387</v>
          </cell>
          <cell r="C409" t="str">
            <v>16 ago 2001</v>
          </cell>
          <cell r="D409">
            <v>63658.87</v>
          </cell>
          <cell r="E409">
            <v>65926.710000000006</v>
          </cell>
          <cell r="F409">
            <v>68194.559999999998</v>
          </cell>
          <cell r="G409">
            <v>2267.85</v>
          </cell>
          <cell r="H409">
            <v>0</v>
          </cell>
          <cell r="I409">
            <v>371.34</v>
          </cell>
          <cell r="J409">
            <v>371.34</v>
          </cell>
          <cell r="K409">
            <v>7.5</v>
          </cell>
          <cell r="L409" t="str">
            <v>BOND</v>
          </cell>
          <cell r="M409" t="str">
            <v>NPV</v>
          </cell>
        </row>
        <row r="410">
          <cell r="A410" t="str">
            <v>36224QEE2</v>
          </cell>
          <cell r="B410">
            <v>39356</v>
          </cell>
          <cell r="C410" t="str">
            <v>16 ago 2001</v>
          </cell>
          <cell r="D410">
            <v>6756.16</v>
          </cell>
          <cell r="E410">
            <v>6996.85</v>
          </cell>
          <cell r="F410">
            <v>7237.54</v>
          </cell>
          <cell r="G410">
            <v>240.69</v>
          </cell>
          <cell r="H410">
            <v>0</v>
          </cell>
          <cell r="I410">
            <v>39.409999999999997</v>
          </cell>
          <cell r="J410">
            <v>39.409999999999997</v>
          </cell>
          <cell r="K410">
            <v>7.5</v>
          </cell>
          <cell r="L410" t="str">
            <v>BOND</v>
          </cell>
          <cell r="M410" t="str">
            <v>NPV</v>
          </cell>
        </row>
        <row r="411">
          <cell r="A411" t="str">
            <v>36224QMK9</v>
          </cell>
          <cell r="B411">
            <v>39845</v>
          </cell>
          <cell r="C411" t="str">
            <v>22 dic 1999</v>
          </cell>
          <cell r="D411">
            <v>109948.81</v>
          </cell>
          <cell r="E411">
            <v>108059.05</v>
          </cell>
          <cell r="F411">
            <v>115789.29</v>
          </cell>
          <cell r="G411">
            <v>7730.24</v>
          </cell>
          <cell r="H411">
            <v>0</v>
          </cell>
          <cell r="I411">
            <v>595.55999999999995</v>
          </cell>
          <cell r="J411">
            <v>595.55999999999995</v>
          </cell>
          <cell r="K411">
            <v>6.5</v>
          </cell>
          <cell r="L411" t="str">
            <v>30F360</v>
          </cell>
          <cell r="M411" t="str">
            <v>NPV</v>
          </cell>
        </row>
        <row r="412">
          <cell r="A412" t="str">
            <v>36224QQM1</v>
          </cell>
          <cell r="B412" t="str">
            <v>01 dic 2007</v>
          </cell>
          <cell r="C412" t="str">
            <v>16 ago 2001</v>
          </cell>
          <cell r="D412">
            <v>81177.850000000006</v>
          </cell>
          <cell r="E412">
            <v>84069.81</v>
          </cell>
          <cell r="F412">
            <v>86961.77</v>
          </cell>
          <cell r="G412">
            <v>2891.96</v>
          </cell>
          <cell r="H412">
            <v>0</v>
          </cell>
          <cell r="I412">
            <v>473.54</v>
          </cell>
          <cell r="J412">
            <v>473.54</v>
          </cell>
          <cell r="K412">
            <v>7</v>
          </cell>
          <cell r="L412" t="str">
            <v>BOND</v>
          </cell>
          <cell r="M412" t="str">
            <v>NPV</v>
          </cell>
        </row>
        <row r="413">
          <cell r="A413" t="str">
            <v>36224QSW7</v>
          </cell>
          <cell r="B413">
            <v>44835</v>
          </cell>
          <cell r="C413" t="str">
            <v>20 dic 2001</v>
          </cell>
          <cell r="D413">
            <v>68191.23</v>
          </cell>
          <cell r="E413">
            <v>70023.87</v>
          </cell>
          <cell r="F413">
            <v>71570.789999999994</v>
          </cell>
          <cell r="G413">
            <v>1546.92</v>
          </cell>
          <cell r="H413">
            <v>0</v>
          </cell>
          <cell r="I413">
            <v>397.78</v>
          </cell>
          <cell r="J413">
            <v>397.78</v>
          </cell>
          <cell r="K413">
            <v>7</v>
          </cell>
          <cell r="L413" t="str">
            <v>BOND</v>
          </cell>
          <cell r="M413" t="str">
            <v>NPV</v>
          </cell>
        </row>
        <row r="414">
          <cell r="A414" t="str">
            <v>36224QUG9</v>
          </cell>
          <cell r="B414">
            <v>39387</v>
          </cell>
          <cell r="C414" t="str">
            <v>16 ago 2001</v>
          </cell>
          <cell r="D414">
            <v>8458.2099999999991</v>
          </cell>
          <cell r="E414">
            <v>8759.5300000000007</v>
          </cell>
          <cell r="F414">
            <v>9060.86</v>
          </cell>
          <cell r="G414">
            <v>301.33</v>
          </cell>
          <cell r="H414">
            <v>0</v>
          </cell>
          <cell r="I414">
            <v>49.34</v>
          </cell>
          <cell r="J414">
            <v>49.34</v>
          </cell>
          <cell r="K414">
            <v>7</v>
          </cell>
          <cell r="L414" t="str">
            <v>BOND</v>
          </cell>
          <cell r="M414" t="str">
            <v>NPV</v>
          </cell>
        </row>
        <row r="415">
          <cell r="A415" t="str">
            <v>36224QWX0</v>
          </cell>
          <cell r="B415">
            <v>39356</v>
          </cell>
          <cell r="C415" t="str">
            <v>16 ago 2001</v>
          </cell>
          <cell r="D415">
            <v>35485.279999999999</v>
          </cell>
          <cell r="E415">
            <v>37037.769999999997</v>
          </cell>
          <cell r="F415">
            <v>38114.74</v>
          </cell>
          <cell r="G415">
            <v>1076.97</v>
          </cell>
          <cell r="H415">
            <v>0</v>
          </cell>
          <cell r="I415">
            <v>221.78</v>
          </cell>
          <cell r="J415">
            <v>221.78</v>
          </cell>
          <cell r="K415">
            <v>7</v>
          </cell>
          <cell r="L415" t="str">
            <v>BOND</v>
          </cell>
          <cell r="M415" t="str">
            <v>NPV</v>
          </cell>
        </row>
        <row r="416">
          <cell r="A416" t="str">
            <v>36224QXB7</v>
          </cell>
          <cell r="B416">
            <v>39387</v>
          </cell>
          <cell r="C416" t="str">
            <v>16 ago 2001</v>
          </cell>
          <cell r="D416">
            <v>29588.62</v>
          </cell>
          <cell r="E416">
            <v>30883.13</v>
          </cell>
          <cell r="F416">
            <v>31781.14</v>
          </cell>
          <cell r="G416">
            <v>898.01</v>
          </cell>
          <cell r="H416">
            <v>0</v>
          </cell>
          <cell r="I416">
            <v>184.93</v>
          </cell>
          <cell r="J416">
            <v>184.93</v>
          </cell>
          <cell r="K416">
            <v>7</v>
          </cell>
          <cell r="L416" t="str">
            <v>BOND</v>
          </cell>
          <cell r="M416" t="str">
            <v>NPV</v>
          </cell>
        </row>
        <row r="417">
          <cell r="A417" t="str">
            <v>36224QXC5</v>
          </cell>
          <cell r="B417">
            <v>39356</v>
          </cell>
          <cell r="C417" t="str">
            <v>16 ago 2001</v>
          </cell>
          <cell r="D417">
            <v>7029.96</v>
          </cell>
          <cell r="E417">
            <v>7280.4</v>
          </cell>
          <cell r="F417">
            <v>7530.84</v>
          </cell>
          <cell r="G417">
            <v>250.44</v>
          </cell>
          <cell r="H417">
            <v>0</v>
          </cell>
          <cell r="I417">
            <v>41.01</v>
          </cell>
          <cell r="J417">
            <v>41.01</v>
          </cell>
          <cell r="K417">
            <v>7.5</v>
          </cell>
          <cell r="L417" t="str">
            <v>BOND</v>
          </cell>
          <cell r="M417" t="str">
            <v>NPV</v>
          </cell>
        </row>
        <row r="418">
          <cell r="A418" t="str">
            <v>36224QXJ0</v>
          </cell>
          <cell r="B418">
            <v>39387</v>
          </cell>
          <cell r="C418" t="str">
            <v>16 ago 2001</v>
          </cell>
          <cell r="D418">
            <v>64829.98</v>
          </cell>
          <cell r="E418">
            <v>67139.53</v>
          </cell>
          <cell r="F418">
            <v>69449.119999999995</v>
          </cell>
          <cell r="G418">
            <v>2309.59</v>
          </cell>
          <cell r="H418">
            <v>0</v>
          </cell>
          <cell r="I418">
            <v>378.17</v>
          </cell>
          <cell r="J418">
            <v>378.17</v>
          </cell>
          <cell r="K418">
            <v>7</v>
          </cell>
          <cell r="L418" t="str">
            <v>BOND</v>
          </cell>
          <cell r="M418" t="str">
            <v>NPV</v>
          </cell>
        </row>
        <row r="419">
          <cell r="A419" t="str">
            <v>36224QZ90</v>
          </cell>
          <cell r="B419" t="str">
            <v>01 abr 2008</v>
          </cell>
          <cell r="C419" t="str">
            <v>16 ago 2001</v>
          </cell>
          <cell r="D419">
            <v>124291.43</v>
          </cell>
          <cell r="E419">
            <v>129729.19</v>
          </cell>
          <cell r="F419">
            <v>133530.01</v>
          </cell>
          <cell r="G419">
            <v>3800.82</v>
          </cell>
          <cell r="H419">
            <v>0</v>
          </cell>
          <cell r="I419">
            <v>776.82</v>
          </cell>
          <cell r="J419">
            <v>776.82</v>
          </cell>
          <cell r="K419">
            <v>7.5</v>
          </cell>
          <cell r="L419" t="str">
            <v>BOND</v>
          </cell>
          <cell r="M419" t="str">
            <v>NPV</v>
          </cell>
        </row>
        <row r="420">
          <cell r="A420" t="str">
            <v>36224QZD1</v>
          </cell>
          <cell r="B420">
            <v>39479</v>
          </cell>
          <cell r="C420" t="str">
            <v>16 ago 2001</v>
          </cell>
          <cell r="D420">
            <v>7394.59</v>
          </cell>
          <cell r="E420">
            <v>7718.1</v>
          </cell>
          <cell r="F420">
            <v>7944.23</v>
          </cell>
          <cell r="G420">
            <v>226.13</v>
          </cell>
          <cell r="H420">
            <v>0</v>
          </cell>
          <cell r="I420">
            <v>46.22</v>
          </cell>
          <cell r="J420">
            <v>46.22</v>
          </cell>
          <cell r="K420">
            <v>7</v>
          </cell>
          <cell r="L420" t="str">
            <v>BOND</v>
          </cell>
          <cell r="M420" t="str">
            <v>NPV</v>
          </cell>
        </row>
        <row r="421">
          <cell r="A421" t="str">
            <v>36224QZG4</v>
          </cell>
          <cell r="B421">
            <v>39508</v>
          </cell>
          <cell r="C421" t="str">
            <v>16 ago 2001</v>
          </cell>
          <cell r="D421">
            <v>132336.9</v>
          </cell>
          <cell r="E421">
            <v>137051.39000000001</v>
          </cell>
          <cell r="F421">
            <v>141765.9</v>
          </cell>
          <cell r="G421">
            <v>4714.51</v>
          </cell>
          <cell r="H421">
            <v>0</v>
          </cell>
          <cell r="I421">
            <v>771.97</v>
          </cell>
          <cell r="J421">
            <v>771.97</v>
          </cell>
          <cell r="K421">
            <v>7.5</v>
          </cell>
          <cell r="L421" t="str">
            <v>BOND</v>
          </cell>
          <cell r="M421" t="str">
            <v>NPV</v>
          </cell>
        </row>
        <row r="422">
          <cell r="A422" t="str">
            <v>36224QZS8</v>
          </cell>
          <cell r="B422">
            <v>39508</v>
          </cell>
          <cell r="C422" t="str">
            <v>16 ago 2001</v>
          </cell>
          <cell r="D422">
            <v>22070.62</v>
          </cell>
          <cell r="E422">
            <v>23036.21</v>
          </cell>
          <cell r="F422">
            <v>23711.13</v>
          </cell>
          <cell r="G422">
            <v>674.92</v>
          </cell>
          <cell r="H422">
            <v>0</v>
          </cell>
          <cell r="I422">
            <v>137.94</v>
          </cell>
          <cell r="J422">
            <v>137.94</v>
          </cell>
          <cell r="K422">
            <v>7.5</v>
          </cell>
          <cell r="L422" t="str">
            <v>BOND</v>
          </cell>
          <cell r="M422" t="str">
            <v>NPV</v>
          </cell>
        </row>
        <row r="423">
          <cell r="A423" t="str">
            <v>36224R4D3</v>
          </cell>
          <cell r="B423">
            <v>39479</v>
          </cell>
          <cell r="C423" t="str">
            <v>16 ago 2001</v>
          </cell>
          <cell r="D423">
            <v>58583.97</v>
          </cell>
          <cell r="E423">
            <v>60671.02</v>
          </cell>
          <cell r="F423">
            <v>62758.080000000002</v>
          </cell>
          <cell r="G423">
            <v>2087.06</v>
          </cell>
          <cell r="H423">
            <v>0</v>
          </cell>
          <cell r="I423">
            <v>341.74</v>
          </cell>
          <cell r="J423">
            <v>341.74</v>
          </cell>
          <cell r="K423">
            <v>7.5</v>
          </cell>
          <cell r="L423" t="str">
            <v>BOND</v>
          </cell>
          <cell r="M423" t="str">
            <v>NPV</v>
          </cell>
        </row>
        <row r="424">
          <cell r="A424" t="str">
            <v>36224RCR3</v>
          </cell>
          <cell r="B424">
            <v>39387</v>
          </cell>
          <cell r="C424" t="str">
            <v>16 ago 2001</v>
          </cell>
          <cell r="D424">
            <v>57974.93</v>
          </cell>
          <cell r="E424">
            <v>60040.29</v>
          </cell>
          <cell r="F424">
            <v>62105.64</v>
          </cell>
          <cell r="G424">
            <v>2065.35</v>
          </cell>
          <cell r="H424">
            <v>0</v>
          </cell>
          <cell r="I424">
            <v>338.19</v>
          </cell>
          <cell r="J424">
            <v>338.19</v>
          </cell>
          <cell r="K424">
            <v>7</v>
          </cell>
          <cell r="L424" t="str">
            <v>BOND</v>
          </cell>
          <cell r="M424" t="str">
            <v>NPV</v>
          </cell>
        </row>
        <row r="425">
          <cell r="A425" t="str">
            <v>36224RE34</v>
          </cell>
          <cell r="B425">
            <v>39356</v>
          </cell>
          <cell r="C425" t="str">
            <v>16 ago 2001</v>
          </cell>
          <cell r="D425">
            <v>5968.08</v>
          </cell>
          <cell r="E425">
            <v>6180.7</v>
          </cell>
          <cell r="F425">
            <v>6393.31</v>
          </cell>
          <cell r="G425">
            <v>212.61</v>
          </cell>
          <cell r="H425">
            <v>0</v>
          </cell>
          <cell r="I425">
            <v>34.81</v>
          </cell>
          <cell r="J425">
            <v>34.81</v>
          </cell>
          <cell r="K425">
            <v>7</v>
          </cell>
          <cell r="L425" t="str">
            <v>BOND</v>
          </cell>
          <cell r="M425" t="str">
            <v>NPV</v>
          </cell>
        </row>
        <row r="426">
          <cell r="A426" t="str">
            <v>36224RFP4</v>
          </cell>
          <cell r="B426">
            <v>39387</v>
          </cell>
          <cell r="C426" t="str">
            <v>16 ago 2001</v>
          </cell>
          <cell r="D426">
            <v>89307.26</v>
          </cell>
          <cell r="E426">
            <v>93214.43</v>
          </cell>
          <cell r="F426">
            <v>95924.93</v>
          </cell>
          <cell r="G426">
            <v>2710.5</v>
          </cell>
          <cell r="H426">
            <v>0</v>
          </cell>
          <cell r="I426">
            <v>558.16999999999996</v>
          </cell>
          <cell r="J426">
            <v>558.16999999999996</v>
          </cell>
          <cell r="K426">
            <v>7</v>
          </cell>
          <cell r="L426" t="str">
            <v>BOND</v>
          </cell>
          <cell r="M426" t="str">
            <v>NPV</v>
          </cell>
        </row>
        <row r="427">
          <cell r="A427" t="str">
            <v>36224RGC2</v>
          </cell>
          <cell r="B427" t="str">
            <v>01 ago 2007</v>
          </cell>
          <cell r="C427" t="str">
            <v>16 ago 2001</v>
          </cell>
          <cell r="D427">
            <v>51975.03</v>
          </cell>
          <cell r="E427">
            <v>54248.93</v>
          </cell>
          <cell r="F427">
            <v>55826.38</v>
          </cell>
          <cell r="G427">
            <v>1577.45</v>
          </cell>
          <cell r="H427">
            <v>0</v>
          </cell>
          <cell r="I427">
            <v>324.83999999999997</v>
          </cell>
          <cell r="J427">
            <v>324.83999999999997</v>
          </cell>
          <cell r="K427">
            <v>7.5</v>
          </cell>
          <cell r="L427" t="str">
            <v>BOND</v>
          </cell>
          <cell r="M427" t="str">
            <v>NPV</v>
          </cell>
        </row>
        <row r="428">
          <cell r="A428" t="str">
            <v>36224RS39</v>
          </cell>
          <cell r="B428">
            <v>39326</v>
          </cell>
          <cell r="C428" t="str">
            <v>16 ago 2001</v>
          </cell>
          <cell r="D428">
            <v>88584.48</v>
          </cell>
          <cell r="E428">
            <v>92460.05</v>
          </cell>
          <cell r="F428">
            <v>95148.59</v>
          </cell>
          <cell r="G428">
            <v>2688.54</v>
          </cell>
          <cell r="H428">
            <v>0</v>
          </cell>
          <cell r="I428">
            <v>553.65</v>
          </cell>
          <cell r="J428">
            <v>553.65</v>
          </cell>
          <cell r="K428">
            <v>7.5</v>
          </cell>
          <cell r="L428" t="str">
            <v>BOND</v>
          </cell>
          <cell r="M428" t="str">
            <v>NPV</v>
          </cell>
        </row>
        <row r="429">
          <cell r="A429" t="str">
            <v>36224RW91</v>
          </cell>
          <cell r="B429">
            <v>39600</v>
          </cell>
          <cell r="C429">
            <v>36573</v>
          </cell>
          <cell r="D429">
            <v>208460.29</v>
          </cell>
          <cell r="E429">
            <v>205789.4</v>
          </cell>
          <cell r="F429">
            <v>223313.09</v>
          </cell>
          <cell r="G429">
            <v>17523.689999999999</v>
          </cell>
          <cell r="H429">
            <v>0</v>
          </cell>
          <cell r="I429">
            <v>1216.02</v>
          </cell>
          <cell r="J429">
            <v>1216.02</v>
          </cell>
          <cell r="K429">
            <v>7</v>
          </cell>
          <cell r="L429" t="str">
            <v>30F360</v>
          </cell>
          <cell r="M429" t="str">
            <v>NPV</v>
          </cell>
        </row>
        <row r="430">
          <cell r="A430" t="str">
            <v>36224SHX3</v>
          </cell>
          <cell r="B430" t="str">
            <v>01 abr 2008</v>
          </cell>
          <cell r="C430" t="str">
            <v>16 ago 2001</v>
          </cell>
          <cell r="D430">
            <v>95265.47</v>
          </cell>
          <cell r="E430">
            <v>99433.34</v>
          </cell>
          <cell r="F430">
            <v>102346.55</v>
          </cell>
          <cell r="G430">
            <v>2913.21</v>
          </cell>
          <cell r="H430">
            <v>0</v>
          </cell>
          <cell r="I430">
            <v>595.41</v>
          </cell>
          <cell r="J430">
            <v>595.41</v>
          </cell>
          <cell r="K430">
            <v>7.5</v>
          </cell>
          <cell r="L430" t="str">
            <v>BOND</v>
          </cell>
          <cell r="M430" t="str">
            <v>NPV</v>
          </cell>
        </row>
        <row r="431">
          <cell r="A431" t="str">
            <v>36224SJE3</v>
          </cell>
          <cell r="B431">
            <v>39569</v>
          </cell>
          <cell r="C431" t="str">
            <v>16 ago 2001</v>
          </cell>
          <cell r="D431">
            <v>34853.89</v>
          </cell>
          <cell r="E431">
            <v>35747</v>
          </cell>
          <cell r="F431">
            <v>36727.29</v>
          </cell>
          <cell r="G431">
            <v>980.29</v>
          </cell>
          <cell r="H431">
            <v>0</v>
          </cell>
          <cell r="I431">
            <v>188.79</v>
          </cell>
          <cell r="J431">
            <v>188.79</v>
          </cell>
          <cell r="K431">
            <v>6.5</v>
          </cell>
          <cell r="L431" t="str">
            <v>BOND</v>
          </cell>
          <cell r="M431" t="str">
            <v>NPV</v>
          </cell>
        </row>
        <row r="432">
          <cell r="A432" t="str">
            <v>36224SL26</v>
          </cell>
          <cell r="B432" t="str">
            <v>01 abr 2008</v>
          </cell>
          <cell r="C432" t="str">
            <v>16 ago 2001</v>
          </cell>
          <cell r="D432">
            <v>30069.66</v>
          </cell>
          <cell r="E432">
            <v>31385.200000000001</v>
          </cell>
          <cell r="F432">
            <v>32304.74</v>
          </cell>
          <cell r="G432">
            <v>919.54</v>
          </cell>
          <cell r="H432">
            <v>0</v>
          </cell>
          <cell r="I432">
            <v>187.94</v>
          </cell>
          <cell r="J432">
            <v>187.94</v>
          </cell>
          <cell r="K432">
            <v>7.5</v>
          </cell>
          <cell r="L432" t="str">
            <v>BOND</v>
          </cell>
          <cell r="M432" t="str">
            <v>NPV</v>
          </cell>
        </row>
        <row r="433">
          <cell r="A433" t="str">
            <v>36224SM41</v>
          </cell>
          <cell r="B433">
            <v>39600</v>
          </cell>
          <cell r="C433">
            <v>36573</v>
          </cell>
          <cell r="D433">
            <v>158970.54999999999</v>
          </cell>
          <cell r="E433">
            <v>156933.74</v>
          </cell>
          <cell r="F433">
            <v>170297.2</v>
          </cell>
          <cell r="G433">
            <v>13363.46</v>
          </cell>
          <cell r="H433">
            <v>0</v>
          </cell>
          <cell r="I433">
            <v>927.33</v>
          </cell>
          <cell r="J433">
            <v>927.33</v>
          </cell>
          <cell r="K433">
            <v>7</v>
          </cell>
          <cell r="L433" t="str">
            <v>30F360</v>
          </cell>
          <cell r="M433" t="str">
            <v>NPV</v>
          </cell>
        </row>
        <row r="434">
          <cell r="A434" t="str">
            <v>36224SMM1</v>
          </cell>
          <cell r="B434">
            <v>39569</v>
          </cell>
          <cell r="C434">
            <v>36573</v>
          </cell>
          <cell r="D434">
            <v>139961.26999999999</v>
          </cell>
          <cell r="E434">
            <v>138168.01</v>
          </cell>
          <cell r="F434">
            <v>149933.51</v>
          </cell>
          <cell r="G434">
            <v>11765.5</v>
          </cell>
          <cell r="H434">
            <v>0</v>
          </cell>
          <cell r="I434">
            <v>816.44</v>
          </cell>
          <cell r="J434">
            <v>816.44</v>
          </cell>
          <cell r="K434">
            <v>7</v>
          </cell>
          <cell r="L434" t="str">
            <v>30F360</v>
          </cell>
          <cell r="M434" t="str">
            <v>NPV</v>
          </cell>
        </row>
        <row r="435">
          <cell r="A435" t="str">
            <v>36224SV58</v>
          </cell>
          <cell r="B435">
            <v>39600</v>
          </cell>
          <cell r="C435">
            <v>36573</v>
          </cell>
          <cell r="D435">
            <v>130459.68</v>
          </cell>
          <cell r="E435">
            <v>128788.17</v>
          </cell>
          <cell r="F435">
            <v>139754.93</v>
          </cell>
          <cell r="G435">
            <v>10966.76</v>
          </cell>
          <cell r="H435">
            <v>0</v>
          </cell>
          <cell r="I435">
            <v>761.01</v>
          </cell>
          <cell r="J435">
            <v>761.01</v>
          </cell>
          <cell r="K435">
            <v>7</v>
          </cell>
          <cell r="L435" t="str">
            <v>30F360</v>
          </cell>
          <cell r="M435" t="str">
            <v>NPV</v>
          </cell>
        </row>
        <row r="436">
          <cell r="A436" t="str">
            <v>36224SYP1</v>
          </cell>
          <cell r="B436">
            <v>39569</v>
          </cell>
          <cell r="C436">
            <v>36573</v>
          </cell>
          <cell r="D436">
            <v>191765.06</v>
          </cell>
          <cell r="E436">
            <v>189308.08</v>
          </cell>
          <cell r="F436">
            <v>205428.32</v>
          </cell>
          <cell r="G436">
            <v>16120.24</v>
          </cell>
          <cell r="H436">
            <v>0</v>
          </cell>
          <cell r="I436">
            <v>1118.6300000000001</v>
          </cell>
          <cell r="J436">
            <v>1118.6300000000001</v>
          </cell>
          <cell r="K436">
            <v>7</v>
          </cell>
          <cell r="L436" t="str">
            <v>30F360</v>
          </cell>
          <cell r="M436" t="str">
            <v>NPV</v>
          </cell>
        </row>
        <row r="437">
          <cell r="A437" t="str">
            <v>36224SZX3</v>
          </cell>
          <cell r="B437">
            <v>39600</v>
          </cell>
          <cell r="C437">
            <v>36573</v>
          </cell>
          <cell r="D437">
            <v>520222.53</v>
          </cell>
          <cell r="E437">
            <v>513557.15</v>
          </cell>
          <cell r="F437">
            <v>557288.39</v>
          </cell>
          <cell r="G437">
            <v>43731.24</v>
          </cell>
          <cell r="H437">
            <v>0</v>
          </cell>
          <cell r="I437">
            <v>3034.63</v>
          </cell>
          <cell r="J437">
            <v>3034.63</v>
          </cell>
          <cell r="K437">
            <v>7</v>
          </cell>
          <cell r="L437" t="str">
            <v>30F360</v>
          </cell>
          <cell r="M437" t="str">
            <v>NPV</v>
          </cell>
        </row>
        <row r="438">
          <cell r="A438" t="str">
            <v>36224T2N9</v>
          </cell>
          <cell r="B438" t="str">
            <v>01 dic 2007</v>
          </cell>
          <cell r="C438">
            <v>36573</v>
          </cell>
          <cell r="D438">
            <v>296880.62</v>
          </cell>
          <cell r="E438">
            <v>293076.84000000003</v>
          </cell>
          <cell r="F438">
            <v>318033.36</v>
          </cell>
          <cell r="G438">
            <v>24956.52</v>
          </cell>
          <cell r="H438">
            <v>0</v>
          </cell>
          <cell r="I438">
            <v>1731.8</v>
          </cell>
          <cell r="J438">
            <v>1731.8</v>
          </cell>
          <cell r="K438">
            <v>7</v>
          </cell>
          <cell r="L438" t="str">
            <v>30F360</v>
          </cell>
          <cell r="M438" t="str">
            <v>NPV</v>
          </cell>
        </row>
        <row r="439">
          <cell r="A439" t="str">
            <v>36224TNB2</v>
          </cell>
          <cell r="B439">
            <v>44866</v>
          </cell>
          <cell r="C439" t="str">
            <v>20 dic 2001</v>
          </cell>
          <cell r="D439">
            <v>61105</v>
          </cell>
          <cell r="E439">
            <v>62747.19</v>
          </cell>
          <cell r="F439">
            <v>64133.36</v>
          </cell>
          <cell r="G439">
            <v>1386.17</v>
          </cell>
          <cell r="H439">
            <v>0</v>
          </cell>
          <cell r="I439">
            <v>356.45</v>
          </cell>
          <cell r="J439">
            <v>356.45</v>
          </cell>
          <cell r="K439">
            <v>7</v>
          </cell>
          <cell r="L439" t="str">
            <v>BOND</v>
          </cell>
          <cell r="M439" t="str">
            <v>NPV</v>
          </cell>
        </row>
        <row r="440">
          <cell r="A440" t="str">
            <v>36224TT26</v>
          </cell>
          <cell r="B440">
            <v>39387</v>
          </cell>
          <cell r="C440" t="str">
            <v>16 ago 2001</v>
          </cell>
          <cell r="D440">
            <v>21381.87</v>
          </cell>
          <cell r="E440">
            <v>22317.32</v>
          </cell>
          <cell r="F440">
            <v>22966.27</v>
          </cell>
          <cell r="G440">
            <v>648.95000000000005</v>
          </cell>
          <cell r="H440">
            <v>0</v>
          </cell>
          <cell r="I440">
            <v>133.63999999999999</v>
          </cell>
          <cell r="J440">
            <v>133.63999999999999</v>
          </cell>
          <cell r="K440">
            <v>7</v>
          </cell>
          <cell r="L440" t="str">
            <v>BOND</v>
          </cell>
          <cell r="M440" t="str">
            <v>NPV</v>
          </cell>
        </row>
        <row r="441">
          <cell r="A441" t="str">
            <v>36224TVW7</v>
          </cell>
          <cell r="B441" t="str">
            <v>01 dic 2007</v>
          </cell>
          <cell r="C441" t="str">
            <v>16 ago 2001</v>
          </cell>
          <cell r="D441">
            <v>84696.16</v>
          </cell>
          <cell r="E441">
            <v>88401.61</v>
          </cell>
          <cell r="F441">
            <v>90972.15</v>
          </cell>
          <cell r="G441">
            <v>2570.54</v>
          </cell>
          <cell r="H441">
            <v>0</v>
          </cell>
          <cell r="I441">
            <v>529.35</v>
          </cell>
          <cell r="J441">
            <v>529.35</v>
          </cell>
          <cell r="K441">
            <v>7.5</v>
          </cell>
          <cell r="L441" t="str">
            <v>BOND</v>
          </cell>
          <cell r="M441" t="str">
            <v>NPV</v>
          </cell>
        </row>
        <row r="442">
          <cell r="A442" t="str">
            <v>36224TWW6</v>
          </cell>
          <cell r="B442">
            <v>44866</v>
          </cell>
          <cell r="C442" t="str">
            <v>20 dic 2001</v>
          </cell>
          <cell r="D442">
            <v>8866.5400000000009</v>
          </cell>
          <cell r="E442">
            <v>9104.82</v>
          </cell>
          <cell r="F442">
            <v>9305.9699999999993</v>
          </cell>
          <cell r="G442">
            <v>201.15</v>
          </cell>
          <cell r="H442">
            <v>0</v>
          </cell>
          <cell r="I442">
            <v>51.72</v>
          </cell>
          <cell r="J442">
            <v>51.72</v>
          </cell>
          <cell r="K442">
            <v>7</v>
          </cell>
          <cell r="L442" t="str">
            <v>BOND</v>
          </cell>
          <cell r="M442" t="str">
            <v>NPV</v>
          </cell>
        </row>
        <row r="443">
          <cell r="A443" t="str">
            <v>36224TZY9</v>
          </cell>
          <cell r="B443" t="str">
            <v>01 dic 2007</v>
          </cell>
          <cell r="C443" t="str">
            <v>16 ago 2001</v>
          </cell>
          <cell r="D443">
            <v>33560.51</v>
          </cell>
          <cell r="E443">
            <v>34756.11</v>
          </cell>
          <cell r="F443">
            <v>35951.699999999997</v>
          </cell>
          <cell r="G443">
            <v>1195.5899999999999</v>
          </cell>
          <cell r="H443">
            <v>0</v>
          </cell>
          <cell r="I443">
            <v>195.77</v>
          </cell>
          <cell r="J443">
            <v>195.77</v>
          </cell>
          <cell r="K443">
            <v>7.5</v>
          </cell>
          <cell r="L443" t="str">
            <v>BOND</v>
          </cell>
          <cell r="M443" t="str">
            <v>NPV</v>
          </cell>
        </row>
        <row r="444">
          <cell r="A444" t="str">
            <v>36224TZZ6</v>
          </cell>
          <cell r="B444" t="str">
            <v>01 dic 2007</v>
          </cell>
          <cell r="C444" t="str">
            <v>16 ago 2001</v>
          </cell>
          <cell r="D444">
            <v>69763.98</v>
          </cell>
          <cell r="E444">
            <v>72249.31</v>
          </cell>
          <cell r="F444">
            <v>74734.66</v>
          </cell>
          <cell r="G444">
            <v>2485.35</v>
          </cell>
          <cell r="H444">
            <v>0</v>
          </cell>
          <cell r="I444">
            <v>406.96</v>
          </cell>
          <cell r="J444">
            <v>406.96</v>
          </cell>
          <cell r="K444">
            <v>7</v>
          </cell>
          <cell r="L444" t="str">
            <v>BOND</v>
          </cell>
          <cell r="M444" t="str">
            <v>NPV</v>
          </cell>
        </row>
        <row r="445">
          <cell r="A445" t="str">
            <v>36224UDV6</v>
          </cell>
          <cell r="B445" t="str">
            <v>01 ene 2008</v>
          </cell>
          <cell r="C445" t="str">
            <v>16 ago 2001</v>
          </cell>
          <cell r="D445">
            <v>65311.45</v>
          </cell>
          <cell r="E445">
            <v>68168.820000000007</v>
          </cell>
          <cell r="F445">
            <v>70151.03</v>
          </cell>
          <cell r="G445">
            <v>1982.21</v>
          </cell>
          <cell r="H445">
            <v>0</v>
          </cell>
          <cell r="I445">
            <v>408.2</v>
          </cell>
          <cell r="J445">
            <v>408.2</v>
          </cell>
          <cell r="K445">
            <v>7.5</v>
          </cell>
          <cell r="L445" t="str">
            <v>BOND</v>
          </cell>
          <cell r="M445" t="str">
            <v>NPV</v>
          </cell>
        </row>
        <row r="446">
          <cell r="A446" t="str">
            <v>36224UHV2</v>
          </cell>
          <cell r="B446" t="str">
            <v>01 abr 2008</v>
          </cell>
          <cell r="C446">
            <v>36573</v>
          </cell>
          <cell r="D446">
            <v>226256.16</v>
          </cell>
          <cell r="E446">
            <v>223357.26</v>
          </cell>
          <cell r="F446">
            <v>242376.91</v>
          </cell>
          <cell r="G446">
            <v>19019.650000000001</v>
          </cell>
          <cell r="H446">
            <v>0</v>
          </cell>
          <cell r="I446">
            <v>1319.83</v>
          </cell>
          <cell r="J446">
            <v>1319.83</v>
          </cell>
          <cell r="K446">
            <v>7</v>
          </cell>
          <cell r="L446" t="str">
            <v>30F360</v>
          </cell>
          <cell r="M446" t="str">
            <v>NPV</v>
          </cell>
        </row>
        <row r="447">
          <cell r="A447" t="str">
            <v>36224UT23</v>
          </cell>
          <cell r="B447" t="str">
            <v>01 dic 2007</v>
          </cell>
          <cell r="C447">
            <v>36573</v>
          </cell>
          <cell r="D447">
            <v>276093.09000000003</v>
          </cell>
          <cell r="E447">
            <v>272555.64</v>
          </cell>
          <cell r="F447">
            <v>295764.71999999997</v>
          </cell>
          <cell r="G447">
            <v>23209.08</v>
          </cell>
          <cell r="H447">
            <v>0</v>
          </cell>
          <cell r="I447">
            <v>1610.54</v>
          </cell>
          <cell r="J447">
            <v>1610.54</v>
          </cell>
          <cell r="K447">
            <v>7</v>
          </cell>
          <cell r="L447" t="str">
            <v>30F360</v>
          </cell>
          <cell r="M447" t="str">
            <v>NPV</v>
          </cell>
        </row>
        <row r="448">
          <cell r="A448" t="str">
            <v>36224UU47</v>
          </cell>
          <cell r="B448">
            <v>44866</v>
          </cell>
          <cell r="C448" t="str">
            <v>20 dic 2001</v>
          </cell>
          <cell r="D448">
            <v>683388.4</v>
          </cell>
          <cell r="E448">
            <v>701754.47</v>
          </cell>
          <cell r="F448">
            <v>717257.13</v>
          </cell>
          <cell r="G448">
            <v>15502.66</v>
          </cell>
          <cell r="H448">
            <v>0</v>
          </cell>
          <cell r="I448">
            <v>3986.43</v>
          </cell>
          <cell r="J448">
            <v>3986.43</v>
          </cell>
          <cell r="K448">
            <v>7</v>
          </cell>
          <cell r="L448" t="str">
            <v>BOND</v>
          </cell>
          <cell r="M448" t="str">
            <v>NPV</v>
          </cell>
        </row>
        <row r="449">
          <cell r="A449" t="str">
            <v>36224UZ42</v>
          </cell>
          <cell r="B449">
            <v>39600</v>
          </cell>
          <cell r="C449">
            <v>36573</v>
          </cell>
          <cell r="D449">
            <v>148721.49</v>
          </cell>
          <cell r="E449">
            <v>146816.01</v>
          </cell>
          <cell r="F449">
            <v>159317.9</v>
          </cell>
          <cell r="G449">
            <v>12501.89</v>
          </cell>
          <cell r="H449">
            <v>0</v>
          </cell>
          <cell r="I449">
            <v>867.54</v>
          </cell>
          <cell r="J449">
            <v>867.54</v>
          </cell>
          <cell r="K449">
            <v>7</v>
          </cell>
          <cell r="L449" t="str">
            <v>30F360</v>
          </cell>
          <cell r="M449" t="str">
            <v>NPV</v>
          </cell>
        </row>
        <row r="450">
          <cell r="A450" t="str">
            <v>36224UZ59</v>
          </cell>
          <cell r="B450">
            <v>39600</v>
          </cell>
          <cell r="C450">
            <v>36573</v>
          </cell>
          <cell r="D450">
            <v>250000.01</v>
          </cell>
          <cell r="E450">
            <v>246796.89</v>
          </cell>
          <cell r="F450">
            <v>267812.51</v>
          </cell>
          <cell r="G450">
            <v>21015.62</v>
          </cell>
          <cell r="H450">
            <v>0</v>
          </cell>
          <cell r="I450">
            <v>1458.33</v>
          </cell>
          <cell r="J450">
            <v>1458.33</v>
          </cell>
          <cell r="K450">
            <v>7</v>
          </cell>
          <cell r="L450" t="str">
            <v>30F360</v>
          </cell>
          <cell r="M450" t="str">
            <v>NPV</v>
          </cell>
        </row>
        <row r="451">
          <cell r="A451" t="str">
            <v>36224UZB6</v>
          </cell>
          <cell r="B451">
            <v>39508</v>
          </cell>
          <cell r="C451" t="str">
            <v>16 ago 2001</v>
          </cell>
          <cell r="D451">
            <v>18250.64</v>
          </cell>
          <cell r="E451">
            <v>19049.099999999999</v>
          </cell>
          <cell r="F451">
            <v>19607.21</v>
          </cell>
          <cell r="G451">
            <v>558.11</v>
          </cell>
          <cell r="H451">
            <v>0</v>
          </cell>
          <cell r="I451">
            <v>114.07</v>
          </cell>
          <cell r="J451">
            <v>114.07</v>
          </cell>
          <cell r="K451">
            <v>7</v>
          </cell>
          <cell r="L451" t="str">
            <v>BOND</v>
          </cell>
          <cell r="M451" t="str">
            <v>NPV</v>
          </cell>
        </row>
        <row r="452">
          <cell r="A452" t="str">
            <v>36224V4Y8</v>
          </cell>
          <cell r="B452">
            <v>39356</v>
          </cell>
          <cell r="C452" t="str">
            <v>16 ago 2001</v>
          </cell>
          <cell r="D452">
            <v>5410.79</v>
          </cell>
          <cell r="E452">
            <v>5603.54</v>
          </cell>
          <cell r="F452">
            <v>5796.31</v>
          </cell>
          <cell r="G452">
            <v>192.77</v>
          </cell>
          <cell r="H452">
            <v>0</v>
          </cell>
          <cell r="I452">
            <v>31.56</v>
          </cell>
          <cell r="J452">
            <v>31.56</v>
          </cell>
          <cell r="K452">
            <v>7</v>
          </cell>
          <cell r="L452" t="str">
            <v>BOND</v>
          </cell>
          <cell r="M452" t="str">
            <v>NPV</v>
          </cell>
        </row>
        <row r="453">
          <cell r="A453" t="str">
            <v>36224VBT1</v>
          </cell>
          <cell r="B453">
            <v>39387</v>
          </cell>
          <cell r="C453" t="str">
            <v>16 ago 2001</v>
          </cell>
          <cell r="D453">
            <v>53804.65</v>
          </cell>
          <cell r="E453">
            <v>55721.440000000002</v>
          </cell>
          <cell r="F453">
            <v>57638.23</v>
          </cell>
          <cell r="G453">
            <v>1916.79</v>
          </cell>
          <cell r="H453">
            <v>0</v>
          </cell>
          <cell r="I453">
            <v>313.86</v>
          </cell>
          <cell r="J453">
            <v>313.86</v>
          </cell>
          <cell r="K453">
            <v>7</v>
          </cell>
          <cell r="L453" t="str">
            <v>BOND</v>
          </cell>
          <cell r="M453" t="str">
            <v>NPV</v>
          </cell>
        </row>
        <row r="454">
          <cell r="A454" t="str">
            <v>36224VC29</v>
          </cell>
          <cell r="B454" t="str">
            <v>01 abr 2008</v>
          </cell>
          <cell r="C454" t="str">
            <v>16 ago 2001</v>
          </cell>
          <cell r="D454">
            <v>219542.32</v>
          </cell>
          <cell r="E454">
            <v>229147.31</v>
          </cell>
          <cell r="F454">
            <v>235860.9</v>
          </cell>
          <cell r="G454">
            <v>6713.59</v>
          </cell>
          <cell r="H454">
            <v>0</v>
          </cell>
          <cell r="I454">
            <v>1372.14</v>
          </cell>
          <cell r="J454">
            <v>1372.14</v>
          </cell>
          <cell r="K454">
            <v>7.5</v>
          </cell>
          <cell r="L454" t="str">
            <v>BOND</v>
          </cell>
          <cell r="M454" t="str">
            <v>NPV</v>
          </cell>
        </row>
        <row r="455">
          <cell r="A455" t="str">
            <v>36224WAH6</v>
          </cell>
          <cell r="B455">
            <v>39479</v>
          </cell>
          <cell r="C455" t="str">
            <v>16 ago 2001</v>
          </cell>
          <cell r="D455">
            <v>140055.6</v>
          </cell>
          <cell r="E455">
            <v>145045.07999999999</v>
          </cell>
          <cell r="F455">
            <v>150034.56</v>
          </cell>
          <cell r="G455">
            <v>4989.4799999999996</v>
          </cell>
          <cell r="H455">
            <v>0</v>
          </cell>
          <cell r="I455">
            <v>816.99</v>
          </cell>
          <cell r="J455">
            <v>816.99</v>
          </cell>
          <cell r="K455">
            <v>7</v>
          </cell>
          <cell r="L455" t="str">
            <v>BOND</v>
          </cell>
          <cell r="M455" t="str">
            <v>NPV</v>
          </cell>
        </row>
        <row r="456">
          <cell r="A456" t="str">
            <v>36224WN90</v>
          </cell>
          <cell r="B456">
            <v>39508</v>
          </cell>
          <cell r="C456" t="str">
            <v>16 ago 2001</v>
          </cell>
          <cell r="D456">
            <v>239513.01</v>
          </cell>
          <cell r="E456">
            <v>249991.7</v>
          </cell>
          <cell r="F456">
            <v>257316.01</v>
          </cell>
          <cell r="G456">
            <v>7324.31</v>
          </cell>
          <cell r="H456">
            <v>0</v>
          </cell>
          <cell r="I456">
            <v>1496.96</v>
          </cell>
          <cell r="J456">
            <v>1496.96</v>
          </cell>
          <cell r="K456">
            <v>7.5</v>
          </cell>
          <cell r="L456" t="str">
            <v>BOND</v>
          </cell>
          <cell r="M456" t="str">
            <v>NPV</v>
          </cell>
        </row>
        <row r="457">
          <cell r="A457" t="str">
            <v>36224WNC3</v>
          </cell>
          <cell r="B457">
            <v>39508</v>
          </cell>
          <cell r="C457" t="str">
            <v>16 ago 2001</v>
          </cell>
          <cell r="D457">
            <v>7190.55</v>
          </cell>
          <cell r="E457">
            <v>7505.12</v>
          </cell>
          <cell r="F457">
            <v>7725.02</v>
          </cell>
          <cell r="G457">
            <v>219.9</v>
          </cell>
          <cell r="H457">
            <v>0</v>
          </cell>
          <cell r="I457">
            <v>44.94</v>
          </cell>
          <cell r="J457">
            <v>44.94</v>
          </cell>
          <cell r="K457">
            <v>7.5</v>
          </cell>
          <cell r="L457" t="str">
            <v>BOND</v>
          </cell>
          <cell r="M457" t="str">
            <v>NPV</v>
          </cell>
        </row>
        <row r="458">
          <cell r="A458" t="str">
            <v>36224WNF6</v>
          </cell>
          <cell r="B458">
            <v>39508</v>
          </cell>
          <cell r="C458" t="str">
            <v>16 ago 2001</v>
          </cell>
          <cell r="D458">
            <v>67397.710000000006</v>
          </cell>
          <cell r="E458">
            <v>70346.36</v>
          </cell>
          <cell r="F458">
            <v>72407.38</v>
          </cell>
          <cell r="G458">
            <v>2061.02</v>
          </cell>
          <cell r="H458">
            <v>0</v>
          </cell>
          <cell r="I458">
            <v>421.24</v>
          </cell>
          <cell r="J458">
            <v>421.24</v>
          </cell>
          <cell r="K458">
            <v>7.5</v>
          </cell>
          <cell r="L458" t="str">
            <v>BOND</v>
          </cell>
          <cell r="M458" t="str">
            <v>NPV</v>
          </cell>
        </row>
        <row r="459">
          <cell r="A459" t="str">
            <v>36224WPB3</v>
          </cell>
          <cell r="B459">
            <v>39508</v>
          </cell>
          <cell r="C459" t="str">
            <v>16 ago 2001</v>
          </cell>
          <cell r="D459">
            <v>120899.77</v>
          </cell>
          <cell r="E459">
            <v>127020.32</v>
          </cell>
          <cell r="F459">
            <v>129458.26</v>
          </cell>
          <cell r="G459">
            <v>2437.94</v>
          </cell>
          <cell r="H459">
            <v>0</v>
          </cell>
          <cell r="I459">
            <v>806</v>
          </cell>
          <cell r="J459">
            <v>806</v>
          </cell>
          <cell r="K459">
            <v>7.5</v>
          </cell>
          <cell r="L459" t="str">
            <v>BOND</v>
          </cell>
          <cell r="M459" t="str">
            <v>NPV</v>
          </cell>
        </row>
        <row r="460">
          <cell r="A460" t="str">
            <v>36224WPZ0</v>
          </cell>
          <cell r="B460" t="str">
            <v>01 abr 2008</v>
          </cell>
          <cell r="C460" t="str">
            <v>16 ago 2001</v>
          </cell>
          <cell r="D460">
            <v>34743.65</v>
          </cell>
          <cell r="E460">
            <v>36263.69</v>
          </cell>
          <cell r="F460">
            <v>37326.15</v>
          </cell>
          <cell r="G460">
            <v>1062.46</v>
          </cell>
          <cell r="H460">
            <v>0</v>
          </cell>
          <cell r="I460">
            <v>217.15</v>
          </cell>
          <cell r="J460">
            <v>217.15</v>
          </cell>
          <cell r="K460">
            <v>7.5</v>
          </cell>
          <cell r="L460" t="str">
            <v>BOND</v>
          </cell>
          <cell r="M460" t="str">
            <v>NPV</v>
          </cell>
        </row>
        <row r="461">
          <cell r="A461" t="str">
            <v>36224WQC0</v>
          </cell>
          <cell r="B461" t="str">
            <v>01 abr 2008</v>
          </cell>
          <cell r="C461" t="str">
            <v>16 ago 2001</v>
          </cell>
          <cell r="D461">
            <v>72865.16</v>
          </cell>
          <cell r="E461">
            <v>74732.34</v>
          </cell>
          <cell r="F461">
            <v>76781.66</v>
          </cell>
          <cell r="G461">
            <v>2049.3200000000002</v>
          </cell>
          <cell r="H461">
            <v>0</v>
          </cell>
          <cell r="I461">
            <v>394.69</v>
          </cell>
          <cell r="J461">
            <v>394.69</v>
          </cell>
          <cell r="K461">
            <v>7.5</v>
          </cell>
          <cell r="L461" t="str">
            <v>BOND</v>
          </cell>
          <cell r="M461" t="str">
            <v>NPV</v>
          </cell>
        </row>
        <row r="462">
          <cell r="A462" t="str">
            <v>36224X2N0</v>
          </cell>
          <cell r="B462">
            <v>39508</v>
          </cell>
          <cell r="C462" t="str">
            <v>16 ago 2001</v>
          </cell>
          <cell r="D462">
            <v>87152.960000000006</v>
          </cell>
          <cell r="E462">
            <v>90965.9</v>
          </cell>
          <cell r="F462">
            <v>93631.039999999994</v>
          </cell>
          <cell r="G462">
            <v>2665.14</v>
          </cell>
          <cell r="H462">
            <v>0</v>
          </cell>
          <cell r="I462">
            <v>544.71</v>
          </cell>
          <cell r="J462">
            <v>544.71</v>
          </cell>
          <cell r="K462">
            <v>8</v>
          </cell>
          <cell r="L462" t="str">
            <v>BOND</v>
          </cell>
          <cell r="M462" t="str">
            <v>NPV</v>
          </cell>
        </row>
        <row r="463">
          <cell r="A463" t="str">
            <v>36224X4D0</v>
          </cell>
          <cell r="B463" t="str">
            <v>01 abr 2008</v>
          </cell>
          <cell r="C463" t="str">
            <v>16 ago 2001</v>
          </cell>
          <cell r="D463">
            <v>177538.56</v>
          </cell>
          <cell r="E463">
            <v>185305.86</v>
          </cell>
          <cell r="F463">
            <v>190735</v>
          </cell>
          <cell r="G463">
            <v>5429.14</v>
          </cell>
          <cell r="H463">
            <v>0</v>
          </cell>
          <cell r="I463">
            <v>1109.6199999999999</v>
          </cell>
          <cell r="J463">
            <v>1109.6199999999999</v>
          </cell>
          <cell r="K463">
            <v>6.5</v>
          </cell>
          <cell r="L463" t="str">
            <v>BOND</v>
          </cell>
          <cell r="M463" t="str">
            <v>NPV</v>
          </cell>
        </row>
        <row r="464">
          <cell r="A464" t="str">
            <v>36224XBW0</v>
          </cell>
          <cell r="B464">
            <v>44866</v>
          </cell>
          <cell r="C464" t="str">
            <v>20 dic 2001</v>
          </cell>
          <cell r="D464">
            <v>83600.100000000006</v>
          </cell>
          <cell r="E464">
            <v>85846.85</v>
          </cell>
          <cell r="F464">
            <v>87743.32</v>
          </cell>
          <cell r="G464">
            <v>1896.47</v>
          </cell>
          <cell r="H464">
            <v>0</v>
          </cell>
          <cell r="I464">
            <v>487.67</v>
          </cell>
          <cell r="J464">
            <v>487.67</v>
          </cell>
          <cell r="K464">
            <v>7</v>
          </cell>
          <cell r="L464" t="str">
            <v>BOND</v>
          </cell>
          <cell r="M464" t="str">
            <v>NPV</v>
          </cell>
        </row>
        <row r="465">
          <cell r="A465" t="str">
            <v>36224XD32</v>
          </cell>
          <cell r="B465">
            <v>39387</v>
          </cell>
          <cell r="C465" t="str">
            <v>16 ago 2001</v>
          </cell>
          <cell r="D465">
            <v>119014.46</v>
          </cell>
          <cell r="E465">
            <v>123254.34</v>
          </cell>
          <cell r="F465">
            <v>127494.24</v>
          </cell>
          <cell r="G465">
            <v>4239.8999999999996</v>
          </cell>
          <cell r="H465">
            <v>0</v>
          </cell>
          <cell r="I465">
            <v>694.25</v>
          </cell>
          <cell r="J465">
            <v>694.25</v>
          </cell>
          <cell r="K465">
            <v>7.5</v>
          </cell>
          <cell r="L465" t="str">
            <v>BOND</v>
          </cell>
          <cell r="M465" t="str">
            <v>NPV</v>
          </cell>
        </row>
        <row r="466">
          <cell r="A466" t="str">
            <v>36224XMT5</v>
          </cell>
          <cell r="B466" t="str">
            <v>01 ene 2008</v>
          </cell>
          <cell r="C466">
            <v>36573</v>
          </cell>
          <cell r="D466">
            <v>64176.67</v>
          </cell>
          <cell r="E466">
            <v>63354.43</v>
          </cell>
          <cell r="F466">
            <v>68749.259999999995</v>
          </cell>
          <cell r="G466">
            <v>5394.83</v>
          </cell>
          <cell r="H466">
            <v>0</v>
          </cell>
          <cell r="I466">
            <v>374.36</v>
          </cell>
          <cell r="J466">
            <v>374.36</v>
          </cell>
          <cell r="K466">
            <v>7</v>
          </cell>
          <cell r="L466" t="str">
            <v>30F360</v>
          </cell>
          <cell r="M466" t="str">
            <v>NPV</v>
          </cell>
        </row>
        <row r="467">
          <cell r="A467" t="str">
            <v>36224XP88</v>
          </cell>
          <cell r="B467" t="str">
            <v>01 abr 2008</v>
          </cell>
          <cell r="C467" t="str">
            <v>16 ago 2001</v>
          </cell>
          <cell r="D467">
            <v>145842.18</v>
          </cell>
          <cell r="E467">
            <v>152222.78</v>
          </cell>
          <cell r="F467">
            <v>156682.63</v>
          </cell>
          <cell r="G467">
            <v>4459.8500000000004</v>
          </cell>
          <cell r="H467">
            <v>0</v>
          </cell>
          <cell r="I467">
            <v>911.51</v>
          </cell>
          <cell r="J467">
            <v>911.51</v>
          </cell>
          <cell r="K467">
            <v>7.5</v>
          </cell>
          <cell r="L467" t="str">
            <v>BOND</v>
          </cell>
          <cell r="M467" t="str">
            <v>NPV</v>
          </cell>
        </row>
        <row r="468">
          <cell r="A468" t="str">
            <v>36224XPW5</v>
          </cell>
          <cell r="B468">
            <v>39508</v>
          </cell>
          <cell r="C468" t="str">
            <v>16 ago 2001</v>
          </cell>
          <cell r="D468">
            <v>46790.54</v>
          </cell>
          <cell r="E468">
            <v>48837.62</v>
          </cell>
          <cell r="F468">
            <v>50257.72</v>
          </cell>
          <cell r="G468">
            <v>1420.1</v>
          </cell>
          <cell r="H468">
            <v>0</v>
          </cell>
          <cell r="I468">
            <v>292.44</v>
          </cell>
          <cell r="J468">
            <v>292.44</v>
          </cell>
          <cell r="K468">
            <v>7.5</v>
          </cell>
          <cell r="L468" t="str">
            <v>BOND</v>
          </cell>
          <cell r="M468" t="str">
            <v>NPV</v>
          </cell>
        </row>
        <row r="469">
          <cell r="A469" t="str">
            <v>36224XPX3</v>
          </cell>
          <cell r="B469">
            <v>39508</v>
          </cell>
          <cell r="C469" t="str">
            <v>16 ago 2001</v>
          </cell>
          <cell r="D469">
            <v>415671.75</v>
          </cell>
          <cell r="E469">
            <v>430480.06</v>
          </cell>
          <cell r="F469">
            <v>445288.36</v>
          </cell>
          <cell r="G469">
            <v>14808.3</v>
          </cell>
          <cell r="H469">
            <v>0</v>
          </cell>
          <cell r="I469">
            <v>2424.75</v>
          </cell>
          <cell r="J469">
            <v>2424.75</v>
          </cell>
          <cell r="K469">
            <v>7.5</v>
          </cell>
          <cell r="L469" t="str">
            <v>BOND</v>
          </cell>
          <cell r="M469" t="str">
            <v>NPV</v>
          </cell>
        </row>
        <row r="470">
          <cell r="A470" t="str">
            <v>36224XX97</v>
          </cell>
          <cell r="B470">
            <v>39508</v>
          </cell>
          <cell r="C470" t="str">
            <v>16 ago 2001</v>
          </cell>
          <cell r="D470">
            <v>91455.59</v>
          </cell>
          <cell r="E470">
            <v>95456.78</v>
          </cell>
          <cell r="F470">
            <v>98253.48</v>
          </cell>
          <cell r="G470">
            <v>2796.7</v>
          </cell>
          <cell r="H470">
            <v>0</v>
          </cell>
          <cell r="I470">
            <v>571.6</v>
          </cell>
          <cell r="J470">
            <v>571.6</v>
          </cell>
          <cell r="K470">
            <v>7</v>
          </cell>
          <cell r="L470" t="str">
            <v>BOND</v>
          </cell>
          <cell r="M470" t="str">
            <v>NPV</v>
          </cell>
        </row>
        <row r="471">
          <cell r="A471" t="str">
            <v>36224XXT3</v>
          </cell>
          <cell r="B471">
            <v>39479</v>
          </cell>
          <cell r="C471" t="str">
            <v>16 ago 2001</v>
          </cell>
          <cell r="D471">
            <v>57285.37</v>
          </cell>
          <cell r="E471">
            <v>59791.6</v>
          </cell>
          <cell r="F471">
            <v>61530.22</v>
          </cell>
          <cell r="G471">
            <v>1738.62</v>
          </cell>
          <cell r="H471">
            <v>0</v>
          </cell>
          <cell r="I471">
            <v>358.03</v>
          </cell>
          <cell r="J471">
            <v>358.03</v>
          </cell>
          <cell r="K471">
            <v>7.5</v>
          </cell>
          <cell r="L471" t="str">
            <v>BOND</v>
          </cell>
          <cell r="M471" t="str">
            <v>NPV</v>
          </cell>
        </row>
        <row r="472">
          <cell r="A472" t="str">
            <v>36224YCY3</v>
          </cell>
          <cell r="B472">
            <v>39387</v>
          </cell>
          <cell r="C472" t="str">
            <v>16 ago 2001</v>
          </cell>
          <cell r="D472">
            <v>14907.05</v>
          </cell>
          <cell r="E472">
            <v>15559.23</v>
          </cell>
          <cell r="F472">
            <v>16011.66</v>
          </cell>
          <cell r="G472">
            <v>452.43</v>
          </cell>
          <cell r="H472">
            <v>0</v>
          </cell>
          <cell r="I472">
            <v>93.17</v>
          </cell>
          <cell r="J472">
            <v>93.17</v>
          </cell>
          <cell r="K472">
            <v>7</v>
          </cell>
          <cell r="L472" t="str">
            <v>BOND</v>
          </cell>
          <cell r="M472" t="str">
            <v>NPV</v>
          </cell>
        </row>
        <row r="473">
          <cell r="A473" t="str">
            <v>36224YM22</v>
          </cell>
          <cell r="B473" t="str">
            <v>01 dic 2022</v>
          </cell>
          <cell r="C473" t="str">
            <v>20 dic 2001</v>
          </cell>
          <cell r="D473">
            <v>69291.97</v>
          </cell>
          <cell r="E473">
            <v>71154.2</v>
          </cell>
          <cell r="F473">
            <v>72726.080000000002</v>
          </cell>
          <cell r="G473">
            <v>1571.88</v>
          </cell>
          <cell r="H473">
            <v>0</v>
          </cell>
          <cell r="I473">
            <v>404.2</v>
          </cell>
          <cell r="J473">
            <v>404.2</v>
          </cell>
          <cell r="K473">
            <v>7</v>
          </cell>
          <cell r="L473" t="str">
            <v>BOND</v>
          </cell>
          <cell r="M473" t="str">
            <v>NPV</v>
          </cell>
        </row>
        <row r="474">
          <cell r="A474" t="str">
            <v>36224YQK8</v>
          </cell>
          <cell r="B474">
            <v>39508</v>
          </cell>
          <cell r="C474" t="str">
            <v>16 ago 2001</v>
          </cell>
          <cell r="D474">
            <v>148056.35999999999</v>
          </cell>
          <cell r="E474">
            <v>153330.87</v>
          </cell>
          <cell r="F474">
            <v>158605.38</v>
          </cell>
          <cell r="G474">
            <v>5274.51</v>
          </cell>
          <cell r="H474">
            <v>0</v>
          </cell>
          <cell r="I474">
            <v>863.66</v>
          </cell>
          <cell r="J474">
            <v>863.66</v>
          </cell>
          <cell r="K474">
            <v>7.5</v>
          </cell>
          <cell r="L474" t="str">
            <v>BOND</v>
          </cell>
          <cell r="M474" t="str">
            <v>NPV</v>
          </cell>
        </row>
        <row r="475">
          <cell r="A475" t="str">
            <v>36224YQL6</v>
          </cell>
          <cell r="B475">
            <v>39508</v>
          </cell>
          <cell r="C475" t="str">
            <v>16 ago 2001</v>
          </cell>
          <cell r="D475">
            <v>101388.06</v>
          </cell>
          <cell r="E475">
            <v>105000</v>
          </cell>
          <cell r="F475">
            <v>108611.96</v>
          </cell>
          <cell r="G475">
            <v>3611.96</v>
          </cell>
          <cell r="H475">
            <v>0</v>
          </cell>
          <cell r="I475">
            <v>591.42999999999995</v>
          </cell>
          <cell r="J475">
            <v>591.42999999999995</v>
          </cell>
          <cell r="K475">
            <v>7.5</v>
          </cell>
          <cell r="L475" t="str">
            <v>BOND</v>
          </cell>
          <cell r="M475" t="str">
            <v>NPV</v>
          </cell>
        </row>
        <row r="476">
          <cell r="A476" t="str">
            <v>36225AA91</v>
          </cell>
          <cell r="B476" t="str">
            <v>01 dic 2023</v>
          </cell>
          <cell r="C476" t="str">
            <v>25 ene 2000</v>
          </cell>
          <cell r="D476">
            <v>5390147.5599999996</v>
          </cell>
          <cell r="E476">
            <v>5090320.6100000003</v>
          </cell>
          <cell r="F476">
            <v>5582171.5700000003</v>
          </cell>
          <cell r="G476">
            <v>491850.96</v>
          </cell>
          <cell r="H476">
            <v>0</v>
          </cell>
          <cell r="I476">
            <v>29196.63</v>
          </cell>
          <cell r="J476">
            <v>29196.63</v>
          </cell>
          <cell r="K476">
            <v>6.5</v>
          </cell>
          <cell r="L476" t="str">
            <v>30F360</v>
          </cell>
          <cell r="M476" t="str">
            <v>NPV</v>
          </cell>
        </row>
        <row r="477">
          <cell r="A477" t="str">
            <v>36225ABA7</v>
          </cell>
          <cell r="B477">
            <v>45474</v>
          </cell>
          <cell r="C477" t="str">
            <v>25 ene 2000</v>
          </cell>
          <cell r="D477">
            <v>10802547.470000001</v>
          </cell>
          <cell r="E477">
            <v>10201655.77</v>
          </cell>
          <cell r="F477">
            <v>11187388.220000001</v>
          </cell>
          <cell r="G477">
            <v>985732.45</v>
          </cell>
          <cell r="H477">
            <v>0</v>
          </cell>
          <cell r="I477">
            <v>58513.8</v>
          </cell>
          <cell r="J477">
            <v>58513.8</v>
          </cell>
          <cell r="K477">
            <v>6.5</v>
          </cell>
          <cell r="L477" t="str">
            <v>30F360</v>
          </cell>
          <cell r="M477" t="str">
            <v>NPV</v>
          </cell>
        </row>
        <row r="478">
          <cell r="A478" t="str">
            <v>36225AK25</v>
          </cell>
          <cell r="B478" t="str">
            <v>01 ene 2011</v>
          </cell>
          <cell r="C478">
            <v>37396</v>
          </cell>
          <cell r="D478">
            <v>2289170.9700000002</v>
          </cell>
          <cell r="E478">
            <v>2359276.84</v>
          </cell>
          <cell r="F478">
            <v>2390398.11</v>
          </cell>
          <cell r="G478">
            <v>31121.27</v>
          </cell>
          <cell r="H478">
            <v>0</v>
          </cell>
          <cell r="I478">
            <v>11445.85</v>
          </cell>
          <cell r="J478">
            <v>11445.85</v>
          </cell>
          <cell r="K478">
            <v>6</v>
          </cell>
          <cell r="L478" t="str">
            <v>BOND</v>
          </cell>
          <cell r="M478" t="str">
            <v>NPV</v>
          </cell>
        </row>
        <row r="479">
          <cell r="A479" t="str">
            <v>36225AL73</v>
          </cell>
          <cell r="B479">
            <v>39934</v>
          </cell>
          <cell r="C479" t="str">
            <v>16 ago 2001</v>
          </cell>
          <cell r="D479">
            <v>662589.23</v>
          </cell>
          <cell r="E479">
            <v>679568.09</v>
          </cell>
          <cell r="F479">
            <v>698203.4</v>
          </cell>
          <cell r="G479">
            <v>18635.310000000001</v>
          </cell>
          <cell r="H479">
            <v>0</v>
          </cell>
          <cell r="I479">
            <v>3589.03</v>
          </cell>
          <cell r="J479">
            <v>3589.03</v>
          </cell>
          <cell r="K479">
            <v>6.5</v>
          </cell>
          <cell r="L479" t="str">
            <v>BOND</v>
          </cell>
          <cell r="M479" t="str">
            <v>NPV</v>
          </cell>
        </row>
        <row r="480">
          <cell r="A480" t="str">
            <v>36225AP46</v>
          </cell>
          <cell r="B480">
            <v>39203</v>
          </cell>
          <cell r="C480" t="str">
            <v>27 ago 2001</v>
          </cell>
          <cell r="D480">
            <v>3010549.56</v>
          </cell>
          <cell r="E480">
            <v>3149787.48</v>
          </cell>
          <cell r="F480">
            <v>3181849.83</v>
          </cell>
          <cell r="G480">
            <v>32062.35</v>
          </cell>
          <cell r="H480">
            <v>0</v>
          </cell>
          <cell r="I480">
            <v>20070.330000000002</v>
          </cell>
          <cell r="J480">
            <v>20070.330000000002</v>
          </cell>
          <cell r="K480">
            <v>8</v>
          </cell>
          <cell r="L480" t="str">
            <v>30F360</v>
          </cell>
          <cell r="M480" t="str">
            <v>NPV</v>
          </cell>
        </row>
        <row r="481">
          <cell r="A481" t="str">
            <v>36225AQP8</v>
          </cell>
          <cell r="B481">
            <v>39965</v>
          </cell>
          <cell r="C481" t="str">
            <v>16 ago 2001</v>
          </cell>
          <cell r="D481">
            <v>655803.61</v>
          </cell>
          <cell r="E481">
            <v>684495.01</v>
          </cell>
          <cell r="F481">
            <v>704549.49</v>
          </cell>
          <cell r="G481">
            <v>20054.48</v>
          </cell>
          <cell r="H481">
            <v>0</v>
          </cell>
          <cell r="I481">
            <v>4098.7700000000004</v>
          </cell>
          <cell r="J481">
            <v>4098.7700000000004</v>
          </cell>
          <cell r="K481">
            <v>7.5</v>
          </cell>
          <cell r="L481" t="str">
            <v>BOND</v>
          </cell>
          <cell r="M481" t="str">
            <v>NPV</v>
          </cell>
        </row>
        <row r="482">
          <cell r="A482" t="str">
            <v>36225AZT0</v>
          </cell>
          <cell r="B482">
            <v>41334</v>
          </cell>
          <cell r="C482">
            <v>37392</v>
          </cell>
          <cell r="D482">
            <v>21050333.109999999</v>
          </cell>
          <cell r="E482">
            <v>21754203.620000001</v>
          </cell>
          <cell r="F482">
            <v>22094008.629999999</v>
          </cell>
          <cell r="G482">
            <v>339805.01</v>
          </cell>
          <cell r="H482">
            <v>0</v>
          </cell>
          <cell r="I482">
            <v>114022.64</v>
          </cell>
          <cell r="J482">
            <v>114022.64</v>
          </cell>
          <cell r="K482">
            <v>6.5</v>
          </cell>
          <cell r="L482" t="str">
            <v>BOND</v>
          </cell>
          <cell r="M482" t="str">
            <v>NPV</v>
          </cell>
        </row>
        <row r="483">
          <cell r="A483" t="str">
            <v>36225BRE0</v>
          </cell>
          <cell r="B483">
            <v>42644</v>
          </cell>
          <cell r="C483">
            <v>37414</v>
          </cell>
          <cell r="D483">
            <v>11507631.460000001</v>
          </cell>
          <cell r="E483">
            <v>12217868.09</v>
          </cell>
          <cell r="F483">
            <v>12246996.779999999</v>
          </cell>
          <cell r="G483">
            <v>29128.69</v>
          </cell>
          <cell r="H483">
            <v>0</v>
          </cell>
          <cell r="I483">
            <v>71922.7</v>
          </cell>
          <cell r="J483">
            <v>71922.7</v>
          </cell>
          <cell r="K483">
            <v>7.5</v>
          </cell>
          <cell r="L483" t="str">
            <v>BOND</v>
          </cell>
          <cell r="M483" t="str">
            <v>NPV</v>
          </cell>
        </row>
        <row r="484">
          <cell r="A484" t="str">
            <v>3837H0MG5</v>
          </cell>
          <cell r="B484">
            <v>44470</v>
          </cell>
          <cell r="C484" t="str">
            <v>10 ene 2001</v>
          </cell>
          <cell r="D484">
            <v>1140985.71</v>
          </cell>
          <cell r="E484">
            <v>1154891.48</v>
          </cell>
          <cell r="F484">
            <v>1141156.8600000001</v>
          </cell>
          <cell r="G484">
            <v>-13734.62</v>
          </cell>
          <cell r="H484">
            <v>0</v>
          </cell>
          <cell r="I484">
            <v>6655.75</v>
          </cell>
          <cell r="J484">
            <v>6655.75</v>
          </cell>
          <cell r="K484">
            <v>7</v>
          </cell>
          <cell r="L484" t="str">
            <v>30F360</v>
          </cell>
          <cell r="M484" t="str">
            <v>NPV</v>
          </cell>
        </row>
        <row r="485">
          <cell r="A485" t="str">
            <v>3837H0MM2</v>
          </cell>
          <cell r="B485">
            <v>44713</v>
          </cell>
          <cell r="C485">
            <v>37216</v>
          </cell>
          <cell r="D485">
            <v>2274373.69</v>
          </cell>
          <cell r="E485">
            <v>2317018.19</v>
          </cell>
          <cell r="F485">
            <v>2291749.91</v>
          </cell>
          <cell r="G485">
            <v>-25268.28</v>
          </cell>
          <cell r="H485">
            <v>0</v>
          </cell>
          <cell r="I485">
            <v>13267.18</v>
          </cell>
          <cell r="J485">
            <v>13267.18</v>
          </cell>
          <cell r="K485">
            <v>7</v>
          </cell>
          <cell r="L485" t="str">
            <v>BOND</v>
          </cell>
          <cell r="M485" t="str">
            <v>NPV</v>
          </cell>
        </row>
        <row r="486">
          <cell r="A486" t="str">
            <v>3837H0NM1</v>
          </cell>
          <cell r="B486">
            <v>43009</v>
          </cell>
          <cell r="C486">
            <v>37064</v>
          </cell>
          <cell r="D486">
            <v>2738177.23</v>
          </cell>
          <cell r="E486">
            <v>2789518.05</v>
          </cell>
          <cell r="F486">
            <v>2778483.2</v>
          </cell>
          <cell r="G486">
            <v>-11034.85</v>
          </cell>
          <cell r="H486">
            <v>0</v>
          </cell>
          <cell r="I486">
            <v>14831.79</v>
          </cell>
          <cell r="J486">
            <v>14831.79</v>
          </cell>
          <cell r="K486">
            <v>6.5</v>
          </cell>
          <cell r="L486" t="str">
            <v>BOND</v>
          </cell>
          <cell r="M486" t="str">
            <v>NPV</v>
          </cell>
        </row>
        <row r="487">
          <cell r="A487" t="str">
            <v>3837H1PF2</v>
          </cell>
          <cell r="B487">
            <v>45078</v>
          </cell>
          <cell r="C487" t="str">
            <v>05 dic 2000</v>
          </cell>
          <cell r="D487">
            <v>2342952.1</v>
          </cell>
          <cell r="E487">
            <v>2334898.19</v>
          </cell>
          <cell r="F487">
            <v>2405532.35</v>
          </cell>
          <cell r="G487">
            <v>70634.16</v>
          </cell>
          <cell r="H487">
            <v>0</v>
          </cell>
          <cell r="I487">
            <v>12690.99</v>
          </cell>
          <cell r="J487">
            <v>12690.99</v>
          </cell>
          <cell r="K487">
            <v>6.5</v>
          </cell>
          <cell r="L487" t="str">
            <v>30F360</v>
          </cell>
          <cell r="M487" t="str">
            <v>NPV</v>
          </cell>
        </row>
        <row r="488">
          <cell r="A488" t="str">
            <v>3837H3D53</v>
          </cell>
          <cell r="B488">
            <v>39203</v>
          </cell>
          <cell r="C488">
            <v>36928</v>
          </cell>
          <cell r="D488">
            <v>4827529.6100000003</v>
          </cell>
          <cell r="E488">
            <v>5002527.57</v>
          </cell>
          <cell r="F488">
            <v>5100960.8899999997</v>
          </cell>
          <cell r="G488">
            <v>98433.32</v>
          </cell>
          <cell r="H488">
            <v>0</v>
          </cell>
          <cell r="I488">
            <v>30172.06</v>
          </cell>
          <cell r="J488">
            <v>30172.06</v>
          </cell>
          <cell r="K488">
            <v>7.5</v>
          </cell>
          <cell r="L488" t="str">
            <v>30F360</v>
          </cell>
          <cell r="M488" t="str">
            <v>NPV</v>
          </cell>
        </row>
        <row r="489">
          <cell r="A489" t="str">
            <v>3837H4AJ4</v>
          </cell>
          <cell r="B489" t="str">
            <v>01 ago 2006</v>
          </cell>
          <cell r="C489" t="str">
            <v>30 ene 2002</v>
          </cell>
          <cell r="D489">
            <v>8397222.6899999995</v>
          </cell>
          <cell r="E489">
            <v>8670132.4299999997</v>
          </cell>
          <cell r="F489">
            <v>8498913.0600000005</v>
          </cell>
          <cell r="G489">
            <v>-171219.37</v>
          </cell>
          <cell r="H489">
            <v>0</v>
          </cell>
          <cell r="I489">
            <v>52482.64</v>
          </cell>
          <cell r="J489">
            <v>52482.64</v>
          </cell>
          <cell r="K489">
            <v>7.5</v>
          </cell>
          <cell r="L489" t="str">
            <v>BOND</v>
          </cell>
          <cell r="M489" t="str">
            <v>NPV</v>
          </cell>
        </row>
        <row r="490">
          <cell r="A490" t="str">
            <v>3837H4MY8</v>
          </cell>
          <cell r="B490">
            <v>46661</v>
          </cell>
          <cell r="C490">
            <v>37200</v>
          </cell>
          <cell r="D490">
            <v>1810088.41</v>
          </cell>
          <cell r="E490">
            <v>1853078.01</v>
          </cell>
          <cell r="F490">
            <v>1810776.24</v>
          </cell>
          <cell r="G490">
            <v>-42301.77</v>
          </cell>
          <cell r="H490">
            <v>0</v>
          </cell>
          <cell r="I490">
            <v>12067.26</v>
          </cell>
          <cell r="J490">
            <v>12067.26</v>
          </cell>
          <cell r="K490">
            <v>8</v>
          </cell>
          <cell r="L490" t="str">
            <v>BOND</v>
          </cell>
          <cell r="M490" t="str">
            <v>NPV</v>
          </cell>
        </row>
        <row r="491">
          <cell r="A491" t="str">
            <v>3837H4ZY4</v>
          </cell>
          <cell r="B491" t="str">
            <v>01 abr 2011</v>
          </cell>
          <cell r="C491">
            <v>37043</v>
          </cell>
          <cell r="D491">
            <v>11726197.4</v>
          </cell>
          <cell r="E491">
            <v>12151272.060000001</v>
          </cell>
          <cell r="F491">
            <v>11982414.810000001</v>
          </cell>
          <cell r="G491">
            <v>-168857.25</v>
          </cell>
          <cell r="H491">
            <v>0</v>
          </cell>
          <cell r="I491">
            <v>75731.69</v>
          </cell>
          <cell r="J491">
            <v>75731.69</v>
          </cell>
          <cell r="K491">
            <v>7.75</v>
          </cell>
          <cell r="L491" t="str">
            <v>BOND</v>
          </cell>
          <cell r="M491" t="str">
            <v>NPV</v>
          </cell>
        </row>
        <row r="492">
          <cell r="A492" t="str">
            <v>BE0000275819</v>
          </cell>
          <cell r="B492">
            <v>38275</v>
          </cell>
          <cell r="C492" t="str">
            <v>21 ago 2001</v>
          </cell>
          <cell r="D492">
            <v>5000000</v>
          </cell>
          <cell r="E492">
            <v>5498000</v>
          </cell>
          <cell r="F492">
            <v>5414450</v>
          </cell>
          <cell r="G492">
            <v>-83550</v>
          </cell>
          <cell r="H492">
            <v>0</v>
          </cell>
          <cell r="I492">
            <v>307876.71000000002</v>
          </cell>
          <cell r="J492">
            <v>307876.71000000002</v>
          </cell>
          <cell r="K492">
            <v>7.75</v>
          </cell>
          <cell r="L492" t="str">
            <v>ACTUAL</v>
          </cell>
          <cell r="M492" t="str">
            <v>RPI</v>
          </cell>
        </row>
        <row r="493">
          <cell r="A493" t="str">
            <v>DE0001134963</v>
          </cell>
          <cell r="B493" t="str">
            <v>03 ene 2005</v>
          </cell>
          <cell r="C493" t="str">
            <v>25 ene 2002</v>
          </cell>
          <cell r="D493">
            <v>6500000</v>
          </cell>
          <cell r="E493">
            <v>7081100</v>
          </cell>
          <cell r="F493">
            <v>7030530</v>
          </cell>
          <cell r="G493">
            <v>-50570</v>
          </cell>
          <cell r="H493">
            <v>28893.84</v>
          </cell>
          <cell r="I493">
            <v>246910.95</v>
          </cell>
          <cell r="J493">
            <v>275804.79000000004</v>
          </cell>
          <cell r="K493">
            <v>7.38</v>
          </cell>
          <cell r="L493" t="str">
            <v>ACTUAL</v>
          </cell>
          <cell r="M493" t="str">
            <v>RPI</v>
          </cell>
        </row>
        <row r="494">
          <cell r="A494" t="str">
            <v>DE0001141356</v>
          </cell>
          <cell r="B494">
            <v>38492</v>
          </cell>
          <cell r="C494">
            <v>37069</v>
          </cell>
          <cell r="D494">
            <v>1000000</v>
          </cell>
          <cell r="E494">
            <v>1021300</v>
          </cell>
          <cell r="F494">
            <v>1031520</v>
          </cell>
          <cell r="G494">
            <v>10220</v>
          </cell>
          <cell r="H494">
            <v>0</v>
          </cell>
          <cell r="I494">
            <v>10000</v>
          </cell>
          <cell r="J494">
            <v>10000</v>
          </cell>
          <cell r="K494">
            <v>5</v>
          </cell>
          <cell r="L494" t="str">
            <v>ACTUAL</v>
          </cell>
          <cell r="M494" t="str">
            <v>OFC</v>
          </cell>
        </row>
        <row r="495">
          <cell r="A495" t="str">
            <v>DK0009917833</v>
          </cell>
          <cell r="B495" t="str">
            <v>15 dic 2004</v>
          </cell>
          <cell r="C495">
            <v>37404</v>
          </cell>
          <cell r="D495">
            <v>40000000</v>
          </cell>
          <cell r="E495">
            <v>42104000</v>
          </cell>
          <cell r="F495">
            <v>42509960</v>
          </cell>
          <cell r="G495">
            <v>405960</v>
          </cell>
          <cell r="H495">
            <v>1258082.19</v>
          </cell>
          <cell r="I495">
            <v>498630.14</v>
          </cell>
          <cell r="J495">
            <v>1756712.33</v>
          </cell>
          <cell r="K495">
            <v>7</v>
          </cell>
          <cell r="L495" t="str">
            <v>ACTUAL</v>
          </cell>
          <cell r="M495" t="str">
            <v>RPI</v>
          </cell>
        </row>
        <row r="496">
          <cell r="A496" t="str">
            <v>FR0000499311</v>
          </cell>
          <cell r="B496" t="str">
            <v>07 abr 2005</v>
          </cell>
          <cell r="C496">
            <v>37207</v>
          </cell>
          <cell r="D496">
            <v>1000000</v>
          </cell>
          <cell r="E496">
            <v>999700</v>
          </cell>
          <cell r="F496">
            <v>1001550</v>
          </cell>
          <cell r="G496">
            <v>1850</v>
          </cell>
          <cell r="H496">
            <v>0</v>
          </cell>
          <cell r="I496">
            <v>2358.67</v>
          </cell>
          <cell r="J496">
            <v>2358.67</v>
          </cell>
          <cell r="K496">
            <v>3.54</v>
          </cell>
          <cell r="L496" t="str">
            <v>A360</v>
          </cell>
          <cell r="M496" t="str">
            <v>NPV</v>
          </cell>
        </row>
        <row r="497">
          <cell r="A497" t="str">
            <v>FR0101659813</v>
          </cell>
          <cell r="B497">
            <v>38545</v>
          </cell>
          <cell r="C497" t="str">
            <v>10 abr 2001</v>
          </cell>
          <cell r="D497">
            <v>2000000</v>
          </cell>
          <cell r="E497">
            <v>2041800</v>
          </cell>
          <cell r="F497">
            <v>2060620</v>
          </cell>
          <cell r="G497">
            <v>18820</v>
          </cell>
          <cell r="H497">
            <v>0</v>
          </cell>
          <cell r="I497">
            <v>5479.45</v>
          </cell>
          <cell r="J497">
            <v>5479.45</v>
          </cell>
          <cell r="K497">
            <v>5</v>
          </cell>
          <cell r="L497" t="str">
            <v>ACTUAL</v>
          </cell>
          <cell r="M497" t="str">
            <v>RPI</v>
          </cell>
        </row>
        <row r="498">
          <cell r="A498" t="str">
            <v>FR0104446457</v>
          </cell>
          <cell r="B498" t="str">
            <v>29 ago 2002</v>
          </cell>
          <cell r="C498">
            <v>37431</v>
          </cell>
          <cell r="D498">
            <v>11000000</v>
          </cell>
          <cell r="E498">
            <v>10932654.810000001</v>
          </cell>
          <cell r="F498">
            <v>10969200</v>
          </cell>
          <cell r="G498">
            <v>36545.19</v>
          </cell>
          <cell r="H498">
            <v>0</v>
          </cell>
          <cell r="I498">
            <v>0</v>
          </cell>
          <cell r="J498">
            <v>0</v>
          </cell>
          <cell r="K498">
            <v>3.36</v>
          </cell>
          <cell r="L498" t="str">
            <v>A360</v>
          </cell>
          <cell r="M498" t="str">
            <v>TBL</v>
          </cell>
        </row>
        <row r="499">
          <cell r="A499" t="str">
            <v>FR0104446564</v>
          </cell>
          <cell r="B499" t="str">
            <v>27 dic 2002</v>
          </cell>
          <cell r="C499">
            <v>37435</v>
          </cell>
          <cell r="D499">
            <v>4000000</v>
          </cell>
          <cell r="E499">
            <v>3931527</v>
          </cell>
          <cell r="F499">
            <v>3945600</v>
          </cell>
          <cell r="G499">
            <v>14073</v>
          </cell>
          <cell r="H499">
            <v>0</v>
          </cell>
          <cell r="I499">
            <v>0</v>
          </cell>
          <cell r="J499">
            <v>0</v>
          </cell>
          <cell r="K499">
            <v>3.45</v>
          </cell>
          <cell r="L499" t="str">
            <v>A360</v>
          </cell>
          <cell r="M499" t="str">
            <v>DIS</v>
          </cell>
        </row>
        <row r="500">
          <cell r="A500" t="str">
            <v>IT0001305454</v>
          </cell>
          <cell r="B500">
            <v>38018</v>
          </cell>
          <cell r="C500">
            <v>36811</v>
          </cell>
          <cell r="D500">
            <v>700000</v>
          </cell>
          <cell r="E500">
            <v>656740</v>
          </cell>
          <cell r="F500">
            <v>697263</v>
          </cell>
          <cell r="G500">
            <v>40523</v>
          </cell>
          <cell r="H500">
            <v>0</v>
          </cell>
          <cell r="I500">
            <v>11375</v>
          </cell>
          <cell r="J500">
            <v>11375</v>
          </cell>
          <cell r="K500">
            <v>3.25</v>
          </cell>
          <cell r="L500" t="str">
            <v>ACTUAL</v>
          </cell>
          <cell r="M500" t="str">
            <v>RPI</v>
          </cell>
        </row>
        <row r="501">
          <cell r="A501" t="str">
            <v>IT0001326567</v>
          </cell>
          <cell r="B501" t="str">
            <v>15 abr 2004</v>
          </cell>
          <cell r="C501" t="str">
            <v>07 ago 2001</v>
          </cell>
          <cell r="D501">
            <v>6000000</v>
          </cell>
          <cell r="E501">
            <v>5835000</v>
          </cell>
          <cell r="F501">
            <v>5968980</v>
          </cell>
          <cell r="G501">
            <v>133980</v>
          </cell>
          <cell r="H501">
            <v>0</v>
          </cell>
          <cell r="I501">
            <v>57541.2</v>
          </cell>
          <cell r="J501">
            <v>57541.2</v>
          </cell>
          <cell r="K501">
            <v>3.25</v>
          </cell>
          <cell r="L501" t="str">
            <v>ACTUAL</v>
          </cell>
          <cell r="M501" t="str">
            <v>RPI</v>
          </cell>
        </row>
        <row r="502">
          <cell r="A502" t="str">
            <v>IT0003101992</v>
          </cell>
          <cell r="B502">
            <v>38061</v>
          </cell>
          <cell r="C502" t="str">
            <v>21 ago 2001</v>
          </cell>
          <cell r="D502">
            <v>6000000</v>
          </cell>
          <cell r="E502">
            <v>6042000</v>
          </cell>
          <cell r="F502">
            <v>6087300</v>
          </cell>
          <cell r="G502">
            <v>45300</v>
          </cell>
          <cell r="H502">
            <v>0</v>
          </cell>
          <cell r="I502">
            <v>101983.8</v>
          </cell>
          <cell r="J502">
            <v>101983.8</v>
          </cell>
          <cell r="K502">
            <v>4.5</v>
          </cell>
          <cell r="L502" t="str">
            <v>ACTUAL</v>
          </cell>
          <cell r="M502" t="str">
            <v>RPI</v>
          </cell>
        </row>
        <row r="503">
          <cell r="A503" t="str">
            <v>NL0000102663</v>
          </cell>
          <cell r="B503">
            <v>38548</v>
          </cell>
          <cell r="C503">
            <v>37411</v>
          </cell>
          <cell r="D503">
            <v>2600000</v>
          </cell>
          <cell r="E503">
            <v>2557360</v>
          </cell>
          <cell r="F503">
            <v>2604550</v>
          </cell>
          <cell r="G503">
            <v>47190</v>
          </cell>
          <cell r="H503">
            <v>41030.14</v>
          </cell>
          <cell r="I503">
            <v>16526.02</v>
          </cell>
          <cell r="J503">
            <v>57556.160000000003</v>
          </cell>
          <cell r="K503">
            <v>4</v>
          </cell>
          <cell r="L503" t="str">
            <v>ACTUAL</v>
          </cell>
          <cell r="M503" t="str">
            <v>OFC</v>
          </cell>
        </row>
        <row r="504">
          <cell r="A504" t="str">
            <v>SE0000306805</v>
          </cell>
          <cell r="B504" t="str">
            <v>01 dic 2008</v>
          </cell>
          <cell r="C504">
            <v>37431</v>
          </cell>
          <cell r="D504">
            <v>105000000</v>
          </cell>
          <cell r="E504">
            <v>120582349.93000001</v>
          </cell>
          <cell r="F504">
            <v>121514610</v>
          </cell>
          <cell r="G504">
            <v>932260.07</v>
          </cell>
          <cell r="H504">
            <v>2025864.18</v>
          </cell>
          <cell r="I504">
            <v>1099717.23</v>
          </cell>
          <cell r="J504">
            <v>3125581.41</v>
          </cell>
          <cell r="K504">
            <v>4.47</v>
          </cell>
          <cell r="L504" t="str">
            <v>EBOND</v>
          </cell>
          <cell r="M504" t="str">
            <v>NPV</v>
          </cell>
        </row>
        <row r="505">
          <cell r="A505" t="str">
            <v>SE0000555955</v>
          </cell>
          <cell r="B505" t="str">
            <v>01 dic 2015</v>
          </cell>
          <cell r="C505">
            <v>37426</v>
          </cell>
          <cell r="D505">
            <v>20000000</v>
          </cell>
          <cell r="E505">
            <v>20987000</v>
          </cell>
          <cell r="F505">
            <v>21383920</v>
          </cell>
          <cell r="G505">
            <v>396920</v>
          </cell>
          <cell r="H505">
            <v>409434.43</v>
          </cell>
          <cell r="I505">
            <v>88926.23</v>
          </cell>
          <cell r="J505">
            <v>498360.66</v>
          </cell>
          <cell r="K505">
            <v>3.74</v>
          </cell>
          <cell r="L505" t="str">
            <v>EBOND</v>
          </cell>
          <cell r="M505" t="str">
            <v>NPV</v>
          </cell>
        </row>
        <row r="506">
          <cell r="A506" t="str">
            <v>US008281AK33</v>
          </cell>
          <cell r="B506">
            <v>38261</v>
          </cell>
          <cell r="C506" t="str">
            <v>06 dic 2000</v>
          </cell>
          <cell r="D506">
            <v>6000000</v>
          </cell>
          <cell r="E506">
            <v>6059280</v>
          </cell>
          <cell r="F506">
            <v>6472253.1299999999</v>
          </cell>
          <cell r="G506">
            <v>412973.13</v>
          </cell>
          <cell r="H506">
            <v>0</v>
          </cell>
          <cell r="I506">
            <v>135000</v>
          </cell>
          <cell r="J506">
            <v>135000</v>
          </cell>
          <cell r="K506">
            <v>6.75</v>
          </cell>
          <cell r="L506" t="str">
            <v>BOND</v>
          </cell>
          <cell r="M506" t="str">
            <v>OFC</v>
          </cell>
        </row>
        <row r="507">
          <cell r="A507" t="str">
            <v>US312923S716</v>
          </cell>
          <cell r="B507">
            <v>38888</v>
          </cell>
          <cell r="C507">
            <v>37091</v>
          </cell>
          <cell r="D507">
            <v>14000000</v>
          </cell>
          <cell r="E507">
            <v>14004375</v>
          </cell>
          <cell r="F507">
            <v>14419944.550000001</v>
          </cell>
          <cell r="G507">
            <v>415569.55</v>
          </cell>
          <cell r="H507">
            <v>0</v>
          </cell>
          <cell r="I507">
            <v>89687.5</v>
          </cell>
          <cell r="J507">
            <v>89687.5</v>
          </cell>
          <cell r="K507">
            <v>5.63</v>
          </cell>
          <cell r="L507" t="str">
            <v>BOND</v>
          </cell>
          <cell r="M507" t="str">
            <v>RPI</v>
          </cell>
        </row>
        <row r="508">
          <cell r="A508" t="str">
            <v>US312924BB81</v>
          </cell>
          <cell r="B508" t="str">
            <v>16 ago 2006</v>
          </cell>
          <cell r="C508">
            <v>37144</v>
          </cell>
          <cell r="D508">
            <v>9000000</v>
          </cell>
          <cell r="E508">
            <v>9003960</v>
          </cell>
          <cell r="F508">
            <v>9444027.8300000001</v>
          </cell>
          <cell r="G508">
            <v>440067.83</v>
          </cell>
          <cell r="H508">
            <v>0</v>
          </cell>
          <cell r="I508">
            <v>221718.75</v>
          </cell>
          <cell r="J508">
            <v>221718.75</v>
          </cell>
          <cell r="K508">
            <v>5.38</v>
          </cell>
          <cell r="L508" t="str">
            <v>BOND</v>
          </cell>
          <cell r="M508" t="str">
            <v>RPI</v>
          </cell>
        </row>
        <row r="509">
          <cell r="A509" t="str">
            <v>US312925FF25</v>
          </cell>
          <cell r="B509" t="str">
            <v>11 abr 2005</v>
          </cell>
          <cell r="C509" t="str">
            <v>16 abr 2002</v>
          </cell>
          <cell r="D509">
            <v>8000000</v>
          </cell>
          <cell r="E509">
            <v>8011484.3799999999</v>
          </cell>
          <cell r="F509">
            <v>8146096.25</v>
          </cell>
          <cell r="G509">
            <v>134611.87</v>
          </cell>
          <cell r="H509">
            <v>642.36</v>
          </cell>
          <cell r="I509">
            <v>112413.19</v>
          </cell>
          <cell r="J509">
            <v>113055.55</v>
          </cell>
          <cell r="K509">
            <v>4.63</v>
          </cell>
          <cell r="L509" t="str">
            <v>BOND</v>
          </cell>
          <cell r="M509" t="str">
            <v>RPI</v>
          </cell>
        </row>
        <row r="510">
          <cell r="A510" t="str">
            <v>US31359MLN10</v>
          </cell>
          <cell r="B510">
            <v>39038</v>
          </cell>
          <cell r="C510">
            <v>37442</v>
          </cell>
          <cell r="D510">
            <v>1000000</v>
          </cell>
          <cell r="E510">
            <v>982900</v>
          </cell>
          <cell r="F510">
            <v>1004502.69</v>
          </cell>
          <cell r="G510">
            <v>21602.69</v>
          </cell>
          <cell r="H510">
            <v>5333.33</v>
          </cell>
          <cell r="I510">
            <v>2888.89</v>
          </cell>
          <cell r="J510">
            <v>8222.2199999999993</v>
          </cell>
          <cell r="K510">
            <v>4</v>
          </cell>
          <cell r="L510" t="str">
            <v>BOND</v>
          </cell>
          <cell r="M510" t="str">
            <v>OFC</v>
          </cell>
        </row>
        <row r="511">
          <cell r="A511" t="str">
            <v>US31359MNQ23</v>
          </cell>
          <cell r="B511">
            <v>38197</v>
          </cell>
          <cell r="C511">
            <v>37466</v>
          </cell>
          <cell r="D511">
            <v>2000000</v>
          </cell>
          <cell r="E511">
            <v>1999375</v>
          </cell>
          <cell r="F511">
            <v>2016690.74</v>
          </cell>
          <cell r="G511">
            <v>17315.740000000002</v>
          </cell>
          <cell r="H511">
            <v>0</v>
          </cell>
          <cell r="I511">
            <v>333.33</v>
          </cell>
          <cell r="J511">
            <v>333.33</v>
          </cell>
          <cell r="K511">
            <v>3</v>
          </cell>
          <cell r="L511" t="str">
            <v>BOND</v>
          </cell>
          <cell r="M511" t="str">
            <v>RPI</v>
          </cell>
        </row>
        <row r="512">
          <cell r="A512" t="str">
            <v>US3136F03X87</v>
          </cell>
          <cell r="B512">
            <v>38677</v>
          </cell>
          <cell r="C512" t="str">
            <v>07 ene 2002</v>
          </cell>
          <cell r="D512">
            <v>5000000</v>
          </cell>
          <cell r="E512">
            <v>4822656.25</v>
          </cell>
          <cell r="F512">
            <v>5069273.37</v>
          </cell>
          <cell r="G512">
            <v>246617.12</v>
          </cell>
          <cell r="H512">
            <v>0</v>
          </cell>
          <cell r="I512">
            <v>37673.61</v>
          </cell>
          <cell r="J512">
            <v>37673.61</v>
          </cell>
          <cell r="K512">
            <v>3.88</v>
          </cell>
          <cell r="L512" t="str">
            <v>BOND</v>
          </cell>
          <cell r="M512" t="str">
            <v>RPI</v>
          </cell>
        </row>
        <row r="513">
          <cell r="A513" t="str">
            <v>US3136F1K416</v>
          </cell>
          <cell r="B513">
            <v>38492</v>
          </cell>
          <cell r="C513">
            <v>37396</v>
          </cell>
          <cell r="D513">
            <v>9300000</v>
          </cell>
          <cell r="E513">
            <v>9233691</v>
          </cell>
          <cell r="F513">
            <v>9522199.7799999993</v>
          </cell>
          <cell r="G513">
            <v>288508.78000000003</v>
          </cell>
          <cell r="H513">
            <v>0</v>
          </cell>
          <cell r="I513">
            <v>76117.919999999998</v>
          </cell>
          <cell r="J513">
            <v>76117.919999999998</v>
          </cell>
          <cell r="K513">
            <v>4.1500000000000004</v>
          </cell>
          <cell r="L513" t="str">
            <v>BOND</v>
          </cell>
          <cell r="M513" t="str">
            <v>RPI</v>
          </cell>
        </row>
        <row r="514">
          <cell r="A514" t="str">
            <v>US458182CF76</v>
          </cell>
          <cell r="B514">
            <v>38022</v>
          </cell>
          <cell r="C514" t="str">
            <v>24 ene 2000</v>
          </cell>
          <cell r="D514">
            <v>14500000</v>
          </cell>
          <cell r="E514">
            <v>13498157.74</v>
          </cell>
          <cell r="F514">
            <v>15115307.470000001</v>
          </cell>
          <cell r="G514">
            <v>1617149.73</v>
          </cell>
          <cell r="H514">
            <v>0</v>
          </cell>
          <cell r="I514">
            <v>363305.56</v>
          </cell>
          <cell r="J514">
            <v>363305.56</v>
          </cell>
          <cell r="K514">
            <v>5.13</v>
          </cell>
          <cell r="L514" t="str">
            <v>EBOND</v>
          </cell>
          <cell r="M514" t="str">
            <v>RPI</v>
          </cell>
        </row>
        <row r="515">
          <cell r="A515" t="str">
            <v>US459056QA84</v>
          </cell>
          <cell r="B515" t="str">
            <v>27 ene 2005</v>
          </cell>
          <cell r="C515">
            <v>37447</v>
          </cell>
          <cell r="D515">
            <v>14150000</v>
          </cell>
          <cell r="E515">
            <v>15391238</v>
          </cell>
          <cell r="F515">
            <v>15538024.039999999</v>
          </cell>
          <cell r="G515">
            <v>146786.04</v>
          </cell>
          <cell r="H515">
            <v>0</v>
          </cell>
          <cell r="I515">
            <v>11005.56</v>
          </cell>
          <cell r="J515">
            <v>11005.56</v>
          </cell>
          <cell r="K515">
            <v>7</v>
          </cell>
          <cell r="L515" t="str">
            <v>EBOND</v>
          </cell>
          <cell r="M515" t="str">
            <v>RPI</v>
          </cell>
        </row>
        <row r="516">
          <cell r="A516" t="str">
            <v>US45950VAG14</v>
          </cell>
          <cell r="B516" t="str">
            <v>06 abr 2005</v>
          </cell>
          <cell r="C516">
            <v>37050</v>
          </cell>
          <cell r="D516">
            <v>10000000</v>
          </cell>
          <cell r="E516">
            <v>10635900</v>
          </cell>
          <cell r="F516">
            <v>11047410.27</v>
          </cell>
          <cell r="G516">
            <v>411510.27</v>
          </cell>
          <cell r="H516">
            <v>0</v>
          </cell>
          <cell r="I516">
            <v>227604.17</v>
          </cell>
          <cell r="J516">
            <v>227604.17</v>
          </cell>
          <cell r="K516">
            <v>7.13</v>
          </cell>
          <cell r="L516" t="str">
            <v>EBOND</v>
          </cell>
          <cell r="M516" t="str">
            <v>RPI</v>
          </cell>
        </row>
        <row r="517">
          <cell r="A517" t="str">
            <v>US465410AG35</v>
          </cell>
          <cell r="B517">
            <v>37891</v>
          </cell>
          <cell r="C517">
            <v>37095</v>
          </cell>
          <cell r="D517">
            <v>5000000</v>
          </cell>
          <cell r="E517">
            <v>5136300</v>
          </cell>
          <cell r="F517">
            <v>5220500</v>
          </cell>
          <cell r="G517">
            <v>84200</v>
          </cell>
          <cell r="H517">
            <v>0</v>
          </cell>
          <cell r="I517">
            <v>103333.33</v>
          </cell>
          <cell r="J517">
            <v>103333.33</v>
          </cell>
          <cell r="K517">
            <v>6</v>
          </cell>
          <cell r="L517" t="str">
            <v>EBOND</v>
          </cell>
          <cell r="M517" t="str">
            <v>RPI</v>
          </cell>
        </row>
        <row r="518">
          <cell r="A518" t="str">
            <v>US9128273T70</v>
          </cell>
          <cell r="B518" t="str">
            <v>15 ene 2008</v>
          </cell>
          <cell r="C518">
            <v>37299</v>
          </cell>
          <cell r="D518">
            <v>6300000</v>
          </cell>
          <cell r="E518">
            <v>7069431.6600000001</v>
          </cell>
          <cell r="F518">
            <v>7458439.5099999998</v>
          </cell>
          <cell r="G518">
            <v>389007.85</v>
          </cell>
          <cell r="H518">
            <v>0</v>
          </cell>
          <cell r="I518">
            <v>11741.34</v>
          </cell>
          <cell r="J518">
            <v>11741.34</v>
          </cell>
          <cell r="K518">
            <v>4.03</v>
          </cell>
          <cell r="L518" t="str">
            <v>ACTUAL</v>
          </cell>
          <cell r="M518" t="str">
            <v>NPV</v>
          </cell>
        </row>
        <row r="519">
          <cell r="A519" t="str">
            <v>US9128274Y56</v>
          </cell>
          <cell r="B519" t="str">
            <v>15 ene 2009</v>
          </cell>
          <cell r="C519">
            <v>37452</v>
          </cell>
          <cell r="D519">
            <v>10000000</v>
          </cell>
          <cell r="E519">
            <v>11592082.470000001</v>
          </cell>
          <cell r="F519">
            <v>11826767.75</v>
          </cell>
          <cell r="G519">
            <v>234685.28</v>
          </cell>
          <cell r="H519">
            <v>0</v>
          </cell>
          <cell r="I519">
            <v>19625.38</v>
          </cell>
          <cell r="J519">
            <v>19625.38</v>
          </cell>
          <cell r="K519">
            <v>4.25</v>
          </cell>
          <cell r="L519" t="str">
            <v>ACTUAL</v>
          </cell>
          <cell r="M519" t="str">
            <v>NPV</v>
          </cell>
        </row>
        <row r="520">
          <cell r="A520" t="str">
            <v>US9128275W81</v>
          </cell>
          <cell r="B520" t="str">
            <v>15 ene 2010</v>
          </cell>
          <cell r="C520">
            <v>37448</v>
          </cell>
          <cell r="D520">
            <v>14750000</v>
          </cell>
          <cell r="E520">
            <v>17018192.25</v>
          </cell>
          <cell r="F520">
            <v>17398444.359999999</v>
          </cell>
          <cell r="G520">
            <v>380252.11</v>
          </cell>
          <cell r="H520">
            <v>0</v>
          </cell>
          <cell r="I520">
            <v>30947.79</v>
          </cell>
          <cell r="J520">
            <v>30947.79</v>
          </cell>
          <cell r="K520">
            <v>4.54</v>
          </cell>
          <cell r="L520" t="str">
            <v>ACTUAL</v>
          </cell>
          <cell r="M520" t="str">
            <v>NPV</v>
          </cell>
        </row>
        <row r="521">
          <cell r="A521" t="str">
            <v>US9128276D91</v>
          </cell>
          <cell r="B521">
            <v>38487</v>
          </cell>
          <cell r="C521">
            <v>37399</v>
          </cell>
          <cell r="D521">
            <v>55000000</v>
          </cell>
          <cell r="E521">
            <v>59516015.720000006</v>
          </cell>
          <cell r="F521">
            <v>60972656.25</v>
          </cell>
          <cell r="G521">
            <v>1456640.53</v>
          </cell>
          <cell r="H521">
            <v>72452.44</v>
          </cell>
          <cell r="I521">
            <v>714436.15</v>
          </cell>
          <cell r="J521">
            <v>786888.59000000008</v>
          </cell>
          <cell r="K521">
            <v>6.75</v>
          </cell>
          <cell r="L521" t="str">
            <v>ACTUAL</v>
          </cell>
          <cell r="M521" t="str">
            <v>RPI</v>
          </cell>
        </row>
        <row r="522">
          <cell r="A522" t="str">
            <v>US9128277F31</v>
          </cell>
          <cell r="B522">
            <v>39036</v>
          </cell>
          <cell r="C522" t="str">
            <v>01 ago 2002</v>
          </cell>
          <cell r="D522">
            <v>14000000</v>
          </cell>
          <cell r="E522">
            <v>13945625</v>
          </cell>
          <cell r="F522">
            <v>14096250</v>
          </cell>
          <cell r="G522">
            <v>150625</v>
          </cell>
          <cell r="H522">
            <v>73899.460000000006</v>
          </cell>
          <cell r="I522">
            <v>29959.23</v>
          </cell>
          <cell r="J522">
            <v>103858.69</v>
          </cell>
          <cell r="K522">
            <v>3.5</v>
          </cell>
          <cell r="L522" t="str">
            <v>ACTUAL</v>
          </cell>
          <cell r="M522" t="str">
            <v>RPI</v>
          </cell>
        </row>
        <row r="523">
          <cell r="A523" t="str">
            <v>US9128277K26</v>
          </cell>
          <cell r="B523" t="str">
            <v>31 ene 2004</v>
          </cell>
          <cell r="C523" t="str">
            <v>24 abr 2002</v>
          </cell>
          <cell r="D523">
            <v>6000000</v>
          </cell>
          <cell r="E523">
            <v>5980312.5</v>
          </cell>
          <cell r="F523">
            <v>6094218.75</v>
          </cell>
          <cell r="G523">
            <v>113906.25</v>
          </cell>
          <cell r="H523">
            <v>0</v>
          </cell>
          <cell r="I523">
            <v>489.13</v>
          </cell>
          <cell r="J523">
            <v>489.13</v>
          </cell>
          <cell r="K523">
            <v>3</v>
          </cell>
          <cell r="L523" t="str">
            <v>ACTUAL</v>
          </cell>
          <cell r="M523" t="str">
            <v>RPI</v>
          </cell>
        </row>
        <row r="524">
          <cell r="A524" t="str">
            <v>US912828AC44</v>
          </cell>
          <cell r="B524">
            <v>39217</v>
          </cell>
          <cell r="C524">
            <v>37459</v>
          </cell>
          <cell r="D524">
            <v>20000000</v>
          </cell>
          <cell r="E524">
            <v>20548007.82</v>
          </cell>
          <cell r="F524">
            <v>20809375</v>
          </cell>
          <cell r="G524">
            <v>261367.18</v>
          </cell>
          <cell r="H524">
            <v>157523.78</v>
          </cell>
          <cell r="I524">
            <v>27938.17</v>
          </cell>
          <cell r="J524">
            <v>185461.95</v>
          </cell>
          <cell r="K524">
            <v>4.38</v>
          </cell>
          <cell r="L524" t="str">
            <v>ACTUAL</v>
          </cell>
          <cell r="M524" t="str">
            <v>RPI</v>
          </cell>
        </row>
        <row r="525">
          <cell r="A525" t="str">
            <v>XS0049380032</v>
          </cell>
          <cell r="B525">
            <v>38061</v>
          </cell>
          <cell r="C525">
            <v>36956</v>
          </cell>
          <cell r="D525">
            <v>5430000</v>
          </cell>
          <cell r="E525">
            <v>5562154.7599999998</v>
          </cell>
          <cell r="F525">
            <v>5768631.7999999998</v>
          </cell>
          <cell r="G525">
            <v>206477.04</v>
          </cell>
          <cell r="H525">
            <v>0</v>
          </cell>
          <cell r="I525">
            <v>133336.67000000001</v>
          </cell>
          <cell r="J525">
            <v>133336.67000000001</v>
          </cell>
          <cell r="K525">
            <v>6.5</v>
          </cell>
          <cell r="L525" t="str">
            <v>EBOND</v>
          </cell>
          <cell r="M525" t="str">
            <v>RPI</v>
          </cell>
        </row>
        <row r="526">
          <cell r="A526" t="str">
            <v>XS0054616262</v>
          </cell>
          <cell r="B526" t="str">
            <v>05 ene 2005</v>
          </cell>
          <cell r="C526">
            <v>37166</v>
          </cell>
          <cell r="D526">
            <v>5000000</v>
          </cell>
          <cell r="E526">
            <v>5642450</v>
          </cell>
          <cell r="F526">
            <v>5609731.3499999996</v>
          </cell>
          <cell r="G526">
            <v>-32718.65</v>
          </cell>
          <cell r="H526">
            <v>0</v>
          </cell>
          <cell r="I526">
            <v>236041.67</v>
          </cell>
          <cell r="J526">
            <v>236041.67</v>
          </cell>
          <cell r="K526">
            <v>8.25</v>
          </cell>
          <cell r="L526" t="str">
            <v>EBOND</v>
          </cell>
          <cell r="M526" t="str">
            <v>RPI</v>
          </cell>
        </row>
        <row r="527">
          <cell r="A527" t="str">
            <v>XS0054636963</v>
          </cell>
          <cell r="B527" t="str">
            <v>20 dic 2004</v>
          </cell>
          <cell r="C527" t="str">
            <v>18 ene 2002</v>
          </cell>
          <cell r="D527">
            <v>20000000</v>
          </cell>
          <cell r="E527">
            <v>22075611.100000001</v>
          </cell>
          <cell r="F527">
            <v>22430000</v>
          </cell>
          <cell r="G527">
            <v>354388.9</v>
          </cell>
          <cell r="H527">
            <v>57750</v>
          </cell>
          <cell r="I527">
            <v>955166.67</v>
          </cell>
          <cell r="J527">
            <v>1012916.67</v>
          </cell>
          <cell r="K527">
            <v>8.25</v>
          </cell>
          <cell r="L527" t="str">
            <v>EBOND</v>
          </cell>
          <cell r="M527" t="str">
            <v>RPI</v>
          </cell>
        </row>
        <row r="528">
          <cell r="A528" t="str">
            <v>XS0081337940</v>
          </cell>
          <cell r="B528">
            <v>37557</v>
          </cell>
          <cell r="C528">
            <v>36840</v>
          </cell>
          <cell r="D528">
            <v>6000000</v>
          </cell>
          <cell r="E528">
            <v>5938703.8500000006</v>
          </cell>
          <cell r="F528">
            <v>6060604.9199999999</v>
          </cell>
          <cell r="G528">
            <v>121901.07</v>
          </cell>
          <cell r="H528">
            <v>0</v>
          </cell>
          <cell r="I528">
            <v>284375</v>
          </cell>
          <cell r="J528">
            <v>284375</v>
          </cell>
          <cell r="K528">
            <v>6.25</v>
          </cell>
          <cell r="L528" t="str">
            <v>EBOND</v>
          </cell>
          <cell r="M528" t="str">
            <v>RPI</v>
          </cell>
        </row>
        <row r="529">
          <cell r="A529" t="str">
            <v>XS0092514560</v>
          </cell>
          <cell r="B529">
            <v>37945</v>
          </cell>
          <cell r="C529">
            <v>37193</v>
          </cell>
          <cell r="D529">
            <v>5000000</v>
          </cell>
          <cell r="E529">
            <v>5164900</v>
          </cell>
          <cell r="F529">
            <v>5178659.5</v>
          </cell>
          <cell r="G529">
            <v>13759.5</v>
          </cell>
          <cell r="H529">
            <v>0</v>
          </cell>
          <cell r="I529">
            <v>174305.56</v>
          </cell>
          <cell r="J529">
            <v>174305.56</v>
          </cell>
          <cell r="K529">
            <v>5</v>
          </cell>
          <cell r="L529" t="str">
            <v>EBOND</v>
          </cell>
          <cell r="M529" t="str">
            <v>RPI</v>
          </cell>
        </row>
        <row r="530">
          <cell r="A530" t="str">
            <v>XS0095462353</v>
          </cell>
          <cell r="B530">
            <v>38070</v>
          </cell>
          <cell r="C530" t="str">
            <v>14 dic 2000</v>
          </cell>
          <cell r="D530">
            <v>15000000</v>
          </cell>
          <cell r="E530">
            <v>14783094.960000001</v>
          </cell>
          <cell r="F530">
            <v>15862614.600000001</v>
          </cell>
          <cell r="G530">
            <v>1079519.6399999999</v>
          </cell>
          <cell r="H530">
            <v>0</v>
          </cell>
          <cell r="I530">
            <v>317500</v>
          </cell>
          <cell r="J530">
            <v>317500</v>
          </cell>
          <cell r="K530">
            <v>6</v>
          </cell>
          <cell r="L530" t="str">
            <v>EBOND</v>
          </cell>
          <cell r="M530" t="str">
            <v>RPI</v>
          </cell>
        </row>
        <row r="531">
          <cell r="A531" t="str">
            <v>XS0098876955</v>
          </cell>
          <cell r="B531">
            <v>38169</v>
          </cell>
          <cell r="C531">
            <v>37202</v>
          </cell>
          <cell r="D531">
            <v>2000000</v>
          </cell>
          <cell r="E531">
            <v>2002000</v>
          </cell>
          <cell r="F531">
            <v>2002196</v>
          </cell>
          <cell r="G531">
            <v>196</v>
          </cell>
          <cell r="H531">
            <v>0</v>
          </cell>
          <cell r="I531">
            <v>6139.72</v>
          </cell>
          <cell r="J531">
            <v>6139.72</v>
          </cell>
          <cell r="K531">
            <v>3.57</v>
          </cell>
          <cell r="L531" t="str">
            <v>A360</v>
          </cell>
          <cell r="M531" t="str">
            <v>NPV</v>
          </cell>
        </row>
        <row r="532">
          <cell r="A532" t="str">
            <v>XS0101868890</v>
          </cell>
          <cell r="B532">
            <v>37516</v>
          </cell>
          <cell r="C532" t="str">
            <v>25 abr 2001</v>
          </cell>
          <cell r="D532">
            <v>3000000</v>
          </cell>
          <cell r="E532">
            <v>3070200</v>
          </cell>
          <cell r="F532">
            <v>3015750.6</v>
          </cell>
          <cell r="G532">
            <v>-54449.4</v>
          </cell>
          <cell r="H532">
            <v>0</v>
          </cell>
          <cell r="I532">
            <v>166812.5</v>
          </cell>
          <cell r="J532">
            <v>166812.5</v>
          </cell>
          <cell r="K532">
            <v>6.38</v>
          </cell>
          <cell r="L532" t="str">
            <v>EBOND</v>
          </cell>
          <cell r="M532" t="str">
            <v>RPI</v>
          </cell>
        </row>
        <row r="533">
          <cell r="A533" t="str">
            <v>XS0142029510</v>
          </cell>
          <cell r="B533" t="str">
            <v>28 ene 2004</v>
          </cell>
          <cell r="C533">
            <v>37292</v>
          </cell>
          <cell r="D533">
            <v>3000000</v>
          </cell>
          <cell r="E533">
            <v>2998800</v>
          </cell>
          <cell r="F533">
            <v>3002385</v>
          </cell>
          <cell r="G533">
            <v>3585</v>
          </cell>
          <cell r="H533">
            <v>0</v>
          </cell>
          <cell r="I533">
            <v>859</v>
          </cell>
          <cell r="J533">
            <v>859</v>
          </cell>
          <cell r="K533">
            <v>3.44</v>
          </cell>
          <cell r="L533" t="str">
            <v>A360</v>
          </cell>
          <cell r="M533" t="str">
            <v>NPV</v>
          </cell>
        </row>
        <row r="534">
          <cell r="A534" t="str">
            <v>XS0142391209</v>
          </cell>
          <cell r="B534">
            <v>39128</v>
          </cell>
          <cell r="C534">
            <v>37447</v>
          </cell>
          <cell r="D534">
            <v>1200000</v>
          </cell>
          <cell r="E534">
            <v>1192080</v>
          </cell>
          <cell r="F534">
            <v>1207508.3999999999</v>
          </cell>
          <cell r="G534">
            <v>15428.4</v>
          </cell>
          <cell r="H534">
            <v>22047.95</v>
          </cell>
          <cell r="I534">
            <v>3345.2</v>
          </cell>
          <cell r="J534">
            <v>25393.15</v>
          </cell>
          <cell r="K534">
            <v>4.63</v>
          </cell>
          <cell r="L534" t="str">
            <v>ACTUAL</v>
          </cell>
          <cell r="M534" t="str">
            <v>OFC</v>
          </cell>
        </row>
        <row r="535">
          <cell r="A535" t="str">
            <v>XS0146883581</v>
          </cell>
          <cell r="B535">
            <v>38487</v>
          </cell>
          <cell r="C535" t="str">
            <v>29 abr 2002</v>
          </cell>
          <cell r="D535">
            <v>5000000</v>
          </cell>
          <cell r="E535">
            <v>4997850</v>
          </cell>
          <cell r="F535">
            <v>5072582.75</v>
          </cell>
          <cell r="G535">
            <v>74732.75</v>
          </cell>
          <cell r="H535">
            <v>0</v>
          </cell>
          <cell r="I535">
            <v>49417.81</v>
          </cell>
          <cell r="J535">
            <v>49417.81</v>
          </cell>
          <cell r="K535">
            <v>4.63</v>
          </cell>
          <cell r="L535" t="str">
            <v>ACTUAL</v>
          </cell>
          <cell r="M535" t="str">
            <v>OFC</v>
          </cell>
        </row>
      </sheetData>
      <sheetData sheetId="1">
        <row r="5">
          <cell r="A5" t="str">
            <v>36202C6A6</v>
          </cell>
          <cell r="B5" t="str">
            <v>36202C6A6</v>
          </cell>
          <cell r="C5">
            <v>5.5</v>
          </cell>
          <cell r="D5">
            <v>41537</v>
          </cell>
          <cell r="E5" t="str">
            <v>GNMA POOL# 22665</v>
          </cell>
          <cell r="F5">
            <v>101.874999</v>
          </cell>
          <cell r="G5">
            <v>1425.71</v>
          </cell>
          <cell r="H5">
            <v>311063.13</v>
          </cell>
          <cell r="I5">
            <v>316895.56</v>
          </cell>
          <cell r="J5">
            <v>1</v>
          </cell>
        </row>
        <row r="6">
          <cell r="A6" t="str">
            <v>36202CNF6</v>
          </cell>
          <cell r="B6" t="str">
            <v>36202CNF6</v>
          </cell>
          <cell r="C6">
            <v>5.5</v>
          </cell>
          <cell r="D6">
            <v>40622</v>
          </cell>
          <cell r="E6" t="str">
            <v>GNMA POOL# 22190</v>
          </cell>
          <cell r="F6">
            <v>101.999999</v>
          </cell>
          <cell r="G6">
            <v>1796.88</v>
          </cell>
          <cell r="H6">
            <v>392047.18</v>
          </cell>
          <cell r="I6">
            <v>399888.12</v>
          </cell>
          <cell r="J6">
            <v>1</v>
          </cell>
        </row>
        <row r="7">
          <cell r="A7" t="str">
            <v>36202CPF4</v>
          </cell>
          <cell r="B7" t="str">
            <v>36202CPF4</v>
          </cell>
          <cell r="C7">
            <v>5.5</v>
          </cell>
          <cell r="D7">
            <v>40653</v>
          </cell>
          <cell r="E7" t="str">
            <v>GNMA POOL# 22222</v>
          </cell>
          <cell r="F7">
            <v>101.999999</v>
          </cell>
          <cell r="G7">
            <v>2063.0500000000002</v>
          </cell>
          <cell r="H7">
            <v>450119.22</v>
          </cell>
          <cell r="I7">
            <v>459121.6</v>
          </cell>
          <cell r="J7">
            <v>1</v>
          </cell>
        </row>
        <row r="8">
          <cell r="A8" t="str">
            <v>36202CPW7</v>
          </cell>
          <cell r="B8" t="str">
            <v>36202CPW7</v>
          </cell>
          <cell r="C8">
            <v>5.5</v>
          </cell>
          <cell r="D8">
            <v>40714</v>
          </cell>
          <cell r="E8" t="str">
            <v>GNMA POOL# 22237</v>
          </cell>
          <cell r="F8">
            <v>101.99999800000001</v>
          </cell>
          <cell r="G8">
            <v>1260.5899999999999</v>
          </cell>
          <cell r="H8">
            <v>275038.71999999997</v>
          </cell>
          <cell r="I8">
            <v>280539.49</v>
          </cell>
          <cell r="J8">
            <v>1</v>
          </cell>
        </row>
        <row r="9">
          <cell r="A9" t="str">
            <v>36202DAG6</v>
          </cell>
          <cell r="B9" t="str">
            <v>36202DAG6</v>
          </cell>
          <cell r="C9">
            <v>5.5</v>
          </cell>
          <cell r="D9">
            <v>41659</v>
          </cell>
          <cell r="E9" t="str">
            <v>GNMA POOL# 22707</v>
          </cell>
          <cell r="F9">
            <v>101.874999</v>
          </cell>
          <cell r="G9">
            <v>1831.57</v>
          </cell>
          <cell r="H9">
            <v>399615.67</v>
          </cell>
          <cell r="I9">
            <v>407108.46</v>
          </cell>
          <cell r="J9">
            <v>1</v>
          </cell>
        </row>
        <row r="10">
          <cell r="A10" t="str">
            <v>36202DAW1</v>
          </cell>
          <cell r="B10" t="str">
            <v>36202DAW1</v>
          </cell>
          <cell r="C10">
            <v>6</v>
          </cell>
          <cell r="D10">
            <v>41690</v>
          </cell>
          <cell r="E10" t="str">
            <v>GNMA POOL# 22721</v>
          </cell>
          <cell r="F10">
            <v>103.1563</v>
          </cell>
          <cell r="G10">
            <v>4625.74</v>
          </cell>
          <cell r="H10">
            <v>925147.73</v>
          </cell>
          <cell r="I10">
            <v>954348.17</v>
          </cell>
          <cell r="J10">
            <v>1</v>
          </cell>
        </row>
        <row r="11">
          <cell r="A11" t="str">
            <v>36202DB67</v>
          </cell>
          <cell r="B11" t="str">
            <v>36202DB67</v>
          </cell>
          <cell r="C11">
            <v>6</v>
          </cell>
          <cell r="D11">
            <v>41779</v>
          </cell>
          <cell r="E11" t="str">
            <v>GNMA POOL# 22761</v>
          </cell>
          <cell r="F11">
            <v>103.1563</v>
          </cell>
          <cell r="G11">
            <v>3998.41</v>
          </cell>
          <cell r="H11">
            <v>799682.83</v>
          </cell>
          <cell r="I11">
            <v>824923.22</v>
          </cell>
          <cell r="J11">
            <v>1</v>
          </cell>
        </row>
        <row r="12">
          <cell r="A12" t="str">
            <v>36202DCK5</v>
          </cell>
          <cell r="B12" t="str">
            <v>36202DCK5</v>
          </cell>
          <cell r="C12">
            <v>6</v>
          </cell>
          <cell r="D12">
            <v>41810</v>
          </cell>
          <cell r="E12" t="str">
            <v>GNMA POOL# 22774</v>
          </cell>
          <cell r="F12">
            <v>103.1563</v>
          </cell>
          <cell r="G12">
            <v>11397.74</v>
          </cell>
          <cell r="H12">
            <v>2279548.13</v>
          </cell>
          <cell r="I12">
            <v>2351497.5099999998</v>
          </cell>
          <cell r="J12">
            <v>1</v>
          </cell>
        </row>
        <row r="13">
          <cell r="A13" t="str">
            <v>36202DCZ2</v>
          </cell>
          <cell r="B13" t="str">
            <v>36202DCZ2</v>
          </cell>
          <cell r="C13">
            <v>6</v>
          </cell>
          <cell r="D13">
            <v>41840</v>
          </cell>
          <cell r="E13" t="str">
            <v>GNMA POOL# 22788</v>
          </cell>
          <cell r="F13">
            <v>103.156299</v>
          </cell>
          <cell r="G13">
            <v>3663.51</v>
          </cell>
          <cell r="H13">
            <v>732701.7</v>
          </cell>
          <cell r="I13">
            <v>755827.96</v>
          </cell>
          <cell r="J13">
            <v>1</v>
          </cell>
        </row>
        <row r="14">
          <cell r="A14" t="str">
            <v>36202DDG3</v>
          </cell>
          <cell r="B14" t="str">
            <v>36202DDG3</v>
          </cell>
          <cell r="C14">
            <v>6</v>
          </cell>
          <cell r="D14">
            <v>41871</v>
          </cell>
          <cell r="E14" t="str">
            <v>GNMA POOL# 22803</v>
          </cell>
          <cell r="F14">
            <v>103.156301</v>
          </cell>
          <cell r="G14">
            <v>2981.4</v>
          </cell>
          <cell r="H14">
            <v>596279.67000000004</v>
          </cell>
          <cell r="I14">
            <v>615100.05000000005</v>
          </cell>
          <cell r="J14">
            <v>1</v>
          </cell>
        </row>
        <row r="15">
          <cell r="A15" t="str">
            <v>36202DDU2</v>
          </cell>
          <cell r="B15" t="str">
            <v>36202DDU2</v>
          </cell>
          <cell r="C15">
            <v>6</v>
          </cell>
          <cell r="D15">
            <v>41902</v>
          </cell>
          <cell r="E15" t="str">
            <v>GNMA POOL# 22815</v>
          </cell>
          <cell r="F15">
            <v>103.156299</v>
          </cell>
          <cell r="G15">
            <v>1869.68</v>
          </cell>
          <cell r="H15">
            <v>373936</v>
          </cell>
          <cell r="I15">
            <v>385738.54</v>
          </cell>
          <cell r="J15">
            <v>1</v>
          </cell>
        </row>
        <row r="16">
          <cell r="A16" t="str">
            <v>36202DER8</v>
          </cell>
          <cell r="B16" t="str">
            <v>36202DER8</v>
          </cell>
          <cell r="C16">
            <v>6</v>
          </cell>
          <cell r="D16">
            <v>41963</v>
          </cell>
          <cell r="E16" t="str">
            <v>GNMA POOL# 22844</v>
          </cell>
          <cell r="F16">
            <v>103.156302</v>
          </cell>
          <cell r="G16">
            <v>1610.84</v>
          </cell>
          <cell r="H16">
            <v>322168.84000000003</v>
          </cell>
          <cell r="I16">
            <v>332337.46000000002</v>
          </cell>
          <cell r="J16">
            <v>1</v>
          </cell>
        </row>
        <row r="17">
          <cell r="A17" t="str">
            <v>36202DFM8</v>
          </cell>
          <cell r="B17" t="str">
            <v>36202DFM8</v>
          </cell>
          <cell r="C17">
            <v>6</v>
          </cell>
          <cell r="D17">
            <v>42024</v>
          </cell>
          <cell r="E17" t="str">
            <v>GNMA POOL# 22872</v>
          </cell>
          <cell r="F17">
            <v>103.156301</v>
          </cell>
          <cell r="G17">
            <v>1590.86</v>
          </cell>
          <cell r="H17">
            <v>318172.08</v>
          </cell>
          <cell r="I17">
            <v>328214.55</v>
          </cell>
          <cell r="J17">
            <v>1</v>
          </cell>
        </row>
        <row r="18">
          <cell r="A18" t="str">
            <v>36203ACD6</v>
          </cell>
          <cell r="B18" t="str">
            <v>36203ACD6</v>
          </cell>
          <cell r="C18">
            <v>7</v>
          </cell>
          <cell r="D18">
            <v>39522</v>
          </cell>
          <cell r="E18" t="str">
            <v>GNMA POOL# 343068</v>
          </cell>
          <cell r="F18">
            <v>107.12499800000001</v>
          </cell>
          <cell r="G18">
            <v>564.75</v>
          </cell>
          <cell r="H18">
            <v>96815.039999999994</v>
          </cell>
          <cell r="I18">
            <v>103713.11</v>
          </cell>
          <cell r="J18">
            <v>1</v>
          </cell>
        </row>
        <row r="19">
          <cell r="A19" t="str">
            <v>36203ACH7</v>
          </cell>
          <cell r="B19" t="str">
            <v>36203ACH7</v>
          </cell>
          <cell r="C19">
            <v>7.5</v>
          </cell>
          <cell r="D19">
            <v>39553</v>
          </cell>
          <cell r="E19" t="str">
            <v>GNMA POOL# 343072</v>
          </cell>
          <cell r="F19">
            <v>107.433001</v>
          </cell>
          <cell r="G19">
            <v>1298.32</v>
          </cell>
          <cell r="H19">
            <v>207730.5</v>
          </cell>
          <cell r="I19">
            <v>223171.11</v>
          </cell>
          <cell r="J19">
            <v>1</v>
          </cell>
        </row>
        <row r="20">
          <cell r="A20" t="str">
            <v>36203AEY8</v>
          </cell>
          <cell r="B20" t="str">
            <v>36203AEY8</v>
          </cell>
          <cell r="C20">
            <v>7</v>
          </cell>
          <cell r="D20">
            <v>39462</v>
          </cell>
          <cell r="E20" t="str">
            <v>GNMA POOL# 343151</v>
          </cell>
          <cell r="F20">
            <v>107.124999</v>
          </cell>
          <cell r="G20">
            <v>933.14</v>
          </cell>
          <cell r="H20">
            <v>159966.47</v>
          </cell>
          <cell r="I20">
            <v>171364.08</v>
          </cell>
          <cell r="J20">
            <v>1</v>
          </cell>
        </row>
        <row r="21">
          <cell r="A21" t="str">
            <v>36203AFW1</v>
          </cell>
          <cell r="B21" t="str">
            <v>36203AFW1</v>
          </cell>
          <cell r="C21">
            <v>7.5</v>
          </cell>
          <cell r="D21">
            <v>39522</v>
          </cell>
          <cell r="E21" t="str">
            <v>GNMA POOL# 343181</v>
          </cell>
          <cell r="F21">
            <v>107.433008</v>
          </cell>
          <cell r="G21">
            <v>284.3</v>
          </cell>
          <cell r="H21">
            <v>45488.18</v>
          </cell>
          <cell r="I21">
            <v>48869.32</v>
          </cell>
          <cell r="J21">
            <v>1</v>
          </cell>
        </row>
        <row r="22">
          <cell r="A22" t="str">
            <v>36203AGG5</v>
          </cell>
          <cell r="B22" t="str">
            <v>36203AGG5</v>
          </cell>
          <cell r="C22">
            <v>6.5</v>
          </cell>
          <cell r="D22">
            <v>39553</v>
          </cell>
          <cell r="E22" t="str">
            <v>GNMA POOL# 343199</v>
          </cell>
          <cell r="F22">
            <v>105.429</v>
          </cell>
          <cell r="G22">
            <v>707.6</v>
          </cell>
          <cell r="H22">
            <v>130633.08</v>
          </cell>
          <cell r="I22">
            <v>137725.15</v>
          </cell>
          <cell r="J22">
            <v>1</v>
          </cell>
        </row>
        <row r="23">
          <cell r="A23" t="str">
            <v>36203AGJ9</v>
          </cell>
          <cell r="B23" t="str">
            <v>36203AGJ9</v>
          </cell>
          <cell r="C23">
            <v>7.5</v>
          </cell>
          <cell r="D23">
            <v>39553</v>
          </cell>
          <cell r="E23" t="str">
            <v>GNMA POOL# 343201</v>
          </cell>
          <cell r="F23">
            <v>107.43300000000001</v>
          </cell>
          <cell r="G23">
            <v>827.67</v>
          </cell>
          <cell r="H23">
            <v>132426.75</v>
          </cell>
          <cell r="I23">
            <v>142270.03</v>
          </cell>
          <cell r="J23">
            <v>1</v>
          </cell>
        </row>
        <row r="24">
          <cell r="A24" t="str">
            <v>36203AR32</v>
          </cell>
          <cell r="B24" t="str">
            <v>36203AR32</v>
          </cell>
          <cell r="C24">
            <v>7</v>
          </cell>
          <cell r="D24">
            <v>39522</v>
          </cell>
          <cell r="E24" t="str">
            <v>GNMA POOL# 343506</v>
          </cell>
          <cell r="F24">
            <v>107.124999</v>
          </cell>
          <cell r="G24">
            <v>950.46</v>
          </cell>
          <cell r="H24">
            <v>162936.29999999999</v>
          </cell>
          <cell r="I24">
            <v>174545.51</v>
          </cell>
          <cell r="J24">
            <v>1</v>
          </cell>
        </row>
        <row r="25">
          <cell r="A25" t="str">
            <v>36203ASY3</v>
          </cell>
          <cell r="B25" t="str">
            <v>36203ASY3</v>
          </cell>
          <cell r="C25">
            <v>7</v>
          </cell>
          <cell r="D25">
            <v>39462</v>
          </cell>
          <cell r="E25" t="str">
            <v>GNMA POOL# 343535</v>
          </cell>
          <cell r="F25">
            <v>107.125</v>
          </cell>
          <cell r="G25">
            <v>2007.9</v>
          </cell>
          <cell r="H25">
            <v>344211.11</v>
          </cell>
          <cell r="I25">
            <v>368736.15</v>
          </cell>
          <cell r="J25">
            <v>1</v>
          </cell>
        </row>
        <row r="26">
          <cell r="A26" t="str">
            <v>36203ATJ5</v>
          </cell>
          <cell r="B26" t="str">
            <v>36203ATJ5</v>
          </cell>
          <cell r="C26">
            <v>7.5</v>
          </cell>
          <cell r="D26">
            <v>39553</v>
          </cell>
          <cell r="E26" t="str">
            <v>GNMA POOL# 343553</v>
          </cell>
          <cell r="F26">
            <v>107.432993</v>
          </cell>
          <cell r="G26">
            <v>116.79</v>
          </cell>
          <cell r="H26">
            <v>18687.09</v>
          </cell>
          <cell r="I26">
            <v>20076.099999999999</v>
          </cell>
          <cell r="J26">
            <v>1</v>
          </cell>
        </row>
        <row r="27">
          <cell r="A27" t="str">
            <v>36203AVH6</v>
          </cell>
          <cell r="B27" t="str">
            <v>36203AVH6</v>
          </cell>
          <cell r="C27">
            <v>7</v>
          </cell>
          <cell r="D27">
            <v>39614</v>
          </cell>
          <cell r="E27" t="str">
            <v>GNMA POOL# 343616</v>
          </cell>
          <cell r="F27">
            <v>107.13800000000001</v>
          </cell>
          <cell r="G27">
            <v>2675.65</v>
          </cell>
          <cell r="H27">
            <v>458683.1</v>
          </cell>
          <cell r="I27">
            <v>491423.9</v>
          </cell>
          <cell r="J27">
            <v>1</v>
          </cell>
        </row>
        <row r="28">
          <cell r="A28" t="str">
            <v>36203AVT0</v>
          </cell>
          <cell r="B28" t="str">
            <v>36203AVT0</v>
          </cell>
          <cell r="C28">
            <v>6.5</v>
          </cell>
          <cell r="D28">
            <v>39644</v>
          </cell>
          <cell r="E28" t="str">
            <v>GNMA POOL# 343626</v>
          </cell>
          <cell r="F28">
            <v>105.429001</v>
          </cell>
          <cell r="G28">
            <v>2478.6</v>
          </cell>
          <cell r="H28">
            <v>457586.8</v>
          </cell>
          <cell r="I28">
            <v>482429.19</v>
          </cell>
          <cell r="J28">
            <v>1</v>
          </cell>
        </row>
        <row r="29">
          <cell r="A29" t="str">
            <v>36203AYS9</v>
          </cell>
          <cell r="B29" t="str">
            <v>36203AYS9</v>
          </cell>
          <cell r="C29">
            <v>7.5</v>
          </cell>
          <cell r="D29">
            <v>39553</v>
          </cell>
          <cell r="E29" t="str">
            <v>GNMA POOL# 343721</v>
          </cell>
          <cell r="F29">
            <v>107.433013</v>
          </cell>
          <cell r="G29">
            <v>47.13</v>
          </cell>
          <cell r="H29">
            <v>7540.28</v>
          </cell>
          <cell r="I29">
            <v>8100.75</v>
          </cell>
          <cell r="J29">
            <v>1</v>
          </cell>
        </row>
        <row r="30">
          <cell r="A30" t="str">
            <v>36203AZG4</v>
          </cell>
          <cell r="B30" t="str">
            <v>36203AZG4</v>
          </cell>
          <cell r="C30">
            <v>7.5</v>
          </cell>
          <cell r="D30">
            <v>39522</v>
          </cell>
          <cell r="E30" t="str">
            <v>GNMA POOL# 343743</v>
          </cell>
          <cell r="F30">
            <v>107.433018</v>
          </cell>
          <cell r="G30">
            <v>105.08</v>
          </cell>
          <cell r="H30">
            <v>16813.09</v>
          </cell>
          <cell r="I30">
            <v>18062.810000000001</v>
          </cell>
          <cell r="J30">
            <v>1</v>
          </cell>
        </row>
        <row r="31">
          <cell r="A31" t="str">
            <v>36203BKA1</v>
          </cell>
          <cell r="B31" t="str">
            <v>36203BKA1</v>
          </cell>
          <cell r="C31">
            <v>7</v>
          </cell>
          <cell r="D31">
            <v>44910</v>
          </cell>
          <cell r="E31" t="str">
            <v>GNMA POOL# 344189</v>
          </cell>
          <cell r="F31">
            <v>104.95598200000001</v>
          </cell>
          <cell r="G31">
            <v>125.62</v>
          </cell>
          <cell r="H31">
            <v>21534.38</v>
          </cell>
          <cell r="I31">
            <v>22601.62</v>
          </cell>
          <cell r="J31">
            <v>1</v>
          </cell>
        </row>
        <row r="32">
          <cell r="A32" t="str">
            <v>36203C2F8</v>
          </cell>
          <cell r="B32" t="str">
            <v>36203C2F8</v>
          </cell>
          <cell r="C32">
            <v>6</v>
          </cell>
          <cell r="D32">
            <v>40648</v>
          </cell>
          <cell r="E32" t="str">
            <v>GNMA POOL# 345574</v>
          </cell>
          <cell r="F32">
            <v>104.062001</v>
          </cell>
          <cell r="G32">
            <v>743.77</v>
          </cell>
          <cell r="H32">
            <v>148754.26</v>
          </cell>
          <cell r="I32">
            <v>154796.66</v>
          </cell>
          <cell r="J32">
            <v>1</v>
          </cell>
        </row>
        <row r="33">
          <cell r="A33" t="str">
            <v>36203CEB4</v>
          </cell>
          <cell r="B33" t="str">
            <v>36203CEB4</v>
          </cell>
          <cell r="C33">
            <v>8</v>
          </cell>
          <cell r="D33">
            <v>39553</v>
          </cell>
          <cell r="E33" t="str">
            <v>GNMA POOL# 344930</v>
          </cell>
          <cell r="F33">
            <v>107.078999</v>
          </cell>
          <cell r="G33">
            <v>1323.55</v>
          </cell>
          <cell r="H33">
            <v>198532.72</v>
          </cell>
          <cell r="I33">
            <v>212586.85</v>
          </cell>
          <cell r="J33">
            <v>1</v>
          </cell>
        </row>
        <row r="34">
          <cell r="A34" t="str">
            <v>36203CQE5</v>
          </cell>
          <cell r="B34" t="str">
            <v>36203CQE5</v>
          </cell>
          <cell r="C34">
            <v>6.5</v>
          </cell>
          <cell r="D34">
            <v>39859</v>
          </cell>
          <cell r="E34" t="str">
            <v>GNMA POOL# 345253</v>
          </cell>
          <cell r="F34">
            <v>105.311998</v>
          </cell>
          <cell r="G34">
            <v>648.84</v>
          </cell>
          <cell r="H34">
            <v>119785.07</v>
          </cell>
          <cell r="I34">
            <v>126148.05</v>
          </cell>
          <cell r="J34">
            <v>1</v>
          </cell>
        </row>
        <row r="35">
          <cell r="A35" t="str">
            <v>36203CRK0</v>
          </cell>
          <cell r="B35" t="str">
            <v>36203CRK0</v>
          </cell>
          <cell r="C35">
            <v>7</v>
          </cell>
          <cell r="D35">
            <v>39583</v>
          </cell>
          <cell r="E35" t="str">
            <v>GNMA POOL# 345290</v>
          </cell>
          <cell r="F35">
            <v>107.137997</v>
          </cell>
          <cell r="G35">
            <v>861.45</v>
          </cell>
          <cell r="H35">
            <v>147677.01</v>
          </cell>
          <cell r="I35">
            <v>158218.19</v>
          </cell>
          <cell r="J35">
            <v>1</v>
          </cell>
        </row>
        <row r="36">
          <cell r="A36" t="str">
            <v>36203CRW4</v>
          </cell>
          <cell r="B36" t="str">
            <v>36203CRW4</v>
          </cell>
          <cell r="C36">
            <v>6.5</v>
          </cell>
          <cell r="D36">
            <v>39553</v>
          </cell>
          <cell r="E36" t="str">
            <v>GNMA POOL# 345301</v>
          </cell>
          <cell r="F36">
            <v>105.42900299999999</v>
          </cell>
          <cell r="G36">
            <v>639.73</v>
          </cell>
          <cell r="H36">
            <v>118103.09</v>
          </cell>
          <cell r="I36">
            <v>124514.91</v>
          </cell>
          <cell r="J36">
            <v>1</v>
          </cell>
        </row>
        <row r="37">
          <cell r="A37" t="str">
            <v>36203CSD5</v>
          </cell>
          <cell r="B37" t="str">
            <v>36203CSD5</v>
          </cell>
          <cell r="C37">
            <v>7</v>
          </cell>
          <cell r="D37">
            <v>39522</v>
          </cell>
          <cell r="E37" t="str">
            <v>GNMA POOL# 345316</v>
          </cell>
          <cell r="F37">
            <v>107.138002</v>
          </cell>
          <cell r="G37">
            <v>354.68</v>
          </cell>
          <cell r="H37">
            <v>60801.75</v>
          </cell>
          <cell r="I37">
            <v>65141.78</v>
          </cell>
          <cell r="J37">
            <v>1</v>
          </cell>
        </row>
        <row r="38">
          <cell r="A38" t="str">
            <v>36203CUB6</v>
          </cell>
          <cell r="B38" t="str">
            <v>36203CUB6</v>
          </cell>
          <cell r="C38">
            <v>6.5</v>
          </cell>
          <cell r="D38">
            <v>39736</v>
          </cell>
          <cell r="E38" t="str">
            <v>GNMA POOL# 345378</v>
          </cell>
          <cell r="F38">
            <v>105.428994</v>
          </cell>
          <cell r="G38">
            <v>304.58999999999997</v>
          </cell>
          <cell r="H38">
            <v>56232.15</v>
          </cell>
          <cell r="I38">
            <v>59284.99</v>
          </cell>
          <cell r="J38">
            <v>1</v>
          </cell>
        </row>
        <row r="39">
          <cell r="A39" t="str">
            <v>36203D2Q2</v>
          </cell>
          <cell r="B39" t="str">
            <v>36203D2Q2</v>
          </cell>
          <cell r="C39">
            <v>6.5</v>
          </cell>
          <cell r="D39">
            <v>39522</v>
          </cell>
          <cell r="E39" t="str">
            <v>GNMA POOL# 346483</v>
          </cell>
          <cell r="F39">
            <v>105.428988</v>
          </cell>
          <cell r="G39">
            <v>182.09</v>
          </cell>
          <cell r="H39">
            <v>33616.58</v>
          </cell>
          <cell r="I39">
            <v>35441.620000000003</v>
          </cell>
          <cell r="J39">
            <v>1</v>
          </cell>
        </row>
        <row r="40">
          <cell r="A40" t="str">
            <v>36203D6U9</v>
          </cell>
          <cell r="B40" t="str">
            <v>36203D6U9</v>
          </cell>
          <cell r="C40">
            <v>7</v>
          </cell>
          <cell r="D40">
            <v>39614</v>
          </cell>
          <cell r="E40" t="str">
            <v>GNMA POOL# 346583</v>
          </cell>
          <cell r="F40">
            <v>107.13800000000001</v>
          </cell>
          <cell r="G40">
            <v>2957.51</v>
          </cell>
          <cell r="H40">
            <v>507001.68</v>
          </cell>
          <cell r="I40">
            <v>543191.46</v>
          </cell>
          <cell r="J40">
            <v>1</v>
          </cell>
        </row>
        <row r="41">
          <cell r="A41" t="str">
            <v>36203DQB9</v>
          </cell>
          <cell r="B41" t="str">
            <v>36203DQB9</v>
          </cell>
          <cell r="C41">
            <v>7.5</v>
          </cell>
          <cell r="D41">
            <v>39553</v>
          </cell>
          <cell r="E41" t="str">
            <v>GNMA POOL# 346150</v>
          </cell>
          <cell r="F41">
            <v>107.43300499999999</v>
          </cell>
          <cell r="G41">
            <v>436.58</v>
          </cell>
          <cell r="H41">
            <v>69853.440000000002</v>
          </cell>
          <cell r="I41">
            <v>75045.649999999994</v>
          </cell>
          <cell r="J41">
            <v>1</v>
          </cell>
        </row>
        <row r="42">
          <cell r="A42" t="str">
            <v>36203DT59</v>
          </cell>
          <cell r="B42" t="str">
            <v>36203DT59</v>
          </cell>
          <cell r="C42">
            <v>7</v>
          </cell>
          <cell r="D42">
            <v>39493</v>
          </cell>
          <cell r="E42" t="str">
            <v>GNMA POOL# 346272</v>
          </cell>
          <cell r="F42">
            <v>107.13800000000001</v>
          </cell>
          <cell r="G42">
            <v>909.75</v>
          </cell>
          <cell r="H42">
            <v>155956.29</v>
          </cell>
          <cell r="I42">
            <v>167088.45000000001</v>
          </cell>
          <cell r="J42">
            <v>1</v>
          </cell>
        </row>
        <row r="43">
          <cell r="A43" t="str">
            <v>36203EA24</v>
          </cell>
          <cell r="B43" t="str">
            <v>36203EA24</v>
          </cell>
          <cell r="C43">
            <v>7</v>
          </cell>
          <cell r="D43">
            <v>39614</v>
          </cell>
          <cell r="E43" t="str">
            <v>GNMA POOL# 346625</v>
          </cell>
          <cell r="F43">
            <v>107.138001</v>
          </cell>
          <cell r="G43">
            <v>575.5</v>
          </cell>
          <cell r="H43">
            <v>98657.17</v>
          </cell>
          <cell r="I43">
            <v>105699.32</v>
          </cell>
          <cell r="J43">
            <v>1</v>
          </cell>
        </row>
        <row r="44">
          <cell r="A44" t="str">
            <v>36203EAR9</v>
          </cell>
          <cell r="B44" t="str">
            <v>36203EAR9</v>
          </cell>
          <cell r="C44">
            <v>7</v>
          </cell>
          <cell r="D44">
            <v>39614</v>
          </cell>
          <cell r="E44" t="str">
            <v>GNMA POOL# 346616</v>
          </cell>
          <cell r="F44">
            <v>107.13800000000001</v>
          </cell>
          <cell r="G44">
            <v>2233.4899999999998</v>
          </cell>
          <cell r="H44">
            <v>382884.26</v>
          </cell>
          <cell r="I44">
            <v>410214.54</v>
          </cell>
          <cell r="J44">
            <v>1</v>
          </cell>
        </row>
        <row r="45">
          <cell r="A45" t="str">
            <v>36203EBC1</v>
          </cell>
          <cell r="B45" t="str">
            <v>36203EBC1</v>
          </cell>
          <cell r="C45">
            <v>7</v>
          </cell>
          <cell r="D45">
            <v>45122</v>
          </cell>
          <cell r="E45" t="str">
            <v>GNMA POOL# 346635</v>
          </cell>
          <cell r="F45">
            <v>104.955</v>
          </cell>
          <cell r="G45">
            <v>8175.6</v>
          </cell>
          <cell r="H45">
            <v>1401530.85</v>
          </cell>
          <cell r="I45">
            <v>1470976.7</v>
          </cell>
          <cell r="J45">
            <v>1</v>
          </cell>
        </row>
        <row r="46">
          <cell r="A46" t="str">
            <v>36203EBZ0</v>
          </cell>
          <cell r="B46" t="str">
            <v>36203EBZ0</v>
          </cell>
          <cell r="C46">
            <v>7</v>
          </cell>
          <cell r="D46">
            <v>39644</v>
          </cell>
          <cell r="E46" t="str">
            <v>GNMA POOL# 346656</v>
          </cell>
          <cell r="F46">
            <v>107.138001</v>
          </cell>
          <cell r="G46">
            <v>1467.32</v>
          </cell>
          <cell r="H46">
            <v>251541.28</v>
          </cell>
          <cell r="I46">
            <v>269496.3</v>
          </cell>
          <cell r="J46">
            <v>1</v>
          </cell>
        </row>
        <row r="47">
          <cell r="A47" t="str">
            <v>36203EGX0</v>
          </cell>
          <cell r="B47" t="str">
            <v>36203EGX0</v>
          </cell>
          <cell r="C47">
            <v>6.5</v>
          </cell>
          <cell r="D47">
            <v>39736</v>
          </cell>
          <cell r="E47" t="str">
            <v>GNMA POOL# 346814</v>
          </cell>
          <cell r="F47">
            <v>105.428999</v>
          </cell>
          <cell r="G47">
            <v>1042.47</v>
          </cell>
          <cell r="H47">
            <v>192456.11</v>
          </cell>
          <cell r="I47">
            <v>202904.55</v>
          </cell>
          <cell r="J47">
            <v>1</v>
          </cell>
        </row>
        <row r="48">
          <cell r="A48" t="str">
            <v>36203EHC5</v>
          </cell>
          <cell r="B48" t="str">
            <v>36203EHC5</v>
          </cell>
          <cell r="C48">
            <v>6.5</v>
          </cell>
          <cell r="D48">
            <v>39736</v>
          </cell>
          <cell r="E48" t="str">
            <v>GNMA POOL# 346827</v>
          </cell>
          <cell r="F48">
            <v>105.429007</v>
          </cell>
          <cell r="G48">
            <v>150.01</v>
          </cell>
          <cell r="H48">
            <v>27693.46</v>
          </cell>
          <cell r="I48">
            <v>29196.94</v>
          </cell>
          <cell r="J48">
            <v>1</v>
          </cell>
        </row>
        <row r="49">
          <cell r="A49" t="str">
            <v>36203EYE2</v>
          </cell>
          <cell r="B49" t="str">
            <v>36203EYE2</v>
          </cell>
          <cell r="C49">
            <v>7.5</v>
          </cell>
          <cell r="D49">
            <v>39522</v>
          </cell>
          <cell r="E49" t="str">
            <v>GNMA POOL# 347309</v>
          </cell>
          <cell r="F49">
            <v>107.43302</v>
          </cell>
          <cell r="G49">
            <v>135.71</v>
          </cell>
          <cell r="H49">
            <v>21713.65</v>
          </cell>
          <cell r="I49">
            <v>23327.63</v>
          </cell>
          <cell r="J49">
            <v>1</v>
          </cell>
        </row>
        <row r="50">
          <cell r="A50" t="str">
            <v>36203EYQ5</v>
          </cell>
          <cell r="B50" t="str">
            <v>36203EYQ5</v>
          </cell>
          <cell r="C50">
            <v>7.5</v>
          </cell>
          <cell r="D50">
            <v>39522</v>
          </cell>
          <cell r="E50" t="str">
            <v>GNMA POOL# 347319</v>
          </cell>
          <cell r="F50">
            <v>107.433013</v>
          </cell>
          <cell r="G50">
            <v>202.04</v>
          </cell>
          <cell r="H50">
            <v>32326.73</v>
          </cell>
          <cell r="I50">
            <v>34729.58</v>
          </cell>
          <cell r="J50">
            <v>1</v>
          </cell>
        </row>
        <row r="51">
          <cell r="A51" t="str">
            <v>36203EYS1</v>
          </cell>
          <cell r="B51" t="str">
            <v>36203EYS1</v>
          </cell>
          <cell r="C51">
            <v>8</v>
          </cell>
          <cell r="D51">
            <v>39522</v>
          </cell>
          <cell r="E51" t="str">
            <v>GNMA POOL# 347321</v>
          </cell>
          <cell r="F51">
            <v>107.078986</v>
          </cell>
          <cell r="G51">
            <v>80.13</v>
          </cell>
          <cell r="H51">
            <v>12019.66</v>
          </cell>
          <cell r="I51">
            <v>12870.53</v>
          </cell>
          <cell r="J51">
            <v>1</v>
          </cell>
        </row>
        <row r="52">
          <cell r="A52" t="str">
            <v>36203FFN0</v>
          </cell>
          <cell r="B52" t="str">
            <v>36203FFN0</v>
          </cell>
          <cell r="C52">
            <v>6.5</v>
          </cell>
          <cell r="D52">
            <v>39675</v>
          </cell>
          <cell r="E52" t="str">
            <v>GNMA POOL# 347673</v>
          </cell>
          <cell r="F52">
            <v>105.429007</v>
          </cell>
          <cell r="G52">
            <v>124.22</v>
          </cell>
          <cell r="H52">
            <v>22932.37</v>
          </cell>
          <cell r="I52">
            <v>24177.37</v>
          </cell>
          <cell r="J52">
            <v>1</v>
          </cell>
        </row>
        <row r="53">
          <cell r="A53" t="str">
            <v>36203FHZ1</v>
          </cell>
          <cell r="B53" t="str">
            <v>36203FHZ1</v>
          </cell>
          <cell r="C53">
            <v>7.5</v>
          </cell>
          <cell r="D53">
            <v>39553</v>
          </cell>
          <cell r="E53" t="str">
            <v>GNMA POOL# 347748</v>
          </cell>
          <cell r="F53">
            <v>107.43299500000001</v>
          </cell>
          <cell r="G53">
            <v>627.32000000000005</v>
          </cell>
          <cell r="H53">
            <v>100371.11</v>
          </cell>
          <cell r="I53">
            <v>107831.69</v>
          </cell>
          <cell r="J53">
            <v>1</v>
          </cell>
        </row>
        <row r="54">
          <cell r="A54" t="str">
            <v>36203FJY2</v>
          </cell>
          <cell r="B54" t="str">
            <v>36203FJY2</v>
          </cell>
          <cell r="C54">
            <v>7</v>
          </cell>
          <cell r="D54">
            <v>39614</v>
          </cell>
          <cell r="E54" t="str">
            <v>GNMA POOL# 347779</v>
          </cell>
          <cell r="F54">
            <v>107.138002</v>
          </cell>
          <cell r="G54">
            <v>634.92999999999995</v>
          </cell>
          <cell r="H54">
            <v>108844.61</v>
          </cell>
          <cell r="I54">
            <v>116613.94</v>
          </cell>
          <cell r="J54">
            <v>1</v>
          </cell>
        </row>
        <row r="55">
          <cell r="A55" t="str">
            <v>36203FM85</v>
          </cell>
          <cell r="B55" t="str">
            <v>36203FM85</v>
          </cell>
          <cell r="C55">
            <v>7.5</v>
          </cell>
          <cell r="D55">
            <v>39493</v>
          </cell>
          <cell r="E55" t="str">
            <v>GNMA POOL# 347883</v>
          </cell>
          <cell r="F55">
            <v>107.43298799999999</v>
          </cell>
          <cell r="G55">
            <v>205.68</v>
          </cell>
          <cell r="H55">
            <v>32909.24</v>
          </cell>
          <cell r="I55">
            <v>35355.379999999997</v>
          </cell>
          <cell r="J55">
            <v>1</v>
          </cell>
        </row>
        <row r="56">
          <cell r="A56" t="str">
            <v>36203FMB8</v>
          </cell>
          <cell r="B56" t="str">
            <v>36203FMB8</v>
          </cell>
          <cell r="C56">
            <v>7.5</v>
          </cell>
          <cell r="D56">
            <v>39553</v>
          </cell>
          <cell r="E56" t="str">
            <v>GNMA POOL# 347854</v>
          </cell>
          <cell r="F56">
            <v>107.43280300000001</v>
          </cell>
          <cell r="G56">
            <v>14.25</v>
          </cell>
          <cell r="H56">
            <v>2279.4899999999998</v>
          </cell>
          <cell r="I56">
            <v>2448.92</v>
          </cell>
          <cell r="J56">
            <v>1</v>
          </cell>
        </row>
        <row r="57">
          <cell r="A57" t="str">
            <v>36203FSY2</v>
          </cell>
          <cell r="B57" t="str">
            <v>36203FSY2</v>
          </cell>
          <cell r="C57">
            <v>7.5</v>
          </cell>
          <cell r="D57">
            <v>39522</v>
          </cell>
          <cell r="E57" t="str">
            <v>GNMA POOL# 348035</v>
          </cell>
          <cell r="F57">
            <v>107.43300499999999</v>
          </cell>
          <cell r="G57">
            <v>325.38</v>
          </cell>
          <cell r="H57">
            <v>52061.31</v>
          </cell>
          <cell r="I57">
            <v>55931.03</v>
          </cell>
          <cell r="J57">
            <v>1</v>
          </cell>
        </row>
        <row r="58">
          <cell r="A58" t="str">
            <v>36203FVB8</v>
          </cell>
          <cell r="B58" t="str">
            <v>36203FVB8</v>
          </cell>
          <cell r="C58">
            <v>7</v>
          </cell>
          <cell r="D58">
            <v>39583</v>
          </cell>
          <cell r="E58" t="str">
            <v>GNMA POOL# 348110</v>
          </cell>
          <cell r="F58">
            <v>107.138003</v>
          </cell>
          <cell r="G58">
            <v>906.77</v>
          </cell>
          <cell r="H58">
            <v>155445.85999999999</v>
          </cell>
          <cell r="I58">
            <v>166541.59</v>
          </cell>
          <cell r="J58">
            <v>1</v>
          </cell>
        </row>
        <row r="59">
          <cell r="A59" t="str">
            <v>36203GCN1</v>
          </cell>
          <cell r="B59" t="str">
            <v>36203GCN1</v>
          </cell>
          <cell r="C59">
            <v>7</v>
          </cell>
          <cell r="D59">
            <v>39583</v>
          </cell>
          <cell r="E59" t="str">
            <v>GNMA POOL# 348477</v>
          </cell>
          <cell r="F59">
            <v>107.138002</v>
          </cell>
          <cell r="G59">
            <v>1390.06</v>
          </cell>
          <cell r="H59">
            <v>238296.39</v>
          </cell>
          <cell r="I59">
            <v>255305.99</v>
          </cell>
          <cell r="J59">
            <v>1</v>
          </cell>
        </row>
        <row r="60">
          <cell r="A60" t="str">
            <v>36203GDH3</v>
          </cell>
          <cell r="B60" t="str">
            <v>36203GDH3</v>
          </cell>
          <cell r="C60">
            <v>6.5</v>
          </cell>
          <cell r="D60">
            <v>39706</v>
          </cell>
          <cell r="E60" t="str">
            <v>GNMA POOL# 348504</v>
          </cell>
          <cell r="F60">
            <v>105.429006</v>
          </cell>
          <cell r="G60">
            <v>308.20999999999998</v>
          </cell>
          <cell r="H60">
            <v>56899.55</v>
          </cell>
          <cell r="I60">
            <v>59988.63</v>
          </cell>
          <cell r="J60">
            <v>1</v>
          </cell>
        </row>
        <row r="61">
          <cell r="A61" t="str">
            <v>36203GDY6</v>
          </cell>
          <cell r="B61" t="str">
            <v>36203GDY6</v>
          </cell>
          <cell r="C61">
            <v>6.5</v>
          </cell>
          <cell r="D61">
            <v>39644</v>
          </cell>
          <cell r="E61" t="str">
            <v>GNMA POOL# 348519</v>
          </cell>
          <cell r="F61">
            <v>105.429001</v>
          </cell>
          <cell r="G61">
            <v>3547.5</v>
          </cell>
          <cell r="H61">
            <v>654923.12</v>
          </cell>
          <cell r="I61">
            <v>690478.9</v>
          </cell>
          <cell r="J61">
            <v>1</v>
          </cell>
        </row>
        <row r="62">
          <cell r="A62" t="str">
            <v>36203GEN9</v>
          </cell>
          <cell r="B62" t="str">
            <v>36203GEN9</v>
          </cell>
          <cell r="C62">
            <v>7.5</v>
          </cell>
          <cell r="D62">
            <v>39522</v>
          </cell>
          <cell r="E62" t="str">
            <v>GNMA POOL# 348541</v>
          </cell>
          <cell r="F62">
            <v>107.432996</v>
          </cell>
          <cell r="G62">
            <v>596.64</v>
          </cell>
          <cell r="H62">
            <v>95462.99</v>
          </cell>
          <cell r="I62">
            <v>102558.75</v>
          </cell>
          <cell r="J62">
            <v>1</v>
          </cell>
        </row>
        <row r="63">
          <cell r="A63" t="str">
            <v>36203GFB4</v>
          </cell>
          <cell r="B63" t="str">
            <v>36203GFB4</v>
          </cell>
          <cell r="C63">
            <v>7</v>
          </cell>
          <cell r="D63">
            <v>39583</v>
          </cell>
          <cell r="E63" t="str">
            <v>GNMA POOL# 348562</v>
          </cell>
          <cell r="F63">
            <v>107.137998</v>
          </cell>
          <cell r="G63">
            <v>1136.75</v>
          </cell>
          <cell r="H63">
            <v>194872.14</v>
          </cell>
          <cell r="I63">
            <v>208782.11</v>
          </cell>
          <cell r="J63">
            <v>1</v>
          </cell>
        </row>
        <row r="64">
          <cell r="A64" t="str">
            <v>36203GFT5</v>
          </cell>
          <cell r="B64" t="str">
            <v>36203GFT5</v>
          </cell>
          <cell r="C64">
            <v>8</v>
          </cell>
          <cell r="D64">
            <v>39553</v>
          </cell>
          <cell r="E64" t="str">
            <v>GNMA POOL# 348578</v>
          </cell>
          <cell r="F64">
            <v>107.078999</v>
          </cell>
          <cell r="G64">
            <v>594.97</v>
          </cell>
          <cell r="H64">
            <v>89245.39</v>
          </cell>
          <cell r="I64">
            <v>95563.07</v>
          </cell>
          <cell r="J64">
            <v>1</v>
          </cell>
        </row>
        <row r="65">
          <cell r="A65" t="str">
            <v>36203GMW0</v>
          </cell>
          <cell r="B65" t="str">
            <v>36203GMW0</v>
          </cell>
          <cell r="C65">
            <v>7</v>
          </cell>
          <cell r="D65">
            <v>39583</v>
          </cell>
          <cell r="E65" t="str">
            <v>GNMA POOL# 348773</v>
          </cell>
          <cell r="F65">
            <v>107.137996</v>
          </cell>
          <cell r="G65">
            <v>445.33</v>
          </cell>
          <cell r="H65">
            <v>76343.14</v>
          </cell>
          <cell r="I65">
            <v>81792.509999999995</v>
          </cell>
          <cell r="J65">
            <v>1</v>
          </cell>
        </row>
        <row r="66">
          <cell r="A66" t="str">
            <v>36203GN33</v>
          </cell>
          <cell r="B66" t="str">
            <v>36203GN33</v>
          </cell>
          <cell r="C66">
            <v>7</v>
          </cell>
          <cell r="D66">
            <v>39614</v>
          </cell>
          <cell r="E66" t="str">
            <v>GNMA POOL# 348810</v>
          </cell>
          <cell r="F66">
            <v>107.137998</v>
          </cell>
          <cell r="G66">
            <v>1374.33</v>
          </cell>
          <cell r="H66">
            <v>235599.66</v>
          </cell>
          <cell r="I66">
            <v>252416.76</v>
          </cell>
          <cell r="J66">
            <v>1</v>
          </cell>
        </row>
        <row r="67">
          <cell r="A67" t="str">
            <v>36203GN58</v>
          </cell>
          <cell r="B67" t="str">
            <v>36203GN58</v>
          </cell>
          <cell r="C67">
            <v>6.5</v>
          </cell>
          <cell r="D67">
            <v>39614</v>
          </cell>
          <cell r="E67" t="str">
            <v>GNMA POOL# 348812</v>
          </cell>
          <cell r="F67">
            <v>105.429002</v>
          </cell>
          <cell r="G67">
            <v>895.85</v>
          </cell>
          <cell r="H67">
            <v>165388.42000000001</v>
          </cell>
          <cell r="I67">
            <v>174367.35999999999</v>
          </cell>
          <cell r="J67">
            <v>1</v>
          </cell>
        </row>
        <row r="68">
          <cell r="A68" t="str">
            <v>36203GUY7</v>
          </cell>
          <cell r="B68" t="str">
            <v>36203GUY7</v>
          </cell>
          <cell r="C68">
            <v>7.5</v>
          </cell>
          <cell r="D68">
            <v>39493</v>
          </cell>
          <cell r="E68" t="str">
            <v>GNMA POOL# 348999</v>
          </cell>
          <cell r="F68">
            <v>107.433004</v>
          </cell>
          <cell r="G68">
            <v>269.72000000000003</v>
          </cell>
          <cell r="H68">
            <v>43154.69</v>
          </cell>
          <cell r="I68">
            <v>46362.38</v>
          </cell>
          <cell r="J68">
            <v>1</v>
          </cell>
        </row>
        <row r="69">
          <cell r="A69" t="str">
            <v>36203HCP4</v>
          </cell>
          <cell r="B69" t="str">
            <v>36203HCP4</v>
          </cell>
          <cell r="C69">
            <v>6.5</v>
          </cell>
          <cell r="D69">
            <v>39583</v>
          </cell>
          <cell r="E69" t="str">
            <v>GNMA POOL# 349378</v>
          </cell>
          <cell r="F69">
            <v>105.429002</v>
          </cell>
          <cell r="G69">
            <v>300.88</v>
          </cell>
          <cell r="H69">
            <v>55546.3</v>
          </cell>
          <cell r="I69">
            <v>58561.91</v>
          </cell>
          <cell r="J69">
            <v>1</v>
          </cell>
        </row>
        <row r="70">
          <cell r="A70" t="str">
            <v>36203HF48</v>
          </cell>
          <cell r="B70" t="str">
            <v>36203HF48</v>
          </cell>
          <cell r="C70">
            <v>7.5</v>
          </cell>
          <cell r="D70">
            <v>39493</v>
          </cell>
          <cell r="E70" t="str">
            <v>GNMA POOL# 349487</v>
          </cell>
          <cell r="F70">
            <v>107.43299500000001</v>
          </cell>
          <cell r="G70">
            <v>370.13</v>
          </cell>
          <cell r="H70">
            <v>59220.54</v>
          </cell>
          <cell r="I70">
            <v>63622.400000000001</v>
          </cell>
          <cell r="J70">
            <v>1</v>
          </cell>
        </row>
        <row r="71">
          <cell r="A71" t="str">
            <v>36203HF55</v>
          </cell>
          <cell r="B71" t="str">
            <v>36203HF55</v>
          </cell>
          <cell r="C71">
            <v>7</v>
          </cell>
          <cell r="D71">
            <v>39493</v>
          </cell>
          <cell r="E71" t="str">
            <v>GNMA POOL# 349488</v>
          </cell>
          <cell r="F71">
            <v>107.12499800000001</v>
          </cell>
          <cell r="G71">
            <v>1031.5999999999999</v>
          </cell>
          <cell r="H71">
            <v>176845.66</v>
          </cell>
          <cell r="I71">
            <v>189445.91</v>
          </cell>
          <cell r="J71">
            <v>1</v>
          </cell>
        </row>
        <row r="72">
          <cell r="A72" t="str">
            <v>36203HJA0</v>
          </cell>
          <cell r="B72" t="str">
            <v>36203HJA0</v>
          </cell>
          <cell r="C72">
            <v>7</v>
          </cell>
          <cell r="D72">
            <v>39522</v>
          </cell>
          <cell r="E72" t="str">
            <v>GNMA POOL# 349557</v>
          </cell>
          <cell r="F72">
            <v>107.137998</v>
          </cell>
          <cell r="G72">
            <v>368.98</v>
          </cell>
          <cell r="H72">
            <v>63254.43</v>
          </cell>
          <cell r="I72">
            <v>67769.53</v>
          </cell>
          <cell r="J72">
            <v>1</v>
          </cell>
        </row>
        <row r="73">
          <cell r="A73" t="str">
            <v>36203HKL4</v>
          </cell>
          <cell r="B73" t="str">
            <v>36203HKL4</v>
          </cell>
          <cell r="C73">
            <v>7</v>
          </cell>
          <cell r="D73">
            <v>39583</v>
          </cell>
          <cell r="E73" t="str">
            <v>GNMA POOL# 349599</v>
          </cell>
          <cell r="F73">
            <v>107.137995</v>
          </cell>
          <cell r="G73">
            <v>620.5</v>
          </cell>
          <cell r="H73">
            <v>106371.04</v>
          </cell>
          <cell r="I73">
            <v>113963.8</v>
          </cell>
          <cell r="J73">
            <v>1</v>
          </cell>
        </row>
        <row r="74">
          <cell r="A74" t="str">
            <v>36203HP47</v>
          </cell>
          <cell r="B74" t="str">
            <v>36203HP47</v>
          </cell>
          <cell r="C74">
            <v>7</v>
          </cell>
          <cell r="D74">
            <v>39493</v>
          </cell>
          <cell r="E74" t="str">
            <v>GNMA POOL# 349743</v>
          </cell>
          <cell r="F74">
            <v>107.124948</v>
          </cell>
          <cell r="G74">
            <v>53.84</v>
          </cell>
          <cell r="H74">
            <v>9229.26</v>
          </cell>
          <cell r="I74">
            <v>9886.84</v>
          </cell>
          <cell r="J74">
            <v>1</v>
          </cell>
        </row>
        <row r="75">
          <cell r="A75" t="str">
            <v>36203HQU8</v>
          </cell>
          <cell r="B75" t="str">
            <v>36203HQU8</v>
          </cell>
          <cell r="C75">
            <v>7.5</v>
          </cell>
          <cell r="D75">
            <v>39553</v>
          </cell>
          <cell r="E75" t="str">
            <v>GNMA POOL# 349767</v>
          </cell>
          <cell r="F75">
            <v>107.43300000000001</v>
          </cell>
          <cell r="G75">
            <v>355.72</v>
          </cell>
          <cell r="H75">
            <v>56915.51</v>
          </cell>
          <cell r="I75">
            <v>61146.04</v>
          </cell>
          <cell r="J75">
            <v>1</v>
          </cell>
        </row>
        <row r="76">
          <cell r="A76" t="str">
            <v>36203J6F9</v>
          </cell>
          <cell r="B76" t="str">
            <v>36203J6F9</v>
          </cell>
          <cell r="C76">
            <v>7.5</v>
          </cell>
          <cell r="D76">
            <v>39522</v>
          </cell>
          <cell r="E76" t="str">
            <v>GNMA POOL# 351070</v>
          </cell>
          <cell r="F76">
            <v>107.409998</v>
          </cell>
          <cell r="G76">
            <v>1148.69</v>
          </cell>
          <cell r="H76">
            <v>183789.65</v>
          </cell>
          <cell r="I76">
            <v>197408.46</v>
          </cell>
          <cell r="J76">
            <v>1</v>
          </cell>
        </row>
        <row r="77">
          <cell r="A77" t="str">
            <v>36203JBM8</v>
          </cell>
          <cell r="B77" t="str">
            <v>36203JBM8</v>
          </cell>
          <cell r="C77">
            <v>6.5</v>
          </cell>
          <cell r="D77">
            <v>39553</v>
          </cell>
          <cell r="E77" t="str">
            <v>GNMA POOL# 350244</v>
          </cell>
          <cell r="F77">
            <v>105.429008</v>
          </cell>
          <cell r="G77">
            <v>113.6</v>
          </cell>
          <cell r="H77">
            <v>20972.71</v>
          </cell>
          <cell r="I77">
            <v>22111.32</v>
          </cell>
          <cell r="J77">
            <v>1</v>
          </cell>
        </row>
        <row r="78">
          <cell r="A78" t="str">
            <v>36203JEK9</v>
          </cell>
          <cell r="B78" t="str">
            <v>36203JEK9</v>
          </cell>
          <cell r="C78">
            <v>6.5</v>
          </cell>
          <cell r="D78">
            <v>39553</v>
          </cell>
          <cell r="E78" t="str">
            <v>GNMA POOL# 350338</v>
          </cell>
          <cell r="F78">
            <v>105.428999</v>
          </cell>
          <cell r="G78">
            <v>1688.73</v>
          </cell>
          <cell r="H78">
            <v>311765.40000000002</v>
          </cell>
          <cell r="I78">
            <v>328691.14</v>
          </cell>
          <cell r="J78">
            <v>1</v>
          </cell>
        </row>
        <row r="79">
          <cell r="A79" t="str">
            <v>36203JFJ1</v>
          </cell>
          <cell r="B79" t="str">
            <v>36203JFJ1</v>
          </cell>
          <cell r="C79">
            <v>6.5</v>
          </cell>
          <cell r="D79">
            <v>39553</v>
          </cell>
          <cell r="E79" t="str">
            <v>GNMA POOL# 350369</v>
          </cell>
          <cell r="F79">
            <v>105.42899199999999</v>
          </cell>
          <cell r="G79">
            <v>287.42</v>
          </cell>
          <cell r="H79">
            <v>53061.599999999999</v>
          </cell>
          <cell r="I79">
            <v>55942.31</v>
          </cell>
          <cell r="J79">
            <v>1</v>
          </cell>
        </row>
        <row r="80">
          <cell r="A80" t="str">
            <v>36203JS57</v>
          </cell>
          <cell r="B80" t="str">
            <v>36203JS57</v>
          </cell>
          <cell r="C80">
            <v>7</v>
          </cell>
          <cell r="D80">
            <v>45122</v>
          </cell>
          <cell r="E80" t="str">
            <v>GNMA POOL# 350740</v>
          </cell>
          <cell r="F80">
            <v>104.954999</v>
          </cell>
          <cell r="G80">
            <v>2089.0700000000002</v>
          </cell>
          <cell r="H80">
            <v>358126.2</v>
          </cell>
          <cell r="I80">
            <v>375871.35</v>
          </cell>
          <cell r="J80">
            <v>1</v>
          </cell>
        </row>
        <row r="81">
          <cell r="A81" t="str">
            <v>36203JSQ1</v>
          </cell>
          <cell r="B81" t="str">
            <v>36203JSQ1</v>
          </cell>
          <cell r="C81">
            <v>6</v>
          </cell>
          <cell r="D81">
            <v>39644</v>
          </cell>
          <cell r="E81" t="str">
            <v>GNMA POOL# 350727</v>
          </cell>
          <cell r="F81">
            <v>104.672022</v>
          </cell>
          <cell r="G81">
            <v>50.42</v>
          </cell>
          <cell r="H81">
            <v>10084.07</v>
          </cell>
          <cell r="I81">
            <v>10555.2</v>
          </cell>
          <cell r="J81">
            <v>1</v>
          </cell>
        </row>
        <row r="82">
          <cell r="A82" t="str">
            <v>36203JXG7</v>
          </cell>
          <cell r="B82" t="str">
            <v>36203JXG7</v>
          </cell>
          <cell r="C82">
            <v>6.5</v>
          </cell>
          <cell r="D82">
            <v>39675</v>
          </cell>
          <cell r="E82" t="str">
            <v>GNMA POOL# 350879</v>
          </cell>
          <cell r="F82">
            <v>105.429002</v>
          </cell>
          <cell r="G82">
            <v>824.03</v>
          </cell>
          <cell r="H82">
            <v>152129.06</v>
          </cell>
          <cell r="I82">
            <v>160388.15</v>
          </cell>
          <cell r="J82">
            <v>1</v>
          </cell>
        </row>
        <row r="83">
          <cell r="A83" t="str">
            <v>36203JYJ0</v>
          </cell>
          <cell r="B83" t="str">
            <v>36203JYJ0</v>
          </cell>
          <cell r="C83">
            <v>6.5</v>
          </cell>
          <cell r="D83">
            <v>39675</v>
          </cell>
          <cell r="E83" t="str">
            <v>GNMA POOL# 350913</v>
          </cell>
          <cell r="F83">
            <v>105.42899800000001</v>
          </cell>
          <cell r="G83">
            <v>651.44000000000005</v>
          </cell>
          <cell r="H83">
            <v>120266.2</v>
          </cell>
          <cell r="I83">
            <v>126795.45</v>
          </cell>
          <cell r="J83">
            <v>1</v>
          </cell>
        </row>
        <row r="84">
          <cell r="A84" t="str">
            <v>36203K6K5</v>
          </cell>
          <cell r="B84" t="str">
            <v>36203K6K5</v>
          </cell>
          <cell r="C84">
            <v>7</v>
          </cell>
          <cell r="D84">
            <v>39614</v>
          </cell>
          <cell r="E84" t="str">
            <v>GNMA POOL# 351974</v>
          </cell>
          <cell r="F84">
            <v>107.138006</v>
          </cell>
          <cell r="G84">
            <v>487.67</v>
          </cell>
          <cell r="H84">
            <v>83599.820000000007</v>
          </cell>
          <cell r="I84">
            <v>89567.18</v>
          </cell>
          <cell r="J84">
            <v>1</v>
          </cell>
        </row>
        <row r="85">
          <cell r="A85" t="str">
            <v>36203KK52</v>
          </cell>
          <cell r="B85" t="str">
            <v>36203KK52</v>
          </cell>
          <cell r="C85">
            <v>7</v>
          </cell>
          <cell r="D85">
            <v>45306</v>
          </cell>
          <cell r="E85" t="str">
            <v>GNMA POOL# 351416</v>
          </cell>
          <cell r="F85">
            <v>104.95499599999999</v>
          </cell>
          <cell r="G85">
            <v>606.30999999999995</v>
          </cell>
          <cell r="H85">
            <v>103938.94</v>
          </cell>
          <cell r="I85">
            <v>109089.11</v>
          </cell>
          <cell r="J85">
            <v>1</v>
          </cell>
        </row>
        <row r="86">
          <cell r="A86" t="str">
            <v>36203KK60</v>
          </cell>
          <cell r="B86" t="str">
            <v>36203KK60</v>
          </cell>
          <cell r="C86">
            <v>7</v>
          </cell>
          <cell r="D86">
            <v>45306</v>
          </cell>
          <cell r="E86" t="str">
            <v>GNMA POOL# 351417</v>
          </cell>
          <cell r="F86">
            <v>104.954999</v>
          </cell>
          <cell r="G86">
            <v>3732.53</v>
          </cell>
          <cell r="H86">
            <v>639862.85</v>
          </cell>
          <cell r="I86">
            <v>671568.05</v>
          </cell>
          <cell r="J86">
            <v>1</v>
          </cell>
        </row>
        <row r="87">
          <cell r="A87" t="str">
            <v>36203KK78</v>
          </cell>
          <cell r="B87" t="str">
            <v>36203KK78</v>
          </cell>
          <cell r="C87">
            <v>6.5</v>
          </cell>
          <cell r="D87">
            <v>39828</v>
          </cell>
          <cell r="E87" t="str">
            <v>GNMA POOL# 351418</v>
          </cell>
          <cell r="F87">
            <v>105.429017</v>
          </cell>
          <cell r="G87">
            <v>74.150000000000006</v>
          </cell>
          <cell r="H87">
            <v>13688.85</v>
          </cell>
          <cell r="I87">
            <v>14432.02</v>
          </cell>
          <cell r="J87">
            <v>1</v>
          </cell>
        </row>
        <row r="88">
          <cell r="A88" t="str">
            <v>36203KMQ4</v>
          </cell>
          <cell r="B88" t="str">
            <v>36203KMQ4</v>
          </cell>
          <cell r="C88">
            <v>7</v>
          </cell>
          <cell r="D88">
            <v>39828</v>
          </cell>
          <cell r="E88" t="str">
            <v>GNMA POOL# 351467</v>
          </cell>
          <cell r="F88">
            <v>107.13800500000001</v>
          </cell>
          <cell r="G88">
            <v>520.94000000000005</v>
          </cell>
          <cell r="H88">
            <v>89304.639999999999</v>
          </cell>
          <cell r="I88">
            <v>95679.21</v>
          </cell>
          <cell r="J88">
            <v>1</v>
          </cell>
        </row>
        <row r="89">
          <cell r="A89" t="str">
            <v>36203KSC9</v>
          </cell>
          <cell r="B89" t="str">
            <v>36203KSC9</v>
          </cell>
          <cell r="C89">
            <v>6.5</v>
          </cell>
          <cell r="D89">
            <v>39553</v>
          </cell>
          <cell r="E89" t="str">
            <v>GNMA POOL# 351615</v>
          </cell>
          <cell r="F89">
            <v>105.42899800000001</v>
          </cell>
          <cell r="G89">
            <v>1021.02</v>
          </cell>
          <cell r="H89">
            <v>188495.74</v>
          </cell>
          <cell r="I89">
            <v>198729.17</v>
          </cell>
          <cell r="J89">
            <v>1</v>
          </cell>
        </row>
        <row r="90">
          <cell r="A90" t="str">
            <v>36203KUE2</v>
          </cell>
          <cell r="B90" t="str">
            <v>36203KUE2</v>
          </cell>
          <cell r="C90">
            <v>6.5</v>
          </cell>
          <cell r="D90">
            <v>39675</v>
          </cell>
          <cell r="E90" t="str">
            <v>GNMA POOL# 351681</v>
          </cell>
          <cell r="F90">
            <v>105.429023</v>
          </cell>
          <cell r="G90">
            <v>27.37</v>
          </cell>
          <cell r="H90">
            <v>5052.29</v>
          </cell>
          <cell r="I90">
            <v>5326.58</v>
          </cell>
          <cell r="J90">
            <v>1</v>
          </cell>
        </row>
        <row r="91">
          <cell r="A91" t="str">
            <v>36203LC34</v>
          </cell>
          <cell r="B91" t="str">
            <v>36203LC34</v>
          </cell>
          <cell r="C91">
            <v>6.5</v>
          </cell>
          <cell r="D91">
            <v>39706</v>
          </cell>
          <cell r="E91" t="str">
            <v>GNMA POOL# 352090</v>
          </cell>
          <cell r="F91">
            <v>105.428989</v>
          </cell>
          <cell r="G91">
            <v>219.72</v>
          </cell>
          <cell r="H91">
            <v>40564.089999999997</v>
          </cell>
          <cell r="I91">
            <v>42766.31</v>
          </cell>
          <cell r="J91">
            <v>1</v>
          </cell>
        </row>
        <row r="92">
          <cell r="A92" t="str">
            <v>36203LDZ2</v>
          </cell>
          <cell r="B92" t="str">
            <v>36203LDZ2</v>
          </cell>
          <cell r="C92">
            <v>6.5</v>
          </cell>
          <cell r="D92">
            <v>39675</v>
          </cell>
          <cell r="E92" t="str">
            <v>GNMA POOL# 352120</v>
          </cell>
          <cell r="F92">
            <v>105.429005</v>
          </cell>
          <cell r="G92">
            <v>157.59</v>
          </cell>
          <cell r="H92">
            <v>29094.28</v>
          </cell>
          <cell r="I92">
            <v>30673.81</v>
          </cell>
          <cell r="J92">
            <v>1</v>
          </cell>
        </row>
        <row r="93">
          <cell r="A93" t="str">
            <v>36203LF23</v>
          </cell>
          <cell r="B93" t="str">
            <v>36203LF23</v>
          </cell>
          <cell r="C93">
            <v>8</v>
          </cell>
          <cell r="D93">
            <v>39553</v>
          </cell>
          <cell r="E93" t="str">
            <v>GNMA POOL# 352185</v>
          </cell>
          <cell r="F93">
            <v>107.07899399999999</v>
          </cell>
          <cell r="G93">
            <v>581.45000000000005</v>
          </cell>
          <cell r="H93">
            <v>87218.18</v>
          </cell>
          <cell r="I93">
            <v>93392.35</v>
          </cell>
          <cell r="J93">
            <v>1</v>
          </cell>
        </row>
        <row r="94">
          <cell r="A94" t="str">
            <v>36203LFM9</v>
          </cell>
          <cell r="B94" t="str">
            <v>36203LFM9</v>
          </cell>
          <cell r="C94">
            <v>7</v>
          </cell>
          <cell r="D94">
            <v>39614</v>
          </cell>
          <cell r="E94" t="str">
            <v>GNMA POOL# 352172</v>
          </cell>
          <cell r="F94">
            <v>107.13799899999999</v>
          </cell>
          <cell r="G94">
            <v>1674.85</v>
          </cell>
          <cell r="H94">
            <v>287116.3</v>
          </cell>
          <cell r="I94">
            <v>307610.65999999997</v>
          </cell>
          <cell r="J94">
            <v>1</v>
          </cell>
        </row>
        <row r="95">
          <cell r="A95" t="str">
            <v>36203LFN7</v>
          </cell>
          <cell r="B95" t="str">
            <v>36203LFN7</v>
          </cell>
          <cell r="C95">
            <v>7</v>
          </cell>
          <cell r="D95">
            <v>39614</v>
          </cell>
          <cell r="E95" t="str">
            <v>GNMA POOL# 352173</v>
          </cell>
          <cell r="F95">
            <v>107.13800000000001</v>
          </cell>
          <cell r="G95">
            <v>5401.44</v>
          </cell>
          <cell r="H95">
            <v>925961.76</v>
          </cell>
          <cell r="I95">
            <v>992056.91</v>
          </cell>
          <cell r="J95">
            <v>1</v>
          </cell>
        </row>
        <row r="96">
          <cell r="A96" t="str">
            <v>36203LFY3</v>
          </cell>
          <cell r="B96" t="str">
            <v>36203LFY3</v>
          </cell>
          <cell r="C96">
            <v>7.5</v>
          </cell>
          <cell r="D96">
            <v>39553</v>
          </cell>
          <cell r="E96" t="str">
            <v>GNMA POOL# 352183</v>
          </cell>
          <cell r="F96">
            <v>107.432996</v>
          </cell>
          <cell r="G96">
            <v>310.76</v>
          </cell>
          <cell r="H96">
            <v>49721</v>
          </cell>
          <cell r="I96">
            <v>53416.76</v>
          </cell>
          <cell r="J96">
            <v>1</v>
          </cell>
        </row>
        <row r="97">
          <cell r="A97" t="str">
            <v>36203LFZ0</v>
          </cell>
          <cell r="B97" t="str">
            <v>36203LFZ0</v>
          </cell>
          <cell r="C97">
            <v>7.5</v>
          </cell>
          <cell r="D97">
            <v>39553</v>
          </cell>
          <cell r="E97" t="str">
            <v>GNMA POOL# 352184</v>
          </cell>
          <cell r="F97">
            <v>107.43300000000001</v>
          </cell>
          <cell r="G97">
            <v>3823.3</v>
          </cell>
          <cell r="H97">
            <v>611727.68999999994</v>
          </cell>
          <cell r="I97">
            <v>657197.41</v>
          </cell>
          <cell r="J97">
            <v>1</v>
          </cell>
        </row>
        <row r="98">
          <cell r="A98" t="str">
            <v>36203LG89</v>
          </cell>
          <cell r="B98" t="str">
            <v>36203LG89</v>
          </cell>
          <cell r="C98">
            <v>6.5</v>
          </cell>
          <cell r="D98">
            <v>39553</v>
          </cell>
          <cell r="E98" t="str">
            <v>GNMA POOL# 352223</v>
          </cell>
          <cell r="F98">
            <v>105.429002</v>
          </cell>
          <cell r="G98">
            <v>458.4</v>
          </cell>
          <cell r="H98">
            <v>84628.26</v>
          </cell>
          <cell r="I98">
            <v>89222.73</v>
          </cell>
          <cell r="J98">
            <v>1</v>
          </cell>
        </row>
        <row r="99">
          <cell r="A99" t="str">
            <v>36203LGH9</v>
          </cell>
          <cell r="B99" t="str">
            <v>36203LGH9</v>
          </cell>
          <cell r="C99">
            <v>7</v>
          </cell>
          <cell r="D99">
            <v>39583</v>
          </cell>
          <cell r="E99" t="str">
            <v>GNMA POOL# 352200</v>
          </cell>
          <cell r="F99">
            <v>107.13800000000001</v>
          </cell>
          <cell r="G99">
            <v>3446.74</v>
          </cell>
          <cell r="H99">
            <v>590870.26</v>
          </cell>
          <cell r="I99">
            <v>633046.57999999996</v>
          </cell>
          <cell r="J99">
            <v>1</v>
          </cell>
        </row>
        <row r="100">
          <cell r="A100" t="str">
            <v>36203LQG0</v>
          </cell>
          <cell r="B100" t="str">
            <v>36203LQG0</v>
          </cell>
          <cell r="C100">
            <v>7.5</v>
          </cell>
          <cell r="D100">
            <v>39553</v>
          </cell>
          <cell r="E100" t="str">
            <v>GNMA POOL# 352455</v>
          </cell>
          <cell r="F100">
            <v>107.43307299999999</v>
          </cell>
          <cell r="G100">
            <v>41.52</v>
          </cell>
          <cell r="H100">
            <v>6643.82</v>
          </cell>
          <cell r="I100">
            <v>7137.66</v>
          </cell>
          <cell r="J100">
            <v>1</v>
          </cell>
        </row>
        <row r="101">
          <cell r="A101" t="str">
            <v>36203LRC8</v>
          </cell>
          <cell r="B101" t="str">
            <v>36203LRC8</v>
          </cell>
          <cell r="C101">
            <v>7</v>
          </cell>
          <cell r="D101">
            <v>45122</v>
          </cell>
          <cell r="E101" t="str">
            <v>GNMA POOL# 352483</v>
          </cell>
          <cell r="F101">
            <v>104.955</v>
          </cell>
          <cell r="G101">
            <v>2027.33</v>
          </cell>
          <cell r="H101">
            <v>347541.48</v>
          </cell>
          <cell r="I101">
            <v>364762.16</v>
          </cell>
          <cell r="J101">
            <v>1</v>
          </cell>
        </row>
        <row r="102">
          <cell r="A102" t="str">
            <v>36203LRR5</v>
          </cell>
          <cell r="B102" t="str">
            <v>36203LRR5</v>
          </cell>
          <cell r="C102">
            <v>6.5</v>
          </cell>
          <cell r="D102">
            <v>39675</v>
          </cell>
          <cell r="E102" t="str">
            <v>GNMA POOL# 352496</v>
          </cell>
          <cell r="F102">
            <v>105.429001</v>
          </cell>
          <cell r="G102">
            <v>200.03</v>
          </cell>
          <cell r="H102">
            <v>36927.79</v>
          </cell>
          <cell r="I102">
            <v>38932.6</v>
          </cell>
          <cell r="J102">
            <v>1</v>
          </cell>
        </row>
        <row r="103">
          <cell r="A103" t="str">
            <v>36203LTD4</v>
          </cell>
          <cell r="B103" t="str">
            <v>36203LTD4</v>
          </cell>
          <cell r="C103">
            <v>7.5</v>
          </cell>
          <cell r="D103">
            <v>39493</v>
          </cell>
          <cell r="E103" t="str">
            <v>GNMA POOL# 352548</v>
          </cell>
          <cell r="F103">
            <v>107.410016</v>
          </cell>
          <cell r="G103">
            <v>137.71</v>
          </cell>
          <cell r="H103">
            <v>22034.23</v>
          </cell>
          <cell r="I103">
            <v>23666.97</v>
          </cell>
          <cell r="J103">
            <v>1</v>
          </cell>
        </row>
        <row r="104">
          <cell r="A104" t="str">
            <v>36203LW99</v>
          </cell>
          <cell r="B104" t="str">
            <v>36203LW99</v>
          </cell>
          <cell r="C104">
            <v>7</v>
          </cell>
          <cell r="D104">
            <v>39583</v>
          </cell>
          <cell r="E104" t="str">
            <v>GNMA POOL# 352672</v>
          </cell>
          <cell r="F104">
            <v>107.138001</v>
          </cell>
          <cell r="G104">
            <v>2118.64</v>
          </cell>
          <cell r="H104">
            <v>363195.23</v>
          </cell>
          <cell r="I104">
            <v>389120.11</v>
          </cell>
          <cell r="J104">
            <v>1</v>
          </cell>
        </row>
        <row r="105">
          <cell r="A105" t="str">
            <v>36203MG53</v>
          </cell>
          <cell r="B105" t="str">
            <v>36203MG53</v>
          </cell>
          <cell r="C105">
            <v>7</v>
          </cell>
          <cell r="D105">
            <v>39614</v>
          </cell>
          <cell r="E105" t="str">
            <v>GNMA POOL# 353120</v>
          </cell>
          <cell r="F105">
            <v>107.138002</v>
          </cell>
          <cell r="G105">
            <v>114.83</v>
          </cell>
          <cell r="H105">
            <v>19685.48</v>
          </cell>
          <cell r="I105">
            <v>21090.63</v>
          </cell>
          <cell r="J105">
            <v>1</v>
          </cell>
        </row>
        <row r="106">
          <cell r="A106" t="str">
            <v>36203MG61</v>
          </cell>
          <cell r="B106" t="str">
            <v>36203MG61</v>
          </cell>
          <cell r="C106">
            <v>7</v>
          </cell>
          <cell r="D106">
            <v>39583</v>
          </cell>
          <cell r="E106" t="str">
            <v>GNMA POOL# 353121</v>
          </cell>
          <cell r="F106">
            <v>107.13800000000001</v>
          </cell>
          <cell r="G106">
            <v>5353.65</v>
          </cell>
          <cell r="H106">
            <v>917768.45</v>
          </cell>
          <cell r="I106">
            <v>983278.76</v>
          </cell>
          <cell r="J106">
            <v>1</v>
          </cell>
        </row>
        <row r="107">
          <cell r="A107" t="str">
            <v>36203MH60</v>
          </cell>
          <cell r="B107" t="str">
            <v>36203MH60</v>
          </cell>
          <cell r="C107">
            <v>6.5</v>
          </cell>
          <cell r="D107">
            <v>39736</v>
          </cell>
          <cell r="E107" t="str">
            <v>GNMA POOL# 353153</v>
          </cell>
          <cell r="F107">
            <v>105.42899300000001</v>
          </cell>
          <cell r="G107">
            <v>410.33</v>
          </cell>
          <cell r="H107">
            <v>75752.899999999994</v>
          </cell>
          <cell r="I107">
            <v>79865.52</v>
          </cell>
          <cell r="J107">
            <v>1</v>
          </cell>
        </row>
        <row r="108">
          <cell r="A108" t="str">
            <v>36203MHD5</v>
          </cell>
          <cell r="B108" t="str">
            <v>36203MHD5</v>
          </cell>
          <cell r="C108">
            <v>7</v>
          </cell>
          <cell r="D108">
            <v>39614</v>
          </cell>
          <cell r="E108" t="str">
            <v>GNMA POOL# 353128</v>
          </cell>
          <cell r="F108">
            <v>107.13800000000001</v>
          </cell>
          <cell r="G108">
            <v>4211.63</v>
          </cell>
          <cell r="H108">
            <v>721993.93</v>
          </cell>
          <cell r="I108">
            <v>773529.86</v>
          </cell>
          <cell r="J108">
            <v>1</v>
          </cell>
        </row>
        <row r="109">
          <cell r="A109" t="str">
            <v>36203MKD1</v>
          </cell>
          <cell r="B109" t="str">
            <v>36203MKD1</v>
          </cell>
          <cell r="C109">
            <v>7.5</v>
          </cell>
          <cell r="D109">
            <v>39493</v>
          </cell>
          <cell r="E109" t="str">
            <v>GNMA POOL# 353192</v>
          </cell>
          <cell r="F109">
            <v>107.43300600000001</v>
          </cell>
          <cell r="G109">
            <v>162.85</v>
          </cell>
          <cell r="H109">
            <v>26056.62</v>
          </cell>
          <cell r="I109">
            <v>27993.41</v>
          </cell>
          <cell r="J109">
            <v>1</v>
          </cell>
        </row>
        <row r="110">
          <cell r="A110" t="str">
            <v>36203ML99</v>
          </cell>
          <cell r="B110" t="str">
            <v>36203ML99</v>
          </cell>
          <cell r="C110">
            <v>7.5</v>
          </cell>
          <cell r="D110">
            <v>39553</v>
          </cell>
          <cell r="E110" t="str">
            <v>GNMA POOL# 353252</v>
          </cell>
          <cell r="F110">
            <v>107.432993</v>
          </cell>
          <cell r="G110">
            <v>322.72000000000003</v>
          </cell>
          <cell r="H110">
            <v>51634.92</v>
          </cell>
          <cell r="I110">
            <v>55472.94</v>
          </cell>
          <cell r="J110">
            <v>1</v>
          </cell>
        </row>
        <row r="111">
          <cell r="A111" t="str">
            <v>36203MLP3</v>
          </cell>
          <cell r="B111" t="str">
            <v>36203MLP3</v>
          </cell>
          <cell r="C111">
            <v>7.5</v>
          </cell>
          <cell r="D111">
            <v>39553</v>
          </cell>
          <cell r="E111" t="str">
            <v>GNMA POOL# 353234</v>
          </cell>
          <cell r="F111">
            <v>107.43294899999999</v>
          </cell>
          <cell r="G111">
            <v>61.74</v>
          </cell>
          <cell r="H111">
            <v>9879.1200000000008</v>
          </cell>
          <cell r="I111">
            <v>10613.43</v>
          </cell>
          <cell r="J111">
            <v>1</v>
          </cell>
        </row>
        <row r="112">
          <cell r="A112" t="str">
            <v>36203MPN4</v>
          </cell>
          <cell r="B112" t="str">
            <v>36203MPN4</v>
          </cell>
          <cell r="C112">
            <v>7</v>
          </cell>
          <cell r="D112">
            <v>45458</v>
          </cell>
          <cell r="E112" t="str">
            <v>GNMA POOL# 353329</v>
          </cell>
          <cell r="F112">
            <v>104.95600399999999</v>
          </cell>
          <cell r="G112">
            <v>166.56</v>
          </cell>
          <cell r="H112">
            <v>28553.65</v>
          </cell>
          <cell r="I112">
            <v>29968.77</v>
          </cell>
          <cell r="J112">
            <v>1</v>
          </cell>
        </row>
        <row r="113">
          <cell r="A113" t="str">
            <v>36203MZ86</v>
          </cell>
          <cell r="B113" t="str">
            <v>36203MZ86</v>
          </cell>
          <cell r="C113">
            <v>7.5</v>
          </cell>
          <cell r="D113">
            <v>39522</v>
          </cell>
          <cell r="E113" t="str">
            <v>GNMA POOL# 353667</v>
          </cell>
          <cell r="F113">
            <v>107.410003</v>
          </cell>
          <cell r="G113">
            <v>1015.76</v>
          </cell>
          <cell r="H113">
            <v>162522.21</v>
          </cell>
          <cell r="I113">
            <v>174565.11</v>
          </cell>
          <cell r="J113">
            <v>1</v>
          </cell>
        </row>
        <row r="114">
          <cell r="A114" t="str">
            <v>36203MZV5</v>
          </cell>
          <cell r="B114" t="str">
            <v>36203MZV5</v>
          </cell>
          <cell r="C114">
            <v>6.5</v>
          </cell>
          <cell r="D114">
            <v>39859</v>
          </cell>
          <cell r="E114" t="str">
            <v>GNMA POOL# 353656</v>
          </cell>
          <cell r="F114">
            <v>105.311995</v>
          </cell>
          <cell r="G114">
            <v>266.86</v>
          </cell>
          <cell r="H114">
            <v>49267.37</v>
          </cell>
          <cell r="I114">
            <v>51884.45</v>
          </cell>
          <cell r="J114">
            <v>1</v>
          </cell>
        </row>
        <row r="115">
          <cell r="A115" t="str">
            <v>36203MZZ6</v>
          </cell>
          <cell r="B115" t="str">
            <v>36203MZZ6</v>
          </cell>
          <cell r="C115">
            <v>7</v>
          </cell>
          <cell r="D115">
            <v>39522</v>
          </cell>
          <cell r="E115" t="str">
            <v>GNMA POOL# 353660</v>
          </cell>
          <cell r="F115">
            <v>107.138004</v>
          </cell>
          <cell r="G115">
            <v>315.36</v>
          </cell>
          <cell r="H115">
            <v>54062.03</v>
          </cell>
          <cell r="I115">
            <v>57920.98</v>
          </cell>
          <cell r="J115">
            <v>1</v>
          </cell>
        </row>
        <row r="116">
          <cell r="A116" t="str">
            <v>36203N2A5</v>
          </cell>
          <cell r="B116" t="str">
            <v>36203N2A5</v>
          </cell>
          <cell r="C116">
            <v>6.5</v>
          </cell>
          <cell r="D116">
            <v>39553</v>
          </cell>
          <cell r="E116" t="str">
            <v>GNMA POOL# 354569</v>
          </cell>
          <cell r="F116">
            <v>105.429006</v>
          </cell>
          <cell r="G116">
            <v>449.73</v>
          </cell>
          <cell r="H116">
            <v>83027.17</v>
          </cell>
          <cell r="I116">
            <v>87534.720000000001</v>
          </cell>
          <cell r="J116">
            <v>1</v>
          </cell>
        </row>
        <row r="117">
          <cell r="A117" t="str">
            <v>36203N3A4</v>
          </cell>
          <cell r="B117" t="str">
            <v>36203N3A4</v>
          </cell>
          <cell r="C117">
            <v>8</v>
          </cell>
          <cell r="D117">
            <v>39583</v>
          </cell>
          <cell r="E117" t="str">
            <v>GNMA POOL# 354593</v>
          </cell>
          <cell r="F117">
            <v>107.07900100000001</v>
          </cell>
          <cell r="G117">
            <v>413.33</v>
          </cell>
          <cell r="H117">
            <v>61999.57</v>
          </cell>
          <cell r="I117">
            <v>66388.52</v>
          </cell>
          <cell r="J117">
            <v>1</v>
          </cell>
        </row>
        <row r="118">
          <cell r="A118" t="str">
            <v>36203NKK3</v>
          </cell>
          <cell r="B118" t="str">
            <v>36203NKK3</v>
          </cell>
          <cell r="C118">
            <v>7</v>
          </cell>
          <cell r="D118">
            <v>39553</v>
          </cell>
          <cell r="E118" t="str">
            <v>GNMA POOL# 354098</v>
          </cell>
          <cell r="F118">
            <v>107.138002</v>
          </cell>
          <cell r="G118">
            <v>903.32</v>
          </cell>
          <cell r="H118">
            <v>154854.67000000001</v>
          </cell>
          <cell r="I118">
            <v>165908.20000000001</v>
          </cell>
          <cell r="J118">
            <v>1</v>
          </cell>
        </row>
        <row r="119">
          <cell r="A119" t="str">
            <v>36203NR42</v>
          </cell>
          <cell r="B119" t="str">
            <v>36203NR42</v>
          </cell>
          <cell r="C119">
            <v>7</v>
          </cell>
          <cell r="D119">
            <v>39614</v>
          </cell>
          <cell r="E119" t="str">
            <v>GNMA POOL# 354307</v>
          </cell>
          <cell r="F119">
            <v>107.137998</v>
          </cell>
          <cell r="G119">
            <v>861.08</v>
          </cell>
          <cell r="H119">
            <v>147613.94</v>
          </cell>
          <cell r="I119">
            <v>158150.62</v>
          </cell>
          <cell r="J119">
            <v>1</v>
          </cell>
        </row>
        <row r="120">
          <cell r="A120" t="str">
            <v>36203P6E8</v>
          </cell>
          <cell r="B120" t="str">
            <v>36203P6E8</v>
          </cell>
          <cell r="C120">
            <v>7</v>
          </cell>
          <cell r="D120">
            <v>39614</v>
          </cell>
          <cell r="E120" t="str">
            <v>GNMA POOL# 355569</v>
          </cell>
          <cell r="F120">
            <v>107.138003</v>
          </cell>
          <cell r="G120">
            <v>775.81</v>
          </cell>
          <cell r="H120">
            <v>132995.6</v>
          </cell>
          <cell r="I120">
            <v>142488.82999999999</v>
          </cell>
          <cell r="J120">
            <v>1</v>
          </cell>
        </row>
        <row r="121">
          <cell r="A121" t="str">
            <v>36203PED1</v>
          </cell>
          <cell r="B121" t="str">
            <v>36203PED1</v>
          </cell>
          <cell r="C121">
            <v>7</v>
          </cell>
          <cell r="D121">
            <v>45458</v>
          </cell>
          <cell r="E121" t="str">
            <v>GNMA POOL# 354832</v>
          </cell>
          <cell r="F121">
            <v>104.956001</v>
          </cell>
          <cell r="G121">
            <v>264.98</v>
          </cell>
          <cell r="H121">
            <v>45424.73</v>
          </cell>
          <cell r="I121">
            <v>47675.98</v>
          </cell>
          <cell r="J121">
            <v>1</v>
          </cell>
        </row>
        <row r="122">
          <cell r="A122" t="str">
            <v>36203PFW8</v>
          </cell>
          <cell r="B122" t="str">
            <v>36203PFW8</v>
          </cell>
          <cell r="C122">
            <v>7</v>
          </cell>
          <cell r="D122">
            <v>39614</v>
          </cell>
          <cell r="E122" t="str">
            <v>GNMA POOL# 354881</v>
          </cell>
          <cell r="F122">
            <v>107.13800000000001</v>
          </cell>
          <cell r="G122">
            <v>879.98</v>
          </cell>
          <cell r="H122">
            <v>150853.31</v>
          </cell>
          <cell r="I122">
            <v>161621.22</v>
          </cell>
          <cell r="J122">
            <v>1</v>
          </cell>
        </row>
        <row r="123">
          <cell r="A123" t="str">
            <v>36203PU84</v>
          </cell>
          <cell r="B123" t="str">
            <v>36203PU84</v>
          </cell>
          <cell r="C123">
            <v>7</v>
          </cell>
          <cell r="D123">
            <v>39614</v>
          </cell>
          <cell r="E123" t="str">
            <v>GNMA POOL# 355307</v>
          </cell>
          <cell r="F123">
            <v>107.138003</v>
          </cell>
          <cell r="G123">
            <v>534.37</v>
          </cell>
          <cell r="H123">
            <v>91606.02</v>
          </cell>
          <cell r="I123">
            <v>98144.86</v>
          </cell>
          <cell r="J123">
            <v>1</v>
          </cell>
        </row>
        <row r="124">
          <cell r="A124" t="str">
            <v>36203PWW9</v>
          </cell>
          <cell r="B124" t="str">
            <v>36203PWW9</v>
          </cell>
          <cell r="C124">
            <v>7</v>
          </cell>
          <cell r="D124">
            <v>39614</v>
          </cell>
          <cell r="E124" t="str">
            <v>GNMA POOL# 355361</v>
          </cell>
          <cell r="F124">
            <v>107.13799899999999</v>
          </cell>
          <cell r="G124">
            <v>971.26</v>
          </cell>
          <cell r="H124">
            <v>166501.28</v>
          </cell>
          <cell r="I124">
            <v>178386.14</v>
          </cell>
          <cell r="J124">
            <v>1</v>
          </cell>
        </row>
        <row r="125">
          <cell r="A125" t="str">
            <v>36203PX73</v>
          </cell>
          <cell r="B125" t="str">
            <v>36203PX73</v>
          </cell>
          <cell r="C125">
            <v>7</v>
          </cell>
          <cell r="D125">
            <v>39614</v>
          </cell>
          <cell r="E125" t="str">
            <v>GNMA POOL# 355402</v>
          </cell>
          <cell r="F125">
            <v>107.138002</v>
          </cell>
          <cell r="G125">
            <v>580.86</v>
          </cell>
          <cell r="H125">
            <v>99576.33</v>
          </cell>
          <cell r="I125">
            <v>106684.09</v>
          </cell>
          <cell r="J125">
            <v>1</v>
          </cell>
        </row>
        <row r="126">
          <cell r="A126" t="str">
            <v>36203PX81</v>
          </cell>
          <cell r="B126" t="str">
            <v>36203PX81</v>
          </cell>
          <cell r="C126">
            <v>7</v>
          </cell>
          <cell r="D126">
            <v>39614</v>
          </cell>
          <cell r="E126" t="str">
            <v>GNMA POOL# 355403</v>
          </cell>
          <cell r="F126">
            <v>107.13799899999999</v>
          </cell>
          <cell r="G126">
            <v>1220.8599999999999</v>
          </cell>
          <cell r="H126">
            <v>209290.16</v>
          </cell>
          <cell r="I126">
            <v>224229.29</v>
          </cell>
          <cell r="J126">
            <v>1</v>
          </cell>
        </row>
        <row r="127">
          <cell r="A127" t="str">
            <v>36203Q2P5</v>
          </cell>
          <cell r="B127" t="str">
            <v>36203Q2P5</v>
          </cell>
          <cell r="C127">
            <v>7</v>
          </cell>
          <cell r="D127">
            <v>39614</v>
          </cell>
          <cell r="E127" t="str">
            <v>GNMA POOL# 356382</v>
          </cell>
          <cell r="F127">
            <v>107.138001</v>
          </cell>
          <cell r="G127">
            <v>729.37</v>
          </cell>
          <cell r="H127">
            <v>125035.42</v>
          </cell>
          <cell r="I127">
            <v>133960.45000000001</v>
          </cell>
          <cell r="J127">
            <v>1</v>
          </cell>
        </row>
        <row r="128">
          <cell r="A128" t="str">
            <v>36203Q3V1</v>
          </cell>
          <cell r="B128" t="str">
            <v>36203Q3V1</v>
          </cell>
          <cell r="C128">
            <v>8</v>
          </cell>
          <cell r="D128">
            <v>39553</v>
          </cell>
          <cell r="E128" t="str">
            <v>GNMA POOL# 356412</v>
          </cell>
          <cell r="F128">
            <v>107.07900100000001</v>
          </cell>
          <cell r="G128">
            <v>302.63</v>
          </cell>
          <cell r="H128">
            <v>45394.68</v>
          </cell>
          <cell r="I128">
            <v>48608.17</v>
          </cell>
          <cell r="J128">
            <v>1</v>
          </cell>
        </row>
        <row r="129">
          <cell r="A129" t="str">
            <v>36203QCS8</v>
          </cell>
          <cell r="B129" t="str">
            <v>36203QCS8</v>
          </cell>
          <cell r="C129">
            <v>7</v>
          </cell>
          <cell r="D129">
            <v>39583</v>
          </cell>
          <cell r="E129" t="str">
            <v>GNMA POOL# 355681</v>
          </cell>
          <cell r="F129">
            <v>107.138002</v>
          </cell>
          <cell r="G129">
            <v>1183.58</v>
          </cell>
          <cell r="H129">
            <v>202899.64</v>
          </cell>
          <cell r="I129">
            <v>217382.62</v>
          </cell>
          <cell r="J129">
            <v>1</v>
          </cell>
        </row>
        <row r="130">
          <cell r="A130" t="str">
            <v>36203QDH1</v>
          </cell>
          <cell r="B130" t="str">
            <v>36203QDH1</v>
          </cell>
          <cell r="C130">
            <v>7</v>
          </cell>
          <cell r="D130">
            <v>39614</v>
          </cell>
          <cell r="E130" t="str">
            <v>GNMA POOL# 355704</v>
          </cell>
          <cell r="F130">
            <v>107.13800500000001</v>
          </cell>
          <cell r="G130">
            <v>442.52</v>
          </cell>
          <cell r="H130">
            <v>75861.25</v>
          </cell>
          <cell r="I130">
            <v>81276.23</v>
          </cell>
          <cell r="J130">
            <v>1</v>
          </cell>
        </row>
        <row r="131">
          <cell r="A131" t="str">
            <v>36203QJU6</v>
          </cell>
          <cell r="B131" t="str">
            <v>36203QJU6</v>
          </cell>
          <cell r="C131">
            <v>6.5</v>
          </cell>
          <cell r="D131">
            <v>39918</v>
          </cell>
          <cell r="E131" t="str">
            <v>GNMA POOL# 355875</v>
          </cell>
          <cell r="F131">
            <v>105.31199599999999</v>
          </cell>
          <cell r="G131">
            <v>448.29</v>
          </cell>
          <cell r="H131">
            <v>82760.61</v>
          </cell>
          <cell r="I131">
            <v>87156.85</v>
          </cell>
          <cell r="J131">
            <v>1</v>
          </cell>
        </row>
        <row r="132">
          <cell r="A132" t="str">
            <v>36203QT50</v>
          </cell>
          <cell r="B132" t="str">
            <v>36203QT50</v>
          </cell>
          <cell r="C132">
            <v>6.5</v>
          </cell>
          <cell r="D132">
            <v>45275</v>
          </cell>
          <cell r="E132" t="str">
            <v>GNMA POOL# 356172</v>
          </cell>
          <cell r="F132">
            <v>103.732946</v>
          </cell>
          <cell r="G132">
            <v>34.96</v>
          </cell>
          <cell r="H132">
            <v>6454.42</v>
          </cell>
          <cell r="I132">
            <v>6695.36</v>
          </cell>
          <cell r="J132">
            <v>1</v>
          </cell>
        </row>
        <row r="133">
          <cell r="A133" t="str">
            <v>36203RCL1</v>
          </cell>
          <cell r="B133" t="str">
            <v>36203RCL1</v>
          </cell>
          <cell r="C133">
            <v>7</v>
          </cell>
          <cell r="D133">
            <v>39583</v>
          </cell>
          <cell r="E133" t="str">
            <v>GNMA POOL# 356575</v>
          </cell>
          <cell r="F133">
            <v>107.13800000000001</v>
          </cell>
          <cell r="G133">
            <v>2420.13</v>
          </cell>
          <cell r="H133">
            <v>414878.95</v>
          </cell>
          <cell r="I133">
            <v>444493.01</v>
          </cell>
          <cell r="J133">
            <v>1</v>
          </cell>
        </row>
        <row r="134">
          <cell r="A134" t="str">
            <v>36203RGG8</v>
          </cell>
          <cell r="B134" t="str">
            <v>36203RGG8</v>
          </cell>
          <cell r="C134">
            <v>7</v>
          </cell>
          <cell r="D134">
            <v>39614</v>
          </cell>
          <cell r="E134" t="str">
            <v>GNMA POOL# 356699</v>
          </cell>
          <cell r="F134">
            <v>107.13799899999999</v>
          </cell>
          <cell r="G134">
            <v>1564.46</v>
          </cell>
          <cell r="H134">
            <v>268192.93</v>
          </cell>
          <cell r="I134">
            <v>287336.53999999998</v>
          </cell>
          <cell r="J134">
            <v>1</v>
          </cell>
        </row>
        <row r="135">
          <cell r="A135" t="str">
            <v>36203RH69</v>
          </cell>
          <cell r="B135" t="str">
            <v>36203RH69</v>
          </cell>
          <cell r="C135">
            <v>6.5</v>
          </cell>
          <cell r="D135">
            <v>39553</v>
          </cell>
          <cell r="E135" t="str">
            <v>GNMA POOL# 356753</v>
          </cell>
          <cell r="F135">
            <v>105.428991</v>
          </cell>
          <cell r="G135">
            <v>91.93</v>
          </cell>
          <cell r="H135">
            <v>16972.400000000001</v>
          </cell>
          <cell r="I135">
            <v>17893.830000000002</v>
          </cell>
          <cell r="J135">
            <v>1</v>
          </cell>
        </row>
        <row r="136">
          <cell r="A136" t="str">
            <v>36203RPP8</v>
          </cell>
          <cell r="B136" t="str">
            <v>36203RPP8</v>
          </cell>
          <cell r="C136">
            <v>7</v>
          </cell>
          <cell r="D136">
            <v>39614</v>
          </cell>
          <cell r="E136" t="str">
            <v>GNMA POOL# 356930</v>
          </cell>
          <cell r="F136">
            <v>107.138002</v>
          </cell>
          <cell r="G136">
            <v>1076.6199999999999</v>
          </cell>
          <cell r="H136">
            <v>184563.69</v>
          </cell>
          <cell r="I136">
            <v>197737.85</v>
          </cell>
          <cell r="J136">
            <v>1</v>
          </cell>
        </row>
        <row r="137">
          <cell r="A137" t="str">
            <v>36203RQ44</v>
          </cell>
          <cell r="B137" t="str">
            <v>36203RQ44</v>
          </cell>
          <cell r="C137">
            <v>7</v>
          </cell>
          <cell r="D137">
            <v>39614</v>
          </cell>
          <cell r="E137" t="str">
            <v>GNMA POOL# 356975</v>
          </cell>
          <cell r="F137">
            <v>107.13800000000001</v>
          </cell>
          <cell r="G137">
            <v>998.47</v>
          </cell>
          <cell r="H137">
            <v>171165.73</v>
          </cell>
          <cell r="I137">
            <v>183383.54</v>
          </cell>
          <cell r="J137">
            <v>1</v>
          </cell>
        </row>
        <row r="138">
          <cell r="A138" t="str">
            <v>36203RQB8</v>
          </cell>
          <cell r="B138" t="str">
            <v>36203RQB8</v>
          </cell>
          <cell r="C138">
            <v>7</v>
          </cell>
          <cell r="D138">
            <v>39614</v>
          </cell>
          <cell r="E138" t="str">
            <v>GNMA POOL# 356950</v>
          </cell>
          <cell r="F138">
            <v>107.13799899999999</v>
          </cell>
          <cell r="G138">
            <v>1914.27</v>
          </cell>
          <cell r="H138">
            <v>328161.31</v>
          </cell>
          <cell r="I138">
            <v>351585.46</v>
          </cell>
          <cell r="J138">
            <v>1</v>
          </cell>
        </row>
        <row r="139">
          <cell r="A139" t="str">
            <v>36203RTJ8</v>
          </cell>
          <cell r="B139" t="str">
            <v>36203RTJ8</v>
          </cell>
          <cell r="C139">
            <v>7</v>
          </cell>
          <cell r="D139">
            <v>39614</v>
          </cell>
          <cell r="E139" t="str">
            <v>GNMA POOL# 357053</v>
          </cell>
          <cell r="F139">
            <v>107.138002</v>
          </cell>
          <cell r="G139">
            <v>746.07</v>
          </cell>
          <cell r="H139">
            <v>127897.55</v>
          </cell>
          <cell r="I139">
            <v>137026.88</v>
          </cell>
          <cell r="J139">
            <v>1</v>
          </cell>
        </row>
        <row r="140">
          <cell r="A140" t="str">
            <v>36203S3Z8</v>
          </cell>
          <cell r="B140" t="str">
            <v>36203S3Z8</v>
          </cell>
          <cell r="C140">
            <v>6.5</v>
          </cell>
          <cell r="D140">
            <v>39614</v>
          </cell>
          <cell r="E140" t="str">
            <v>GNMA POOL# 358216</v>
          </cell>
          <cell r="F140">
            <v>105.42900400000001</v>
          </cell>
          <cell r="G140">
            <v>357.66</v>
          </cell>
          <cell r="H140">
            <v>66028.69</v>
          </cell>
          <cell r="I140">
            <v>69613.39</v>
          </cell>
          <cell r="J140">
            <v>1</v>
          </cell>
        </row>
        <row r="141">
          <cell r="A141" t="str">
            <v>36203S4F1</v>
          </cell>
          <cell r="B141" t="str">
            <v>36203S4F1</v>
          </cell>
          <cell r="C141">
            <v>6.5</v>
          </cell>
          <cell r="D141">
            <v>39644</v>
          </cell>
          <cell r="E141" t="str">
            <v>GNMA POOL# 358222</v>
          </cell>
          <cell r="F141">
            <v>105.42900400000001</v>
          </cell>
          <cell r="G141">
            <v>487.95</v>
          </cell>
          <cell r="H141">
            <v>90082.27</v>
          </cell>
          <cell r="I141">
            <v>94972.84</v>
          </cell>
          <cell r="J141">
            <v>1</v>
          </cell>
        </row>
        <row r="142">
          <cell r="A142" t="str">
            <v>36203SFS1</v>
          </cell>
          <cell r="B142" t="str">
            <v>36203SFS1</v>
          </cell>
          <cell r="C142">
            <v>7</v>
          </cell>
          <cell r="D142">
            <v>39614</v>
          </cell>
          <cell r="E142" t="str">
            <v>GNMA POOL# 357577</v>
          </cell>
          <cell r="F142">
            <v>107.137998</v>
          </cell>
          <cell r="G142">
            <v>1008.15</v>
          </cell>
          <cell r="H142">
            <v>172825.9</v>
          </cell>
          <cell r="I142">
            <v>185162.21</v>
          </cell>
          <cell r="J142">
            <v>1</v>
          </cell>
        </row>
        <row r="143">
          <cell r="A143" t="str">
            <v>36203SKH9</v>
          </cell>
          <cell r="B143" t="str">
            <v>36203SKH9</v>
          </cell>
          <cell r="C143">
            <v>6.5</v>
          </cell>
          <cell r="D143">
            <v>39706</v>
          </cell>
          <cell r="E143" t="str">
            <v>GNMA POOL# 357696</v>
          </cell>
          <cell r="F143">
            <v>105.429</v>
          </cell>
          <cell r="G143">
            <v>323.70999999999998</v>
          </cell>
          <cell r="H143">
            <v>59762.2</v>
          </cell>
          <cell r="I143">
            <v>63006.69</v>
          </cell>
          <cell r="J143">
            <v>1</v>
          </cell>
        </row>
        <row r="144">
          <cell r="A144" t="str">
            <v>36203SMK0</v>
          </cell>
          <cell r="B144" t="str">
            <v>36203SMK0</v>
          </cell>
          <cell r="C144">
            <v>7</v>
          </cell>
          <cell r="D144">
            <v>39553</v>
          </cell>
          <cell r="E144" t="str">
            <v>GNMA POOL# 357762</v>
          </cell>
          <cell r="F144">
            <v>107.13799899999999</v>
          </cell>
          <cell r="G144">
            <v>1173.53</v>
          </cell>
          <cell r="H144">
            <v>201176.56</v>
          </cell>
          <cell r="I144">
            <v>215536.54</v>
          </cell>
          <cell r="J144">
            <v>1</v>
          </cell>
        </row>
        <row r="145">
          <cell r="A145" t="str">
            <v>36203ST72</v>
          </cell>
          <cell r="B145" t="str">
            <v>36203ST72</v>
          </cell>
          <cell r="C145">
            <v>7</v>
          </cell>
          <cell r="D145">
            <v>45245</v>
          </cell>
          <cell r="E145" t="str">
            <v>GNMA POOL# 357974</v>
          </cell>
          <cell r="F145">
            <v>104.954999</v>
          </cell>
          <cell r="G145">
            <v>2188.14</v>
          </cell>
          <cell r="H145">
            <v>375109.46</v>
          </cell>
          <cell r="I145">
            <v>393696.13</v>
          </cell>
          <cell r="J145">
            <v>1</v>
          </cell>
        </row>
        <row r="146">
          <cell r="A146" t="str">
            <v>36203SXU6</v>
          </cell>
          <cell r="B146" t="str">
            <v>36203SXU6</v>
          </cell>
          <cell r="C146">
            <v>7</v>
          </cell>
          <cell r="D146">
            <v>39583</v>
          </cell>
          <cell r="E146" t="str">
            <v>GNMA POOL# 358091</v>
          </cell>
          <cell r="F146">
            <v>107.13800000000001</v>
          </cell>
          <cell r="G146">
            <v>833.61</v>
          </cell>
          <cell r="H146">
            <v>142903.89000000001</v>
          </cell>
          <cell r="I146">
            <v>153104.37</v>
          </cell>
          <cell r="J146">
            <v>1</v>
          </cell>
        </row>
        <row r="147">
          <cell r="A147" t="str">
            <v>36203T2T1</v>
          </cell>
          <cell r="B147" t="str">
            <v>36203T2T1</v>
          </cell>
          <cell r="C147">
            <v>7</v>
          </cell>
          <cell r="D147">
            <v>39614</v>
          </cell>
          <cell r="E147" t="str">
            <v>GNMA POOL# 359086</v>
          </cell>
          <cell r="F147">
            <v>107.13800000000001</v>
          </cell>
          <cell r="G147">
            <v>3960.49</v>
          </cell>
          <cell r="H147">
            <v>678940.44</v>
          </cell>
          <cell r="I147">
            <v>727403.21</v>
          </cell>
          <cell r="J147">
            <v>1</v>
          </cell>
        </row>
        <row r="148">
          <cell r="A148" t="str">
            <v>36203TAS4</v>
          </cell>
          <cell r="B148" t="str">
            <v>36203TAS4</v>
          </cell>
          <cell r="C148">
            <v>7</v>
          </cell>
          <cell r="D148">
            <v>45306</v>
          </cell>
          <cell r="E148" t="str">
            <v>GNMA POOL# 358317</v>
          </cell>
          <cell r="F148">
            <v>104.95599900000001</v>
          </cell>
          <cell r="G148">
            <v>1706.8</v>
          </cell>
          <cell r="H148">
            <v>292594.49</v>
          </cell>
          <cell r="I148">
            <v>307095.46999999997</v>
          </cell>
          <cell r="J148">
            <v>1</v>
          </cell>
        </row>
        <row r="149">
          <cell r="A149" t="str">
            <v>36203UTD4</v>
          </cell>
          <cell r="B149" t="str">
            <v>36203UTD4</v>
          </cell>
          <cell r="C149">
            <v>7</v>
          </cell>
          <cell r="D149">
            <v>39583</v>
          </cell>
          <cell r="E149" t="str">
            <v>GNMA POOL# 359748</v>
          </cell>
          <cell r="F149">
            <v>107.137997</v>
          </cell>
          <cell r="G149">
            <v>536.89</v>
          </cell>
          <cell r="H149">
            <v>92038.85</v>
          </cell>
          <cell r="I149">
            <v>98608.58</v>
          </cell>
          <cell r="J149">
            <v>1</v>
          </cell>
        </row>
        <row r="150">
          <cell r="A150" t="str">
            <v>36203UUX8</v>
          </cell>
          <cell r="B150" t="str">
            <v>36203UUX8</v>
          </cell>
          <cell r="C150">
            <v>6.5</v>
          </cell>
          <cell r="D150">
            <v>39644</v>
          </cell>
          <cell r="E150" t="str">
            <v>GNMA POOL# 359798</v>
          </cell>
          <cell r="F150">
            <v>105.429005</v>
          </cell>
          <cell r="G150">
            <v>460.49</v>
          </cell>
          <cell r="H150">
            <v>85012.81</v>
          </cell>
          <cell r="I150">
            <v>89628.160000000003</v>
          </cell>
          <cell r="J150">
            <v>1</v>
          </cell>
        </row>
        <row r="151">
          <cell r="A151" t="str">
            <v>36203UWC2</v>
          </cell>
          <cell r="B151" t="str">
            <v>36203UWC2</v>
          </cell>
          <cell r="C151">
            <v>6.5</v>
          </cell>
          <cell r="D151">
            <v>39706</v>
          </cell>
          <cell r="E151" t="str">
            <v>GNMA POOL# 359843</v>
          </cell>
          <cell r="F151">
            <v>105.429002</v>
          </cell>
          <cell r="G151">
            <v>295.54000000000002</v>
          </cell>
          <cell r="H151">
            <v>54561.04</v>
          </cell>
          <cell r="I151">
            <v>57523.16</v>
          </cell>
          <cell r="J151">
            <v>1</v>
          </cell>
        </row>
        <row r="152">
          <cell r="A152" t="str">
            <v>36203UWD0</v>
          </cell>
          <cell r="B152" t="str">
            <v>36203UWD0</v>
          </cell>
          <cell r="C152">
            <v>6.5</v>
          </cell>
          <cell r="D152">
            <v>39706</v>
          </cell>
          <cell r="E152" t="str">
            <v>GNMA POOL# 359844</v>
          </cell>
          <cell r="F152">
            <v>105.42900299999999</v>
          </cell>
          <cell r="G152">
            <v>448.19</v>
          </cell>
          <cell r="H152">
            <v>82742.45</v>
          </cell>
          <cell r="I152">
            <v>87234.54</v>
          </cell>
          <cell r="J152">
            <v>1</v>
          </cell>
        </row>
        <row r="153">
          <cell r="A153" t="str">
            <v>36203UWL2</v>
          </cell>
          <cell r="B153" t="str">
            <v>36203UWL2</v>
          </cell>
          <cell r="C153">
            <v>7</v>
          </cell>
          <cell r="D153">
            <v>39614</v>
          </cell>
          <cell r="E153" t="str">
            <v>GNMA POOL# 359851</v>
          </cell>
          <cell r="F153">
            <v>107.13800000000001</v>
          </cell>
          <cell r="G153">
            <v>1618.03</v>
          </cell>
          <cell r="H153">
            <v>277375.88</v>
          </cell>
          <cell r="I153">
            <v>297174.96999999997</v>
          </cell>
          <cell r="J153">
            <v>1</v>
          </cell>
        </row>
        <row r="154">
          <cell r="A154" t="str">
            <v>36203UYA4</v>
          </cell>
          <cell r="B154" t="str">
            <v>36203UYA4</v>
          </cell>
          <cell r="C154">
            <v>6.5</v>
          </cell>
          <cell r="D154">
            <v>39736</v>
          </cell>
          <cell r="E154" t="str">
            <v>GNMA POOL# 359905</v>
          </cell>
          <cell r="F154">
            <v>105.429001</v>
          </cell>
          <cell r="G154">
            <v>1482.9</v>
          </cell>
          <cell r="H154">
            <v>273766.02</v>
          </cell>
          <cell r="I154">
            <v>288628.78000000003</v>
          </cell>
          <cell r="J154">
            <v>1</v>
          </cell>
        </row>
        <row r="155">
          <cell r="A155" t="str">
            <v>36203V2F6</v>
          </cell>
          <cell r="B155" t="str">
            <v>36203V2F6</v>
          </cell>
          <cell r="C155">
            <v>7</v>
          </cell>
          <cell r="D155">
            <v>39614</v>
          </cell>
          <cell r="E155" t="str">
            <v>GNMA POOL# 360874</v>
          </cell>
          <cell r="F155">
            <v>107.137998</v>
          </cell>
          <cell r="G155">
            <v>1442.56</v>
          </cell>
          <cell r="H155">
            <v>247295.81</v>
          </cell>
          <cell r="I155">
            <v>264947.78000000003</v>
          </cell>
          <cell r="J155">
            <v>1</v>
          </cell>
        </row>
        <row r="156">
          <cell r="A156" t="str">
            <v>36203VD49</v>
          </cell>
          <cell r="B156" t="str">
            <v>36203VD49</v>
          </cell>
          <cell r="C156">
            <v>6</v>
          </cell>
          <cell r="D156">
            <v>39859</v>
          </cell>
          <cell r="E156" t="str">
            <v>GNMA POOL# 360223</v>
          </cell>
          <cell r="F156">
            <v>104.42200099999999</v>
          </cell>
          <cell r="G156">
            <v>516.91999999999996</v>
          </cell>
          <cell r="H156">
            <v>103383.05</v>
          </cell>
          <cell r="I156">
            <v>107954.65</v>
          </cell>
          <cell r="J156">
            <v>1</v>
          </cell>
        </row>
        <row r="157">
          <cell r="A157" t="str">
            <v>36203VDU1</v>
          </cell>
          <cell r="B157" t="str">
            <v>36203VDU1</v>
          </cell>
          <cell r="C157">
            <v>6</v>
          </cell>
          <cell r="D157">
            <v>39828</v>
          </cell>
          <cell r="E157" t="str">
            <v>GNMA POOL# 360215</v>
          </cell>
          <cell r="F157">
            <v>104.671997</v>
          </cell>
          <cell r="G157">
            <v>616.29</v>
          </cell>
          <cell r="H157">
            <v>123258.01</v>
          </cell>
          <cell r="I157">
            <v>129016.62</v>
          </cell>
          <cell r="J157">
            <v>1</v>
          </cell>
        </row>
        <row r="158">
          <cell r="A158" t="str">
            <v>36203VXA3</v>
          </cell>
          <cell r="B158" t="str">
            <v>36203VXA3</v>
          </cell>
          <cell r="C158">
            <v>7</v>
          </cell>
          <cell r="D158">
            <v>45337</v>
          </cell>
          <cell r="E158" t="str">
            <v>GNMA POOL# 360773</v>
          </cell>
          <cell r="F158">
            <v>104.955997</v>
          </cell>
          <cell r="G158">
            <v>557.34</v>
          </cell>
          <cell r="H158">
            <v>95544.85</v>
          </cell>
          <cell r="I158">
            <v>100280.05</v>
          </cell>
          <cell r="J158">
            <v>1</v>
          </cell>
        </row>
        <row r="159">
          <cell r="A159" t="str">
            <v>36203W4P0</v>
          </cell>
          <cell r="B159" t="str">
            <v>36203W4P0</v>
          </cell>
          <cell r="C159">
            <v>6.5</v>
          </cell>
          <cell r="D159">
            <v>39706</v>
          </cell>
          <cell r="E159" t="str">
            <v>GNMA POOL# 361830</v>
          </cell>
          <cell r="F159">
            <v>105.42900400000001</v>
          </cell>
          <cell r="G159">
            <v>310.99</v>
          </cell>
          <cell r="H159">
            <v>57413.85</v>
          </cell>
          <cell r="I159">
            <v>60530.85</v>
          </cell>
          <cell r="J159">
            <v>1</v>
          </cell>
        </row>
        <row r="160">
          <cell r="A160" t="str">
            <v>36203X7B6</v>
          </cell>
          <cell r="B160" t="str">
            <v>36203X7B6</v>
          </cell>
          <cell r="C160">
            <v>6</v>
          </cell>
          <cell r="D160">
            <v>39887</v>
          </cell>
          <cell r="E160" t="str">
            <v>GNMA POOL# 362790</v>
          </cell>
          <cell r="F160">
            <v>104.422</v>
          </cell>
          <cell r="G160">
            <v>2337.2600000000002</v>
          </cell>
          <cell r="H160">
            <v>467452.99</v>
          </cell>
          <cell r="I160">
            <v>488123.76</v>
          </cell>
          <cell r="J160">
            <v>1</v>
          </cell>
        </row>
        <row r="161">
          <cell r="A161" t="str">
            <v>36203YE59</v>
          </cell>
          <cell r="B161" t="str">
            <v>36203YE59</v>
          </cell>
          <cell r="C161">
            <v>7</v>
          </cell>
          <cell r="D161">
            <v>39614</v>
          </cell>
          <cell r="E161" t="str">
            <v>GNMA POOL# 362956</v>
          </cell>
          <cell r="F161">
            <v>107.13799899999999</v>
          </cell>
          <cell r="G161">
            <v>1887.64</v>
          </cell>
          <cell r="H161">
            <v>323596</v>
          </cell>
          <cell r="I161">
            <v>346694.28</v>
          </cell>
          <cell r="J161">
            <v>1</v>
          </cell>
        </row>
        <row r="162">
          <cell r="A162" t="str">
            <v>36203YTQ7</v>
          </cell>
          <cell r="B162" t="str">
            <v>36203YTQ7</v>
          </cell>
          <cell r="C162">
            <v>7</v>
          </cell>
          <cell r="D162">
            <v>39644</v>
          </cell>
          <cell r="E162" t="str">
            <v>GNMA POOL# 363359</v>
          </cell>
          <cell r="F162">
            <v>107.138004</v>
          </cell>
          <cell r="G162">
            <v>613.52</v>
          </cell>
          <cell r="H162">
            <v>105174.5</v>
          </cell>
          <cell r="I162">
            <v>112681.86</v>
          </cell>
          <cell r="J162">
            <v>1</v>
          </cell>
        </row>
        <row r="163">
          <cell r="A163" t="str">
            <v>36204A4Q5</v>
          </cell>
          <cell r="B163" t="str">
            <v>36204A4Q5</v>
          </cell>
          <cell r="C163">
            <v>6.5</v>
          </cell>
          <cell r="D163">
            <v>39675</v>
          </cell>
          <cell r="E163" t="str">
            <v>GNMA POOL# 364531</v>
          </cell>
          <cell r="F163">
            <v>105.42899300000001</v>
          </cell>
          <cell r="G163">
            <v>270.69</v>
          </cell>
          <cell r="H163">
            <v>49972.62</v>
          </cell>
          <cell r="I163">
            <v>52685.63</v>
          </cell>
          <cell r="J163">
            <v>1</v>
          </cell>
        </row>
        <row r="164">
          <cell r="A164" t="str">
            <v>36204AEY7</v>
          </cell>
          <cell r="B164" t="str">
            <v>36204AEY7</v>
          </cell>
          <cell r="C164">
            <v>6.5</v>
          </cell>
          <cell r="D164">
            <v>39675</v>
          </cell>
          <cell r="E164" t="str">
            <v>GNMA POOL# 363851</v>
          </cell>
          <cell r="F164">
            <v>105.429001</v>
          </cell>
          <cell r="G164">
            <v>1218.01</v>
          </cell>
          <cell r="H164">
            <v>224863.66</v>
          </cell>
          <cell r="I164">
            <v>237071.51</v>
          </cell>
          <cell r="J164">
            <v>1</v>
          </cell>
        </row>
        <row r="165">
          <cell r="A165" t="str">
            <v>36204AX26</v>
          </cell>
          <cell r="B165" t="str">
            <v>36204AX26</v>
          </cell>
          <cell r="C165">
            <v>6.5</v>
          </cell>
          <cell r="D165">
            <v>39767</v>
          </cell>
          <cell r="E165" t="str">
            <v>GNMA POOL# 364397</v>
          </cell>
          <cell r="F165">
            <v>105.429</v>
          </cell>
          <cell r="G165">
            <v>660.98</v>
          </cell>
          <cell r="H165">
            <v>122027.44</v>
          </cell>
          <cell r="I165">
            <v>128652.31</v>
          </cell>
          <cell r="J165">
            <v>1</v>
          </cell>
        </row>
        <row r="166">
          <cell r="A166" t="str">
            <v>36204AZQ1</v>
          </cell>
          <cell r="B166" t="str">
            <v>36204AZQ1</v>
          </cell>
          <cell r="C166">
            <v>7</v>
          </cell>
          <cell r="D166">
            <v>45153</v>
          </cell>
          <cell r="E166" t="str">
            <v>GNMA POOL# 364451</v>
          </cell>
          <cell r="F166">
            <v>104.954999</v>
          </cell>
          <cell r="G166">
            <v>2081.38</v>
          </cell>
          <cell r="H166">
            <v>356808.55</v>
          </cell>
          <cell r="I166">
            <v>374488.41</v>
          </cell>
          <cell r="J166">
            <v>1</v>
          </cell>
        </row>
        <row r="167">
          <cell r="A167" t="str">
            <v>36204BMX8</v>
          </cell>
          <cell r="B167" t="str">
            <v>36204BMX8</v>
          </cell>
          <cell r="C167">
            <v>6.5</v>
          </cell>
          <cell r="D167">
            <v>39887</v>
          </cell>
          <cell r="E167" t="str">
            <v>GNMA POOL# 364974</v>
          </cell>
          <cell r="F167">
            <v>105.312004</v>
          </cell>
          <cell r="G167">
            <v>678.94</v>
          </cell>
          <cell r="H167">
            <v>125343.28</v>
          </cell>
          <cell r="I167">
            <v>132001.51999999999</v>
          </cell>
          <cell r="J167">
            <v>1</v>
          </cell>
        </row>
        <row r="168">
          <cell r="A168" t="str">
            <v>36204CJJ1</v>
          </cell>
          <cell r="B168" t="str">
            <v>36204CJJ1</v>
          </cell>
          <cell r="C168">
            <v>6.5</v>
          </cell>
          <cell r="D168">
            <v>39706</v>
          </cell>
          <cell r="E168" t="str">
            <v>GNMA POOL# 365765</v>
          </cell>
          <cell r="F168">
            <v>105.42899800000001</v>
          </cell>
          <cell r="G168">
            <v>667.28</v>
          </cell>
          <cell r="H168">
            <v>123190.88</v>
          </cell>
          <cell r="I168">
            <v>129878.91</v>
          </cell>
          <cell r="J168">
            <v>1</v>
          </cell>
        </row>
        <row r="169">
          <cell r="A169" t="str">
            <v>36204CZL8</v>
          </cell>
          <cell r="B169" t="str">
            <v>36204CZL8</v>
          </cell>
          <cell r="C169">
            <v>6.5</v>
          </cell>
          <cell r="D169">
            <v>39887</v>
          </cell>
          <cell r="E169" t="str">
            <v>GNMA POOL# 366247</v>
          </cell>
          <cell r="F169">
            <v>105.312006</v>
          </cell>
          <cell r="G169">
            <v>373.97</v>
          </cell>
          <cell r="H169">
            <v>69040.399999999994</v>
          </cell>
          <cell r="I169">
            <v>72707.83</v>
          </cell>
          <cell r="J169">
            <v>1</v>
          </cell>
        </row>
        <row r="170">
          <cell r="A170" t="str">
            <v>36204D5A3</v>
          </cell>
          <cell r="B170" t="str">
            <v>36204D5A3</v>
          </cell>
          <cell r="C170">
            <v>6.5</v>
          </cell>
          <cell r="D170">
            <v>39736</v>
          </cell>
          <cell r="E170" t="str">
            <v>GNMA POOL# 367241</v>
          </cell>
          <cell r="F170">
            <v>105.42899300000001</v>
          </cell>
          <cell r="G170">
            <v>97.16</v>
          </cell>
          <cell r="H170">
            <v>17937.580000000002</v>
          </cell>
          <cell r="I170">
            <v>18911.41</v>
          </cell>
          <cell r="J170">
            <v>1</v>
          </cell>
        </row>
        <row r="171">
          <cell r="A171" t="str">
            <v>36204ENW3</v>
          </cell>
          <cell r="B171" t="str">
            <v>36204ENW3</v>
          </cell>
          <cell r="C171">
            <v>7</v>
          </cell>
          <cell r="D171">
            <v>45184</v>
          </cell>
          <cell r="E171" t="str">
            <v>GNMA POOL# 367705</v>
          </cell>
          <cell r="F171">
            <v>104.954999</v>
          </cell>
          <cell r="G171">
            <v>1761.76</v>
          </cell>
          <cell r="H171">
            <v>302016.43</v>
          </cell>
          <cell r="I171">
            <v>316981.34000000003</v>
          </cell>
          <cell r="J171">
            <v>1</v>
          </cell>
        </row>
        <row r="172">
          <cell r="A172" t="str">
            <v>36204GJU7</v>
          </cell>
          <cell r="B172" t="str">
            <v>36204GJU7</v>
          </cell>
          <cell r="C172">
            <v>6.5</v>
          </cell>
          <cell r="D172">
            <v>39797</v>
          </cell>
          <cell r="E172" t="str">
            <v>GNMA POOL# 369375</v>
          </cell>
          <cell r="F172">
            <v>105.428991</v>
          </cell>
          <cell r="G172">
            <v>293.11</v>
          </cell>
          <cell r="H172">
            <v>54113</v>
          </cell>
          <cell r="I172">
            <v>57050.79</v>
          </cell>
          <cell r="J172">
            <v>1</v>
          </cell>
        </row>
        <row r="173">
          <cell r="A173" t="str">
            <v>36204GWJ7</v>
          </cell>
          <cell r="B173" t="str">
            <v>36204GWJ7</v>
          </cell>
          <cell r="C173">
            <v>6.5</v>
          </cell>
          <cell r="D173">
            <v>39706</v>
          </cell>
          <cell r="E173" t="str">
            <v>GNMA POOL# 369749</v>
          </cell>
          <cell r="F173">
            <v>105.429002</v>
          </cell>
          <cell r="G173">
            <v>430.39</v>
          </cell>
          <cell r="H173">
            <v>79455.86</v>
          </cell>
          <cell r="I173">
            <v>83769.52</v>
          </cell>
          <cell r="J173">
            <v>1</v>
          </cell>
        </row>
        <row r="174">
          <cell r="A174" t="str">
            <v>36204GY89</v>
          </cell>
          <cell r="B174" t="str">
            <v>36204GY89</v>
          </cell>
          <cell r="C174">
            <v>6.5</v>
          </cell>
          <cell r="D174">
            <v>39797</v>
          </cell>
          <cell r="E174" t="str">
            <v>GNMA POOL# 369835</v>
          </cell>
          <cell r="F174">
            <v>105.42900400000001</v>
          </cell>
          <cell r="G174">
            <v>284.02</v>
          </cell>
          <cell r="H174">
            <v>52433.56</v>
          </cell>
          <cell r="I174">
            <v>55280.18</v>
          </cell>
          <cell r="J174">
            <v>1</v>
          </cell>
        </row>
        <row r="175">
          <cell r="A175" t="str">
            <v>36204H7C8</v>
          </cell>
          <cell r="B175" t="str">
            <v>36204H7C8</v>
          </cell>
          <cell r="C175">
            <v>6.5</v>
          </cell>
          <cell r="D175">
            <v>39767</v>
          </cell>
          <cell r="E175" t="str">
            <v>GNMA POOL# 370891</v>
          </cell>
          <cell r="F175">
            <v>105.428995</v>
          </cell>
          <cell r="G175">
            <v>253.79</v>
          </cell>
          <cell r="H175">
            <v>46853.24</v>
          </cell>
          <cell r="I175">
            <v>49396.9</v>
          </cell>
          <cell r="J175">
            <v>1</v>
          </cell>
        </row>
        <row r="176">
          <cell r="A176" t="str">
            <v>36204J6M3</v>
          </cell>
          <cell r="B176" t="str">
            <v>36204J6M3</v>
          </cell>
          <cell r="C176">
            <v>6.5</v>
          </cell>
          <cell r="D176">
            <v>39948</v>
          </cell>
          <cell r="E176" t="str">
            <v>GNMA POOL# 371776</v>
          </cell>
          <cell r="F176">
            <v>105.312</v>
          </cell>
          <cell r="G176">
            <v>948.56</v>
          </cell>
          <cell r="H176">
            <v>175118.6</v>
          </cell>
          <cell r="I176">
            <v>184420.9</v>
          </cell>
          <cell r="J176">
            <v>1</v>
          </cell>
        </row>
        <row r="177">
          <cell r="A177" t="str">
            <v>36204JDF0</v>
          </cell>
          <cell r="B177" t="str">
            <v>36204JDF0</v>
          </cell>
          <cell r="C177">
            <v>6.5</v>
          </cell>
          <cell r="D177">
            <v>39828</v>
          </cell>
          <cell r="E177" t="str">
            <v>GNMA POOL# 371002</v>
          </cell>
          <cell r="F177">
            <v>105.42900299999999</v>
          </cell>
          <cell r="G177">
            <v>381.1</v>
          </cell>
          <cell r="H177">
            <v>70357.490000000005</v>
          </cell>
          <cell r="I177">
            <v>74177.2</v>
          </cell>
          <cell r="J177">
            <v>1</v>
          </cell>
        </row>
        <row r="178">
          <cell r="A178" t="str">
            <v>36204JEY8</v>
          </cell>
          <cell r="B178" t="str">
            <v>36204JEY8</v>
          </cell>
          <cell r="C178">
            <v>6.5</v>
          </cell>
          <cell r="D178">
            <v>39706</v>
          </cell>
          <cell r="E178" t="str">
            <v>GNMA POOL# 371051</v>
          </cell>
          <cell r="F178">
            <v>105.429005</v>
          </cell>
          <cell r="G178">
            <v>469.55</v>
          </cell>
          <cell r="H178">
            <v>86686.6</v>
          </cell>
          <cell r="I178">
            <v>91392.82</v>
          </cell>
          <cell r="J178">
            <v>1</v>
          </cell>
        </row>
        <row r="179">
          <cell r="A179" t="str">
            <v>36204JV45</v>
          </cell>
          <cell r="B179" t="str">
            <v>36204JV45</v>
          </cell>
          <cell r="C179">
            <v>6.5</v>
          </cell>
          <cell r="D179">
            <v>39918</v>
          </cell>
          <cell r="E179" t="str">
            <v>GNMA POOL# 371535</v>
          </cell>
          <cell r="F179">
            <v>105.312003</v>
          </cell>
          <cell r="G179">
            <v>537.29999999999995</v>
          </cell>
          <cell r="H179">
            <v>99193.1</v>
          </cell>
          <cell r="I179">
            <v>104462.24</v>
          </cell>
          <cell r="J179">
            <v>1</v>
          </cell>
        </row>
        <row r="180">
          <cell r="A180" t="str">
            <v>36204NEP8</v>
          </cell>
          <cell r="B180" t="str">
            <v>36204NEP8</v>
          </cell>
          <cell r="C180">
            <v>6.5</v>
          </cell>
          <cell r="D180">
            <v>39767</v>
          </cell>
          <cell r="E180" t="str">
            <v>GNMA POOL# 374642</v>
          </cell>
          <cell r="F180">
            <v>105.428995</v>
          </cell>
          <cell r="G180">
            <v>516.1</v>
          </cell>
          <cell r="H180">
            <v>95279.33</v>
          </cell>
          <cell r="I180">
            <v>100452.04</v>
          </cell>
          <cell r="J180">
            <v>1</v>
          </cell>
        </row>
        <row r="181">
          <cell r="A181" t="str">
            <v>36204NMA2</v>
          </cell>
          <cell r="B181" t="str">
            <v>36204NMA2</v>
          </cell>
          <cell r="C181">
            <v>6.5</v>
          </cell>
          <cell r="D181">
            <v>39797</v>
          </cell>
          <cell r="E181" t="str">
            <v>GNMA POOL# 374853</v>
          </cell>
          <cell r="F181">
            <v>105.429</v>
          </cell>
          <cell r="G181">
            <v>457.74</v>
          </cell>
          <cell r="H181">
            <v>84505.98</v>
          </cell>
          <cell r="I181">
            <v>89093.81</v>
          </cell>
          <cell r="J181">
            <v>1</v>
          </cell>
        </row>
        <row r="182">
          <cell r="A182" t="str">
            <v>36204NSR9</v>
          </cell>
          <cell r="B182" t="str">
            <v>36204NSR9</v>
          </cell>
          <cell r="C182">
            <v>6</v>
          </cell>
          <cell r="D182">
            <v>39918</v>
          </cell>
          <cell r="E182" t="str">
            <v>GNMA POOL# 375028</v>
          </cell>
          <cell r="F182">
            <v>104.422</v>
          </cell>
          <cell r="G182">
            <v>2209.42</v>
          </cell>
          <cell r="H182">
            <v>441884.26</v>
          </cell>
          <cell r="I182">
            <v>461424.38</v>
          </cell>
          <cell r="J182">
            <v>1</v>
          </cell>
        </row>
        <row r="183">
          <cell r="A183" t="str">
            <v>36204NU62</v>
          </cell>
          <cell r="B183" t="str">
            <v>36204NU62</v>
          </cell>
          <cell r="C183">
            <v>6</v>
          </cell>
          <cell r="D183">
            <v>39828</v>
          </cell>
          <cell r="E183" t="str">
            <v>GNMA POOL# 375105</v>
          </cell>
          <cell r="F183">
            <v>104.672004</v>
          </cell>
          <cell r="G183">
            <v>96.71</v>
          </cell>
          <cell r="H183">
            <v>19341.38</v>
          </cell>
          <cell r="I183">
            <v>20245.009999999998</v>
          </cell>
          <cell r="J183">
            <v>1</v>
          </cell>
        </row>
        <row r="184">
          <cell r="A184" t="str">
            <v>36204PHW5</v>
          </cell>
          <cell r="B184" t="str">
            <v>36204PHW5</v>
          </cell>
          <cell r="C184">
            <v>6.5</v>
          </cell>
          <cell r="D184">
            <v>39767</v>
          </cell>
          <cell r="E184" t="str">
            <v>GNMA POOL# 375645</v>
          </cell>
          <cell r="F184">
            <v>105.429002</v>
          </cell>
          <cell r="G184">
            <v>526.63</v>
          </cell>
          <cell r="H184">
            <v>97223.57</v>
          </cell>
          <cell r="I184">
            <v>102501.84</v>
          </cell>
          <cell r="J184">
            <v>1</v>
          </cell>
        </row>
        <row r="185">
          <cell r="A185" t="str">
            <v>36204PQF2</v>
          </cell>
          <cell r="B185" t="str">
            <v>36204PQF2</v>
          </cell>
          <cell r="C185">
            <v>6.5</v>
          </cell>
          <cell r="D185">
            <v>39828</v>
          </cell>
          <cell r="E185" t="str">
            <v>GNMA POOL# 375854</v>
          </cell>
          <cell r="F185">
            <v>105.42900299999999</v>
          </cell>
          <cell r="G185">
            <v>292.98</v>
          </cell>
          <cell r="H185">
            <v>54088.02</v>
          </cell>
          <cell r="I185">
            <v>57024.46</v>
          </cell>
          <cell r="J185">
            <v>1</v>
          </cell>
        </row>
        <row r="186">
          <cell r="A186" t="str">
            <v>36204R2A5</v>
          </cell>
          <cell r="B186" t="str">
            <v>36204R2A5</v>
          </cell>
          <cell r="C186">
            <v>6.5</v>
          </cell>
          <cell r="D186">
            <v>39887</v>
          </cell>
          <cell r="E186" t="str">
            <v>GNMA POOL# 377969</v>
          </cell>
          <cell r="F186">
            <v>105.312001</v>
          </cell>
          <cell r="G186">
            <v>1128.21</v>
          </cell>
          <cell r="H186">
            <v>208285.72</v>
          </cell>
          <cell r="I186">
            <v>219349.86</v>
          </cell>
          <cell r="J186">
            <v>1</v>
          </cell>
        </row>
        <row r="187">
          <cell r="A187" t="str">
            <v>36204RHX9</v>
          </cell>
          <cell r="B187" t="str">
            <v>36204RHX9</v>
          </cell>
          <cell r="C187">
            <v>8</v>
          </cell>
          <cell r="D187">
            <v>40892</v>
          </cell>
          <cell r="E187" t="str">
            <v>GNMA POOL# 377446</v>
          </cell>
          <cell r="F187">
            <v>106.870001</v>
          </cell>
          <cell r="G187">
            <v>2103.4499999999998</v>
          </cell>
          <cell r="H187">
            <v>315517.12</v>
          </cell>
          <cell r="I187">
            <v>337193.15</v>
          </cell>
          <cell r="J187">
            <v>1</v>
          </cell>
        </row>
        <row r="188">
          <cell r="A188" t="str">
            <v>36204S6U5</v>
          </cell>
          <cell r="B188" t="str">
            <v>36204S6U5</v>
          </cell>
          <cell r="C188">
            <v>7</v>
          </cell>
          <cell r="D188">
            <v>45306</v>
          </cell>
          <cell r="E188" t="str">
            <v>GNMA POOL# 378983</v>
          </cell>
          <cell r="F188">
            <v>104.95599199999999</v>
          </cell>
          <cell r="G188">
            <v>115.47</v>
          </cell>
          <cell r="H188">
            <v>19795.43</v>
          </cell>
          <cell r="I188">
            <v>20776.490000000002</v>
          </cell>
          <cell r="J188">
            <v>1</v>
          </cell>
        </row>
        <row r="189">
          <cell r="A189" t="str">
            <v>36204SCS3</v>
          </cell>
          <cell r="B189" t="str">
            <v>36204SCS3</v>
          </cell>
          <cell r="C189">
            <v>6</v>
          </cell>
          <cell r="D189">
            <v>39918</v>
          </cell>
          <cell r="E189" t="str">
            <v>GNMA POOL# 378181</v>
          </cell>
          <cell r="F189">
            <v>104.422006</v>
          </cell>
          <cell r="G189">
            <v>378.71</v>
          </cell>
          <cell r="H189">
            <v>75741.64</v>
          </cell>
          <cell r="I189">
            <v>79090.94</v>
          </cell>
          <cell r="J189">
            <v>1</v>
          </cell>
        </row>
        <row r="190">
          <cell r="A190" t="str">
            <v>36204SUR5</v>
          </cell>
          <cell r="B190" t="str">
            <v>36204SUR5</v>
          </cell>
          <cell r="C190">
            <v>7</v>
          </cell>
          <cell r="D190">
            <v>45366</v>
          </cell>
          <cell r="E190" t="str">
            <v>GNMA POOL# 378692</v>
          </cell>
          <cell r="F190">
            <v>104.955996</v>
          </cell>
          <cell r="G190">
            <v>513.17999999999995</v>
          </cell>
          <cell r="H190">
            <v>87974.45</v>
          </cell>
          <cell r="I190">
            <v>92334.46</v>
          </cell>
          <cell r="J190">
            <v>1</v>
          </cell>
        </row>
        <row r="191">
          <cell r="A191" t="str">
            <v>36204V6T1</v>
          </cell>
          <cell r="B191" t="str">
            <v>36204V6T1</v>
          </cell>
          <cell r="C191">
            <v>7</v>
          </cell>
          <cell r="D191">
            <v>45337</v>
          </cell>
          <cell r="E191" t="str">
            <v>GNMA POOL# 381682</v>
          </cell>
          <cell r="F191">
            <v>104.956019</v>
          </cell>
          <cell r="G191">
            <v>56.89</v>
          </cell>
          <cell r="H191">
            <v>9752.99</v>
          </cell>
          <cell r="I191">
            <v>10236.35</v>
          </cell>
          <cell r="J191">
            <v>1</v>
          </cell>
        </row>
        <row r="192">
          <cell r="A192" t="str">
            <v>36204VD48</v>
          </cell>
          <cell r="B192" t="str">
            <v>36204VD48</v>
          </cell>
          <cell r="C192">
            <v>6.5</v>
          </cell>
          <cell r="D192">
            <v>39918</v>
          </cell>
          <cell r="E192" t="str">
            <v>GNMA POOL# 380923</v>
          </cell>
          <cell r="F192">
            <v>105.31200200000001</v>
          </cell>
          <cell r="G192">
            <v>1158.8</v>
          </cell>
          <cell r="H192">
            <v>213932.92</v>
          </cell>
          <cell r="I192">
            <v>225297.04</v>
          </cell>
          <cell r="J192">
            <v>1</v>
          </cell>
        </row>
        <row r="193">
          <cell r="A193" t="str">
            <v>36204VDW6</v>
          </cell>
          <cell r="B193" t="str">
            <v>36204VDW6</v>
          </cell>
          <cell r="C193">
            <v>6.5</v>
          </cell>
          <cell r="D193">
            <v>39887</v>
          </cell>
          <cell r="E193" t="str">
            <v>GNMA POOL# 380917</v>
          </cell>
          <cell r="F193">
            <v>105.312</v>
          </cell>
          <cell r="G193">
            <v>347.54</v>
          </cell>
          <cell r="H193">
            <v>64161.15</v>
          </cell>
          <cell r="I193">
            <v>67569.39</v>
          </cell>
          <cell r="J193">
            <v>1</v>
          </cell>
        </row>
        <row r="194">
          <cell r="A194" t="str">
            <v>36204W3L9</v>
          </cell>
          <cell r="B194" t="str">
            <v>36204W3L9</v>
          </cell>
          <cell r="C194">
            <v>6.5</v>
          </cell>
          <cell r="D194">
            <v>39887</v>
          </cell>
          <cell r="E194" t="str">
            <v>GNMA POOL# 382503</v>
          </cell>
          <cell r="F194">
            <v>105.312005</v>
          </cell>
          <cell r="G194">
            <v>391.34</v>
          </cell>
          <cell r="H194">
            <v>72246.73</v>
          </cell>
          <cell r="I194">
            <v>76084.479999999996</v>
          </cell>
          <cell r="J194">
            <v>1</v>
          </cell>
        </row>
        <row r="195">
          <cell r="A195" t="str">
            <v>36204W3Y1</v>
          </cell>
          <cell r="B195" t="str">
            <v>36204W3Y1</v>
          </cell>
          <cell r="C195">
            <v>6</v>
          </cell>
          <cell r="D195">
            <v>39859</v>
          </cell>
          <cell r="E195" t="str">
            <v>GNMA POOL# 382515</v>
          </cell>
          <cell r="F195">
            <v>104.421998</v>
          </cell>
          <cell r="G195">
            <v>1123.52</v>
          </cell>
          <cell r="H195">
            <v>224704.51</v>
          </cell>
          <cell r="I195">
            <v>234640.94</v>
          </cell>
          <cell r="J195">
            <v>1</v>
          </cell>
        </row>
        <row r="196">
          <cell r="A196" t="str">
            <v>36204WVC8</v>
          </cell>
          <cell r="B196" t="str">
            <v>36204WVC8</v>
          </cell>
          <cell r="C196">
            <v>7</v>
          </cell>
          <cell r="D196">
            <v>45397</v>
          </cell>
          <cell r="E196" t="str">
            <v>GNMA POOL# 382311</v>
          </cell>
          <cell r="F196">
            <v>104.956012</v>
          </cell>
          <cell r="G196">
            <v>78.45</v>
          </cell>
          <cell r="H196">
            <v>13449.12</v>
          </cell>
          <cell r="I196">
            <v>14115.66</v>
          </cell>
          <cell r="J196">
            <v>1</v>
          </cell>
        </row>
        <row r="197">
          <cell r="A197" t="str">
            <v>36204YCD3</v>
          </cell>
          <cell r="B197" t="str">
            <v>36204YCD3</v>
          </cell>
          <cell r="C197">
            <v>7</v>
          </cell>
          <cell r="D197">
            <v>45366</v>
          </cell>
          <cell r="E197" t="str">
            <v>GNMA POOL# 383568</v>
          </cell>
          <cell r="F197">
            <v>104.95599799999999</v>
          </cell>
          <cell r="G197">
            <v>765.99</v>
          </cell>
          <cell r="H197">
            <v>131312.4</v>
          </cell>
          <cell r="I197">
            <v>137820.24</v>
          </cell>
          <cell r="J197">
            <v>1</v>
          </cell>
        </row>
        <row r="198">
          <cell r="A198" t="str">
            <v>36205BFX5</v>
          </cell>
          <cell r="B198" t="str">
            <v>36205BFX5</v>
          </cell>
          <cell r="C198">
            <v>6.5</v>
          </cell>
          <cell r="D198">
            <v>39887</v>
          </cell>
          <cell r="E198" t="str">
            <v>GNMA POOL# 385482</v>
          </cell>
          <cell r="F198">
            <v>105.31199599999999</v>
          </cell>
          <cell r="G198">
            <v>578.21</v>
          </cell>
          <cell r="H198">
            <v>106746.5</v>
          </cell>
          <cell r="I198">
            <v>112416.87</v>
          </cell>
          <cell r="J198">
            <v>1</v>
          </cell>
        </row>
        <row r="199">
          <cell r="A199" t="str">
            <v>36205BLF7</v>
          </cell>
          <cell r="B199" t="str">
            <v>36205BLF7</v>
          </cell>
          <cell r="C199">
            <v>6</v>
          </cell>
          <cell r="D199">
            <v>39948</v>
          </cell>
          <cell r="E199" t="str">
            <v>GNMA POOL# 385626</v>
          </cell>
          <cell r="F199">
            <v>104.42200099999999</v>
          </cell>
          <cell r="G199">
            <v>1654.97</v>
          </cell>
          <cell r="H199">
            <v>330994.02</v>
          </cell>
          <cell r="I199">
            <v>345630.58</v>
          </cell>
          <cell r="J199">
            <v>1</v>
          </cell>
        </row>
        <row r="200">
          <cell r="A200" t="str">
            <v>36205CF88</v>
          </cell>
          <cell r="B200" t="str">
            <v>36205CF88</v>
          </cell>
          <cell r="C200">
            <v>6.5</v>
          </cell>
          <cell r="D200">
            <v>39918</v>
          </cell>
          <cell r="E200" t="str">
            <v>GNMA POOL# 386391</v>
          </cell>
          <cell r="F200">
            <v>105.312005</v>
          </cell>
          <cell r="G200">
            <v>311.04000000000002</v>
          </cell>
          <cell r="H200">
            <v>57422.01</v>
          </cell>
          <cell r="I200">
            <v>60472.27</v>
          </cell>
          <cell r="J200">
            <v>1</v>
          </cell>
        </row>
        <row r="201">
          <cell r="A201" t="str">
            <v>36205EJ98</v>
          </cell>
          <cell r="B201" t="str">
            <v>36205EJ98</v>
          </cell>
          <cell r="C201">
            <v>6.5</v>
          </cell>
          <cell r="D201">
            <v>39887</v>
          </cell>
          <cell r="E201" t="str">
            <v>GNMA POOL# 388288</v>
          </cell>
          <cell r="F201">
            <v>105.311993</v>
          </cell>
          <cell r="G201">
            <v>361</v>
          </cell>
          <cell r="H201">
            <v>66646.929999999993</v>
          </cell>
          <cell r="I201">
            <v>70187.210000000006</v>
          </cell>
          <cell r="J201">
            <v>1</v>
          </cell>
        </row>
        <row r="202">
          <cell r="A202" t="str">
            <v>36205ENV4</v>
          </cell>
          <cell r="B202" t="str">
            <v>36205ENV4</v>
          </cell>
          <cell r="C202">
            <v>7</v>
          </cell>
          <cell r="D202">
            <v>45366</v>
          </cell>
          <cell r="E202" t="str">
            <v>GNMA POOL# 388404</v>
          </cell>
          <cell r="F202">
            <v>104.956087</v>
          </cell>
          <cell r="G202">
            <v>22.18</v>
          </cell>
          <cell r="H202">
            <v>3803</v>
          </cell>
          <cell r="I202">
            <v>3991.48</v>
          </cell>
          <cell r="J202">
            <v>1</v>
          </cell>
        </row>
        <row r="203">
          <cell r="A203" t="str">
            <v>36205FLD3</v>
          </cell>
          <cell r="B203" t="str">
            <v>36205FLD3</v>
          </cell>
          <cell r="C203">
            <v>6.5</v>
          </cell>
          <cell r="D203">
            <v>39887</v>
          </cell>
          <cell r="E203" t="str">
            <v>GNMA POOL# 389224</v>
          </cell>
          <cell r="F203">
            <v>105.311937</v>
          </cell>
          <cell r="G203">
            <v>41.12</v>
          </cell>
          <cell r="H203">
            <v>7590.64</v>
          </cell>
          <cell r="I203">
            <v>7993.85</v>
          </cell>
          <cell r="J203">
            <v>1</v>
          </cell>
        </row>
        <row r="204">
          <cell r="A204" t="str">
            <v>36205GVL2</v>
          </cell>
          <cell r="B204" t="str">
            <v>36205GVL2</v>
          </cell>
          <cell r="C204">
            <v>6.5</v>
          </cell>
          <cell r="D204">
            <v>39948</v>
          </cell>
          <cell r="E204" t="str">
            <v>GNMA POOL# 390419</v>
          </cell>
          <cell r="F204">
            <v>105.311998</v>
          </cell>
          <cell r="G204">
            <v>1048.06</v>
          </cell>
          <cell r="H204">
            <v>193488.21</v>
          </cell>
          <cell r="I204">
            <v>203766.3</v>
          </cell>
          <cell r="J204">
            <v>1</v>
          </cell>
        </row>
        <row r="205">
          <cell r="A205" t="str">
            <v>36205HEZ8</v>
          </cell>
          <cell r="B205" t="str">
            <v>36205HEZ8</v>
          </cell>
          <cell r="C205">
            <v>8</v>
          </cell>
          <cell r="D205">
            <v>40770</v>
          </cell>
          <cell r="E205" t="str">
            <v>GNMA POOL# 390852</v>
          </cell>
          <cell r="F205">
            <v>106.87</v>
          </cell>
          <cell r="G205">
            <v>1670.56</v>
          </cell>
          <cell r="H205">
            <v>250584.29</v>
          </cell>
          <cell r="I205">
            <v>267799.43</v>
          </cell>
          <cell r="J205">
            <v>1</v>
          </cell>
        </row>
        <row r="206">
          <cell r="A206" t="str">
            <v>36205JPA7</v>
          </cell>
          <cell r="B206" t="str">
            <v>36205JPA7</v>
          </cell>
          <cell r="C206">
            <v>7</v>
          </cell>
          <cell r="D206">
            <v>45397</v>
          </cell>
          <cell r="E206" t="str">
            <v>GNMA POOL# 392017</v>
          </cell>
          <cell r="F206">
            <v>104.956018</v>
          </cell>
          <cell r="G206">
            <v>142.36000000000001</v>
          </cell>
          <cell r="H206">
            <v>24404.47</v>
          </cell>
          <cell r="I206">
            <v>25613.96</v>
          </cell>
          <cell r="J206">
            <v>1</v>
          </cell>
        </row>
        <row r="207">
          <cell r="A207" t="str">
            <v>36205LPX2</v>
          </cell>
          <cell r="B207" t="str">
            <v>36205LPX2</v>
          </cell>
          <cell r="C207">
            <v>6</v>
          </cell>
          <cell r="D207">
            <v>40617</v>
          </cell>
          <cell r="E207" t="str">
            <v>GNMA POOL# 393838</v>
          </cell>
          <cell r="F207">
            <v>104.062001</v>
          </cell>
          <cell r="G207">
            <v>996.52</v>
          </cell>
          <cell r="H207">
            <v>199304.47</v>
          </cell>
          <cell r="I207">
            <v>207400.22</v>
          </cell>
          <cell r="J207">
            <v>1</v>
          </cell>
        </row>
        <row r="208">
          <cell r="A208" t="str">
            <v>36205M2X5</v>
          </cell>
          <cell r="B208" t="str">
            <v>36205M2X5</v>
          </cell>
          <cell r="C208">
            <v>6.5</v>
          </cell>
          <cell r="D208">
            <v>39979</v>
          </cell>
          <cell r="E208" t="str">
            <v>GNMA POOL# 395090</v>
          </cell>
          <cell r="F208">
            <v>105.312</v>
          </cell>
          <cell r="G208">
            <v>1158.24</v>
          </cell>
          <cell r="H208">
            <v>213829.05</v>
          </cell>
          <cell r="I208">
            <v>225187.65</v>
          </cell>
          <cell r="J208">
            <v>1</v>
          </cell>
        </row>
        <row r="209">
          <cell r="A209" t="str">
            <v>36205RW29</v>
          </cell>
          <cell r="B209" t="str">
            <v>36205RW29</v>
          </cell>
          <cell r="C209">
            <v>6</v>
          </cell>
          <cell r="D209">
            <v>40648</v>
          </cell>
          <cell r="E209" t="str">
            <v>GNMA POOL# 398565</v>
          </cell>
          <cell r="F209">
            <v>104.062</v>
          </cell>
          <cell r="G209">
            <v>7519.88</v>
          </cell>
          <cell r="H209">
            <v>1503975.61</v>
          </cell>
          <cell r="I209">
            <v>1565067.1</v>
          </cell>
          <cell r="J209">
            <v>1</v>
          </cell>
        </row>
        <row r="210">
          <cell r="A210" t="str">
            <v>36205SFB6</v>
          </cell>
          <cell r="B210" t="str">
            <v>36205SFB6</v>
          </cell>
          <cell r="C210">
            <v>8</v>
          </cell>
          <cell r="D210">
            <v>40862</v>
          </cell>
          <cell r="E210" t="str">
            <v>GNMA POOL# 398962</v>
          </cell>
          <cell r="F210">
            <v>106.87</v>
          </cell>
          <cell r="G210">
            <v>1897.5</v>
          </cell>
          <cell r="H210">
            <v>284625.48</v>
          </cell>
          <cell r="I210">
            <v>304179.25</v>
          </cell>
          <cell r="J210">
            <v>1</v>
          </cell>
        </row>
        <row r="211">
          <cell r="A211" t="str">
            <v>36205UN30</v>
          </cell>
          <cell r="B211" t="str">
            <v>36205UN30</v>
          </cell>
          <cell r="C211">
            <v>6.5</v>
          </cell>
          <cell r="D211">
            <v>39979</v>
          </cell>
          <cell r="E211" t="str">
            <v>GNMA POOL# 401010</v>
          </cell>
          <cell r="F211">
            <v>105.31200200000001</v>
          </cell>
          <cell r="G211">
            <v>989.74</v>
          </cell>
          <cell r="H211">
            <v>182721.52</v>
          </cell>
          <cell r="I211">
            <v>192427.69</v>
          </cell>
          <cell r="J211">
            <v>1</v>
          </cell>
        </row>
        <row r="212">
          <cell r="A212" t="str">
            <v>36206AE25</v>
          </cell>
          <cell r="B212" t="str">
            <v>36206AE25</v>
          </cell>
          <cell r="C212">
            <v>6</v>
          </cell>
          <cell r="D212">
            <v>40617</v>
          </cell>
          <cell r="E212" t="str">
            <v>GNMA POOL# 405253</v>
          </cell>
          <cell r="F212">
            <v>104.062001</v>
          </cell>
          <cell r="G212">
            <v>1325.35</v>
          </cell>
          <cell r="H212">
            <v>265069.37</v>
          </cell>
          <cell r="I212">
            <v>275836.49</v>
          </cell>
          <cell r="J212">
            <v>1</v>
          </cell>
        </row>
        <row r="213">
          <cell r="A213" t="str">
            <v>36206PTV2</v>
          </cell>
          <cell r="B213" t="str">
            <v>36206PTV2</v>
          </cell>
          <cell r="C213">
            <v>6</v>
          </cell>
          <cell r="D213">
            <v>40648</v>
          </cell>
          <cell r="E213" t="str">
            <v>GNMA POOL# 417364</v>
          </cell>
          <cell r="F213">
            <v>104.062001</v>
          </cell>
          <cell r="G213">
            <v>767.17</v>
          </cell>
          <cell r="H213">
            <v>153433.24</v>
          </cell>
          <cell r="I213">
            <v>159665.70000000001</v>
          </cell>
          <cell r="J213">
            <v>1</v>
          </cell>
        </row>
        <row r="214">
          <cell r="A214" t="str">
            <v>36206PV56</v>
          </cell>
          <cell r="B214" t="str">
            <v>36206PV56</v>
          </cell>
          <cell r="C214">
            <v>6</v>
          </cell>
          <cell r="D214">
            <v>40678</v>
          </cell>
          <cell r="E214" t="str">
            <v>GNMA POOL# 417436</v>
          </cell>
          <cell r="F214">
            <v>104.062001</v>
          </cell>
          <cell r="G214">
            <v>448.19</v>
          </cell>
          <cell r="H214">
            <v>89638.58</v>
          </cell>
          <cell r="I214">
            <v>93279.7</v>
          </cell>
          <cell r="J214">
            <v>1</v>
          </cell>
        </row>
        <row r="215">
          <cell r="A215" t="str">
            <v>36206PVK3</v>
          </cell>
          <cell r="B215" t="str">
            <v>36206PVK3</v>
          </cell>
          <cell r="C215">
            <v>6</v>
          </cell>
          <cell r="D215">
            <v>40678</v>
          </cell>
          <cell r="E215" t="str">
            <v>GNMA POOL# 417418</v>
          </cell>
          <cell r="F215">
            <v>104.062</v>
          </cell>
          <cell r="G215">
            <v>3845.78</v>
          </cell>
          <cell r="H215">
            <v>769155.33</v>
          </cell>
          <cell r="I215">
            <v>800398.42</v>
          </cell>
          <cell r="J215">
            <v>1</v>
          </cell>
        </row>
        <row r="216">
          <cell r="A216" t="str">
            <v>36206UNY1</v>
          </cell>
          <cell r="B216" t="str">
            <v>36206UNY1</v>
          </cell>
          <cell r="C216">
            <v>6</v>
          </cell>
          <cell r="D216">
            <v>40617</v>
          </cell>
          <cell r="E216" t="str">
            <v>GNMA POOL# 421707</v>
          </cell>
          <cell r="F216">
            <v>104.061998</v>
          </cell>
          <cell r="G216">
            <v>208.94</v>
          </cell>
          <cell r="H216">
            <v>41788.06</v>
          </cell>
          <cell r="I216">
            <v>43485.49</v>
          </cell>
          <cell r="J216">
            <v>1</v>
          </cell>
        </row>
        <row r="217">
          <cell r="A217" t="str">
            <v>36206XRE5</v>
          </cell>
          <cell r="B217" t="str">
            <v>36206XRE5</v>
          </cell>
          <cell r="C217">
            <v>6</v>
          </cell>
          <cell r="D217">
            <v>40678</v>
          </cell>
          <cell r="E217" t="str">
            <v>GNMA POOL# 424485</v>
          </cell>
          <cell r="F217">
            <v>104.061999</v>
          </cell>
          <cell r="G217">
            <v>80.09</v>
          </cell>
          <cell r="H217">
            <v>16018.22</v>
          </cell>
          <cell r="I217">
            <v>16668.88</v>
          </cell>
          <cell r="J217">
            <v>1</v>
          </cell>
        </row>
        <row r="218">
          <cell r="A218" t="str">
            <v>36207BHW3</v>
          </cell>
          <cell r="B218" t="str">
            <v>36207BHW3</v>
          </cell>
          <cell r="C218">
            <v>8</v>
          </cell>
          <cell r="D218">
            <v>40892</v>
          </cell>
          <cell r="E218" t="str">
            <v>GNMA POOL# 426945</v>
          </cell>
          <cell r="F218">
            <v>106.87</v>
          </cell>
          <cell r="G218">
            <v>1882.67</v>
          </cell>
          <cell r="H218">
            <v>282401</v>
          </cell>
          <cell r="I218">
            <v>301801.95</v>
          </cell>
          <cell r="J218">
            <v>1</v>
          </cell>
        </row>
        <row r="219">
          <cell r="A219" t="str">
            <v>36207BY46</v>
          </cell>
          <cell r="B219" t="str">
            <v>36207BY46</v>
          </cell>
          <cell r="C219">
            <v>6</v>
          </cell>
          <cell r="D219">
            <v>40648</v>
          </cell>
          <cell r="E219" t="str">
            <v>GNMA POOL# 427431</v>
          </cell>
          <cell r="F219">
            <v>104.061999</v>
          </cell>
          <cell r="G219">
            <v>824.63</v>
          </cell>
          <cell r="H219">
            <v>164926.67000000001</v>
          </cell>
          <cell r="I219">
            <v>171625.99</v>
          </cell>
          <cell r="J219">
            <v>1</v>
          </cell>
        </row>
        <row r="220">
          <cell r="A220" t="str">
            <v>36207C3N6</v>
          </cell>
          <cell r="B220" t="str">
            <v>36207C3N6</v>
          </cell>
          <cell r="C220">
            <v>6</v>
          </cell>
          <cell r="D220">
            <v>40648</v>
          </cell>
          <cell r="E220" t="str">
            <v>GNMA POOL# 428405</v>
          </cell>
          <cell r="F220">
            <v>104.062003</v>
          </cell>
          <cell r="G220">
            <v>700.06</v>
          </cell>
          <cell r="H220">
            <v>140011.72</v>
          </cell>
          <cell r="I220">
            <v>145699</v>
          </cell>
          <cell r="J220">
            <v>1</v>
          </cell>
        </row>
        <row r="221">
          <cell r="A221" t="str">
            <v>36207DN93</v>
          </cell>
          <cell r="B221" t="str">
            <v>36207DN93</v>
          </cell>
          <cell r="C221">
            <v>6</v>
          </cell>
          <cell r="D221">
            <v>40954</v>
          </cell>
          <cell r="E221" t="str">
            <v>GNMA POOL# 428916</v>
          </cell>
          <cell r="F221">
            <v>104.062011</v>
          </cell>
          <cell r="G221">
            <v>130.47</v>
          </cell>
          <cell r="H221">
            <v>26093.48</v>
          </cell>
          <cell r="I221">
            <v>27153.4</v>
          </cell>
          <cell r="J221">
            <v>1</v>
          </cell>
        </row>
        <row r="222">
          <cell r="A222" t="str">
            <v>36207DNU6</v>
          </cell>
          <cell r="B222" t="str">
            <v>36207DNU6</v>
          </cell>
          <cell r="C222">
            <v>6</v>
          </cell>
          <cell r="D222">
            <v>40739</v>
          </cell>
          <cell r="E222" t="str">
            <v>GNMA POOL# 428903</v>
          </cell>
          <cell r="F222">
            <v>104.062</v>
          </cell>
          <cell r="G222">
            <v>833.67</v>
          </cell>
          <cell r="H222">
            <v>166734.87</v>
          </cell>
          <cell r="I222">
            <v>173507.64</v>
          </cell>
          <cell r="J222">
            <v>1</v>
          </cell>
        </row>
        <row r="223">
          <cell r="A223" t="str">
            <v>36207E7J7</v>
          </cell>
          <cell r="B223" t="str">
            <v>36207E7J7</v>
          </cell>
          <cell r="C223">
            <v>6</v>
          </cell>
          <cell r="D223">
            <v>40648</v>
          </cell>
          <cell r="E223" t="str">
            <v>GNMA POOL# 430297</v>
          </cell>
          <cell r="F223">
            <v>104.061998</v>
          </cell>
          <cell r="G223">
            <v>994.26</v>
          </cell>
          <cell r="H223">
            <v>198851.4</v>
          </cell>
          <cell r="I223">
            <v>206928.74</v>
          </cell>
          <cell r="J223">
            <v>1</v>
          </cell>
        </row>
        <row r="224">
          <cell r="A224" t="str">
            <v>36207GLS6</v>
          </cell>
          <cell r="B224" t="str">
            <v>36207GLS6</v>
          </cell>
          <cell r="C224">
            <v>8</v>
          </cell>
          <cell r="D224">
            <v>40831</v>
          </cell>
          <cell r="E224" t="str">
            <v>GNMA POOL# 431537</v>
          </cell>
          <cell r="F224">
            <v>106.87</v>
          </cell>
          <cell r="G224">
            <v>2541.17</v>
          </cell>
          <cell r="H224">
            <v>381174.83</v>
          </cell>
          <cell r="I224">
            <v>407361.54</v>
          </cell>
          <cell r="J224">
            <v>1</v>
          </cell>
        </row>
        <row r="225">
          <cell r="A225" t="str">
            <v>36207GML0</v>
          </cell>
          <cell r="B225" t="str">
            <v>36207GML0</v>
          </cell>
          <cell r="C225">
            <v>8</v>
          </cell>
          <cell r="D225">
            <v>40862</v>
          </cell>
          <cell r="E225" t="str">
            <v>GNMA POOL# 431563</v>
          </cell>
          <cell r="F225">
            <v>106.87</v>
          </cell>
          <cell r="G225">
            <v>3941.96</v>
          </cell>
          <cell r="H225">
            <v>591294.04</v>
          </cell>
          <cell r="I225">
            <v>631915.93999999994</v>
          </cell>
          <cell r="J225">
            <v>1</v>
          </cell>
        </row>
        <row r="226">
          <cell r="A226" t="str">
            <v>36207M3Z7</v>
          </cell>
          <cell r="B226" t="str">
            <v>36207M3Z7</v>
          </cell>
          <cell r="C226">
            <v>8</v>
          </cell>
          <cell r="D226">
            <v>40862</v>
          </cell>
          <cell r="E226" t="str">
            <v>GNMA POOL# 436516</v>
          </cell>
          <cell r="F226">
            <v>106.870003</v>
          </cell>
          <cell r="G226">
            <v>1170.3900000000001</v>
          </cell>
          <cell r="H226">
            <v>175558.88</v>
          </cell>
          <cell r="I226">
            <v>187619.78</v>
          </cell>
          <cell r="J226">
            <v>1</v>
          </cell>
        </row>
        <row r="227">
          <cell r="A227" t="str">
            <v>36207NR97</v>
          </cell>
          <cell r="B227" t="str">
            <v>36207NR97</v>
          </cell>
          <cell r="C227">
            <v>8</v>
          </cell>
          <cell r="D227">
            <v>40892</v>
          </cell>
          <cell r="E227" t="str">
            <v>GNMA POOL# 437112</v>
          </cell>
          <cell r="F227">
            <v>106.870001</v>
          </cell>
          <cell r="G227">
            <v>2542.9699999999998</v>
          </cell>
          <cell r="H227">
            <v>381444.8</v>
          </cell>
          <cell r="I227">
            <v>407650.06</v>
          </cell>
          <cell r="J227">
            <v>1</v>
          </cell>
        </row>
        <row r="228">
          <cell r="A228" t="str">
            <v>36207NRU0</v>
          </cell>
          <cell r="B228" t="str">
            <v>36207NRU0</v>
          </cell>
          <cell r="C228">
            <v>8</v>
          </cell>
          <cell r="D228">
            <v>40862</v>
          </cell>
          <cell r="E228" t="str">
            <v>GNMA POOL# 437099</v>
          </cell>
          <cell r="F228">
            <v>106.87</v>
          </cell>
          <cell r="G228">
            <v>3397.32</v>
          </cell>
          <cell r="H228">
            <v>509598.14</v>
          </cell>
          <cell r="I228">
            <v>544607.53</v>
          </cell>
          <cell r="J228">
            <v>1</v>
          </cell>
        </row>
        <row r="229">
          <cell r="A229" t="str">
            <v>36207UBZ0</v>
          </cell>
          <cell r="B229" t="str">
            <v>36207UBZ0</v>
          </cell>
          <cell r="C229">
            <v>8</v>
          </cell>
          <cell r="D229">
            <v>40831</v>
          </cell>
          <cell r="E229" t="str">
            <v>GNMA POOL# 442056</v>
          </cell>
          <cell r="F229">
            <v>106.869998</v>
          </cell>
          <cell r="G229">
            <v>1442.44</v>
          </cell>
          <cell r="H229">
            <v>216365.7</v>
          </cell>
          <cell r="I229">
            <v>231230.02</v>
          </cell>
          <cell r="J229">
            <v>1</v>
          </cell>
        </row>
        <row r="230">
          <cell r="A230" t="str">
            <v>36207UFJ2</v>
          </cell>
          <cell r="B230" t="str">
            <v>36207UFJ2</v>
          </cell>
          <cell r="C230">
            <v>8</v>
          </cell>
          <cell r="D230">
            <v>40892</v>
          </cell>
          <cell r="E230" t="str">
            <v>GNMA POOL# 442169</v>
          </cell>
          <cell r="F230">
            <v>106.87</v>
          </cell>
          <cell r="G230">
            <v>1671.03</v>
          </cell>
          <cell r="H230">
            <v>250655.04</v>
          </cell>
          <cell r="I230">
            <v>267875.03999999998</v>
          </cell>
          <cell r="J230">
            <v>1</v>
          </cell>
        </row>
        <row r="231">
          <cell r="A231" t="str">
            <v>36209L4R4</v>
          </cell>
          <cell r="B231" t="str">
            <v>36209L4R4</v>
          </cell>
          <cell r="C231">
            <v>7</v>
          </cell>
          <cell r="D231">
            <v>47710</v>
          </cell>
          <cell r="E231" t="str">
            <v>GNMA POOL# 475232</v>
          </cell>
          <cell r="F231">
            <v>104.49</v>
          </cell>
          <cell r="G231">
            <v>27641.5</v>
          </cell>
          <cell r="H231">
            <v>4738543.18</v>
          </cell>
          <cell r="I231">
            <v>4951303.7699999996</v>
          </cell>
          <cell r="J231">
            <v>1</v>
          </cell>
        </row>
        <row r="232">
          <cell r="A232" t="str">
            <v>36209RZW6</v>
          </cell>
          <cell r="B232" t="str">
            <v>36209RZW6</v>
          </cell>
          <cell r="C232">
            <v>8</v>
          </cell>
          <cell r="D232">
            <v>42292</v>
          </cell>
          <cell r="E232" t="str">
            <v>GNMA POOL# 479657</v>
          </cell>
          <cell r="F232">
            <v>106.746002</v>
          </cell>
          <cell r="G232">
            <v>831.5</v>
          </cell>
          <cell r="H232">
            <v>124724.68</v>
          </cell>
          <cell r="I232">
            <v>133138.60999999999</v>
          </cell>
          <cell r="J232">
            <v>1</v>
          </cell>
        </row>
        <row r="233">
          <cell r="A233" t="str">
            <v>36210GE91</v>
          </cell>
          <cell r="B233" t="str">
            <v>36210GE91</v>
          </cell>
          <cell r="C233">
            <v>8</v>
          </cell>
          <cell r="D233">
            <v>41927</v>
          </cell>
          <cell r="E233" t="str">
            <v>GNMA POOL# 491660</v>
          </cell>
          <cell r="F233">
            <v>106.315</v>
          </cell>
          <cell r="G233">
            <v>5308.27</v>
          </cell>
          <cell r="H233">
            <v>796240.83</v>
          </cell>
          <cell r="I233">
            <v>846523.44</v>
          </cell>
          <cell r="J233">
            <v>1</v>
          </cell>
        </row>
        <row r="234">
          <cell r="A234" t="str">
            <v>36211FMN2</v>
          </cell>
          <cell r="B234" t="str">
            <v>36211FMN2</v>
          </cell>
          <cell r="C234">
            <v>8</v>
          </cell>
          <cell r="D234">
            <v>42262</v>
          </cell>
          <cell r="E234" t="str">
            <v>GNMA POOL# 511665</v>
          </cell>
          <cell r="F234">
            <v>106.746</v>
          </cell>
          <cell r="G234">
            <v>4694.18</v>
          </cell>
          <cell r="H234">
            <v>704126.89</v>
          </cell>
          <cell r="I234">
            <v>751627.29</v>
          </cell>
          <cell r="J234">
            <v>1</v>
          </cell>
        </row>
        <row r="235">
          <cell r="A235" t="str">
            <v>36211KHA5</v>
          </cell>
          <cell r="B235" t="str">
            <v>36211KHA5</v>
          </cell>
          <cell r="C235">
            <v>8</v>
          </cell>
          <cell r="D235">
            <v>42292</v>
          </cell>
          <cell r="E235" t="str">
            <v>GNMA POOL# 515125</v>
          </cell>
          <cell r="F235">
            <v>106.746</v>
          </cell>
          <cell r="G235">
            <v>4487.3599999999997</v>
          </cell>
          <cell r="H235">
            <v>673104.09</v>
          </cell>
          <cell r="I235">
            <v>718511.69</v>
          </cell>
          <cell r="J235">
            <v>1</v>
          </cell>
        </row>
        <row r="236">
          <cell r="A236" t="str">
            <v>36211KU28</v>
          </cell>
          <cell r="B236" t="str">
            <v>36211KU28</v>
          </cell>
          <cell r="C236">
            <v>8.5</v>
          </cell>
          <cell r="D236">
            <v>47771</v>
          </cell>
          <cell r="E236" t="str">
            <v>GNMA POOL# 515501</v>
          </cell>
          <cell r="F236">
            <v>108.625001</v>
          </cell>
          <cell r="G236">
            <v>3203.28</v>
          </cell>
          <cell r="H236">
            <v>452227.77</v>
          </cell>
          <cell r="I236">
            <v>491232.42</v>
          </cell>
          <cell r="J236">
            <v>1</v>
          </cell>
        </row>
        <row r="237">
          <cell r="A237" t="str">
            <v>36211KVU5</v>
          </cell>
          <cell r="B237" t="str">
            <v>36211KVU5</v>
          </cell>
          <cell r="C237">
            <v>8.5</v>
          </cell>
          <cell r="D237">
            <v>47802</v>
          </cell>
          <cell r="E237" t="str">
            <v>GNMA POOL# 515527</v>
          </cell>
          <cell r="F237">
            <v>107.807</v>
          </cell>
          <cell r="G237">
            <v>12256.07</v>
          </cell>
          <cell r="H237">
            <v>1730268.93</v>
          </cell>
          <cell r="I237">
            <v>1865351.03</v>
          </cell>
          <cell r="J237">
            <v>1</v>
          </cell>
        </row>
        <row r="238">
          <cell r="A238" t="str">
            <v>36211KVV3</v>
          </cell>
          <cell r="B238" t="str">
            <v>36211KVV3</v>
          </cell>
          <cell r="C238">
            <v>8.5</v>
          </cell>
          <cell r="D238">
            <v>47802</v>
          </cell>
          <cell r="E238" t="str">
            <v>GNMA POOL# 515528</v>
          </cell>
          <cell r="F238">
            <v>107.807</v>
          </cell>
          <cell r="G238">
            <v>11443.38</v>
          </cell>
          <cell r="H238">
            <v>1615535.73</v>
          </cell>
          <cell r="I238">
            <v>1741660.6</v>
          </cell>
          <cell r="J238">
            <v>1</v>
          </cell>
        </row>
        <row r="239">
          <cell r="A239" t="str">
            <v>36211P6X6</v>
          </cell>
          <cell r="B239" t="str">
            <v>36211P6X6</v>
          </cell>
          <cell r="C239">
            <v>8</v>
          </cell>
          <cell r="D239">
            <v>42050</v>
          </cell>
          <cell r="E239" t="str">
            <v>GNMA POOL# 519386</v>
          </cell>
          <cell r="F239">
            <v>106.31499700000001</v>
          </cell>
          <cell r="G239">
            <v>473.53</v>
          </cell>
          <cell r="H239">
            <v>71029.33</v>
          </cell>
          <cell r="I239">
            <v>75514.83</v>
          </cell>
          <cell r="J239">
            <v>1</v>
          </cell>
        </row>
        <row r="240">
          <cell r="A240" t="str">
            <v>36211QA50</v>
          </cell>
          <cell r="B240" t="str">
            <v>36211QA50</v>
          </cell>
          <cell r="C240">
            <v>8</v>
          </cell>
          <cell r="D240">
            <v>42200</v>
          </cell>
          <cell r="E240" t="str">
            <v>GNMA POOL# 519428</v>
          </cell>
          <cell r="F240">
            <v>106.745999</v>
          </cell>
          <cell r="G240">
            <v>3146.86</v>
          </cell>
          <cell r="H240">
            <v>472028.53</v>
          </cell>
          <cell r="I240">
            <v>503871.57</v>
          </cell>
          <cell r="J240">
            <v>1</v>
          </cell>
        </row>
        <row r="241">
          <cell r="A241" t="str">
            <v>36211RR27</v>
          </cell>
          <cell r="B241" t="str">
            <v>36211RR27</v>
          </cell>
          <cell r="C241">
            <v>8</v>
          </cell>
          <cell r="D241">
            <v>42231</v>
          </cell>
          <cell r="E241" t="str">
            <v>GNMA POOL# 520805</v>
          </cell>
          <cell r="F241">
            <v>106.745998</v>
          </cell>
          <cell r="G241">
            <v>1373.13</v>
          </cell>
          <cell r="H241">
            <v>205969.96</v>
          </cell>
          <cell r="I241">
            <v>219864.69</v>
          </cell>
          <cell r="J241">
            <v>1</v>
          </cell>
        </row>
        <row r="242">
          <cell r="A242" t="str">
            <v>36211RRZ4</v>
          </cell>
          <cell r="B242" t="str">
            <v>36211RRZ4</v>
          </cell>
          <cell r="C242">
            <v>8</v>
          </cell>
          <cell r="D242">
            <v>42231</v>
          </cell>
          <cell r="E242" t="str">
            <v>GNMA POOL# 520804</v>
          </cell>
          <cell r="F242">
            <v>106.746</v>
          </cell>
          <cell r="G242">
            <v>5395.25</v>
          </cell>
          <cell r="H242">
            <v>809287.61</v>
          </cell>
          <cell r="I242">
            <v>863882.15</v>
          </cell>
          <cell r="J242">
            <v>1</v>
          </cell>
        </row>
        <row r="243">
          <cell r="A243" t="str">
            <v>36211SMY0</v>
          </cell>
          <cell r="B243" t="str">
            <v>36211SMY0</v>
          </cell>
          <cell r="C243">
            <v>8</v>
          </cell>
          <cell r="D243">
            <v>41958</v>
          </cell>
          <cell r="E243" t="str">
            <v>GNMA POOL# 521575</v>
          </cell>
          <cell r="F243">
            <v>106.315</v>
          </cell>
          <cell r="G243">
            <v>3769.6</v>
          </cell>
          <cell r="H243">
            <v>565440.06000000006</v>
          </cell>
          <cell r="I243">
            <v>601147.6</v>
          </cell>
          <cell r="J243">
            <v>1</v>
          </cell>
        </row>
        <row r="244">
          <cell r="A244" t="str">
            <v>36211XW36</v>
          </cell>
          <cell r="B244" t="str">
            <v>36211XW36</v>
          </cell>
          <cell r="C244">
            <v>8</v>
          </cell>
          <cell r="D244">
            <v>42200</v>
          </cell>
          <cell r="E244" t="str">
            <v>GNMA POOL# 526366</v>
          </cell>
          <cell r="F244">
            <v>106.314999</v>
          </cell>
          <cell r="G244">
            <v>2671.67</v>
          </cell>
          <cell r="H244">
            <v>400750.83</v>
          </cell>
          <cell r="I244">
            <v>426058.23999999999</v>
          </cell>
          <cell r="J244">
            <v>1</v>
          </cell>
        </row>
        <row r="245">
          <cell r="A245" t="str">
            <v>36211YXD1</v>
          </cell>
          <cell r="B245" t="str">
            <v>36211YXD1</v>
          </cell>
          <cell r="C245">
            <v>8</v>
          </cell>
          <cell r="D245">
            <v>42231</v>
          </cell>
          <cell r="E245" t="str">
            <v>GNMA POOL# 527276</v>
          </cell>
          <cell r="F245">
            <v>106.745999</v>
          </cell>
          <cell r="G245">
            <v>2165.64</v>
          </cell>
          <cell r="H245">
            <v>324846.34000000003</v>
          </cell>
          <cell r="I245">
            <v>346760.47</v>
          </cell>
          <cell r="J245">
            <v>1</v>
          </cell>
        </row>
        <row r="246">
          <cell r="A246" t="str">
            <v>36212C5J6</v>
          </cell>
          <cell r="B246" t="str">
            <v>36212C5J6</v>
          </cell>
          <cell r="C246">
            <v>8</v>
          </cell>
          <cell r="D246">
            <v>42292</v>
          </cell>
          <cell r="E246" t="str">
            <v>GNMA POOL# 530149</v>
          </cell>
          <cell r="F246">
            <v>106.746</v>
          </cell>
          <cell r="G246">
            <v>3694.03</v>
          </cell>
          <cell r="H246">
            <v>554104.1</v>
          </cell>
          <cell r="I246">
            <v>591483.96</v>
          </cell>
          <cell r="J246">
            <v>1</v>
          </cell>
        </row>
        <row r="247">
          <cell r="A247" t="str">
            <v>36212ECY1</v>
          </cell>
          <cell r="B247" t="str">
            <v>36212ECY1</v>
          </cell>
          <cell r="C247">
            <v>8</v>
          </cell>
          <cell r="D247">
            <v>42170</v>
          </cell>
          <cell r="E247" t="str">
            <v>GNMA POOL# 531187</v>
          </cell>
          <cell r="F247">
            <v>106.746</v>
          </cell>
          <cell r="G247">
            <v>5175.9399999999996</v>
          </cell>
          <cell r="H247">
            <v>776391.62</v>
          </cell>
          <cell r="I247">
            <v>828767</v>
          </cell>
          <cell r="J247">
            <v>1</v>
          </cell>
        </row>
        <row r="248">
          <cell r="A248" t="str">
            <v>36212EGP6</v>
          </cell>
          <cell r="B248" t="str">
            <v>36212EGP6</v>
          </cell>
          <cell r="C248">
            <v>8.5</v>
          </cell>
          <cell r="D248">
            <v>47710</v>
          </cell>
          <cell r="E248" t="str">
            <v>GNMA POOL# 531306</v>
          </cell>
          <cell r="F248">
            <v>107.806995</v>
          </cell>
          <cell r="G248">
            <v>617.03</v>
          </cell>
          <cell r="H248">
            <v>87109.7</v>
          </cell>
          <cell r="I248">
            <v>93910.35</v>
          </cell>
          <cell r="J248">
            <v>1</v>
          </cell>
        </row>
        <row r="249">
          <cell r="A249" t="str">
            <v>36212KAP8</v>
          </cell>
          <cell r="B249" t="str">
            <v>36212KAP8</v>
          </cell>
          <cell r="C249">
            <v>8</v>
          </cell>
          <cell r="D249">
            <v>42323</v>
          </cell>
          <cell r="E249" t="str">
            <v>GNMA POOL# 535614</v>
          </cell>
          <cell r="F249">
            <v>106.746</v>
          </cell>
          <cell r="G249">
            <v>3349.89</v>
          </cell>
          <cell r="H249">
            <v>502482.99</v>
          </cell>
          <cell r="I249">
            <v>536380.49</v>
          </cell>
          <cell r="J249">
            <v>1</v>
          </cell>
        </row>
        <row r="250">
          <cell r="A250" t="str">
            <v>362165LD2</v>
          </cell>
          <cell r="B250" t="str">
            <v>362165LD2</v>
          </cell>
          <cell r="C250">
            <v>7</v>
          </cell>
          <cell r="D250">
            <v>39493</v>
          </cell>
          <cell r="E250" t="str">
            <v>GNMA POOL# 184024</v>
          </cell>
          <cell r="F250">
            <v>107.12500199999999</v>
          </cell>
          <cell r="G250">
            <v>934.95</v>
          </cell>
          <cell r="H250">
            <v>160277.99</v>
          </cell>
          <cell r="I250">
            <v>171697.8</v>
          </cell>
          <cell r="J250">
            <v>1</v>
          </cell>
        </row>
        <row r="251">
          <cell r="A251" t="str">
            <v>36216YNX3</v>
          </cell>
          <cell r="B251" t="str">
            <v>36216YNX3</v>
          </cell>
          <cell r="C251">
            <v>7.5</v>
          </cell>
          <cell r="D251">
            <v>39309</v>
          </cell>
          <cell r="E251" t="str">
            <v>GNMA POOL# 178706</v>
          </cell>
          <cell r="F251">
            <v>107.409982</v>
          </cell>
          <cell r="G251">
            <v>118.96</v>
          </cell>
          <cell r="H251">
            <v>19033.11</v>
          </cell>
          <cell r="I251">
            <v>20443.46</v>
          </cell>
          <cell r="J251">
            <v>1</v>
          </cell>
        </row>
        <row r="252">
          <cell r="A252" t="str">
            <v>36217HJY2</v>
          </cell>
          <cell r="B252" t="str">
            <v>36217HJY2</v>
          </cell>
          <cell r="C252">
            <v>7</v>
          </cell>
          <cell r="D252">
            <v>39583</v>
          </cell>
          <cell r="E252" t="str">
            <v>GNMA POOL# 193879</v>
          </cell>
          <cell r="F252">
            <v>107.138002</v>
          </cell>
          <cell r="G252">
            <v>602.14</v>
          </cell>
          <cell r="H252">
            <v>103224.13</v>
          </cell>
          <cell r="I252">
            <v>110592.27</v>
          </cell>
          <cell r="J252">
            <v>1</v>
          </cell>
        </row>
        <row r="253">
          <cell r="A253" t="str">
            <v>36217U6J0</v>
          </cell>
          <cell r="B253" t="str">
            <v>36217U6J0</v>
          </cell>
          <cell r="C253">
            <v>7</v>
          </cell>
          <cell r="D253">
            <v>39370</v>
          </cell>
          <cell r="E253" t="str">
            <v>GNMA POOL# 204373</v>
          </cell>
          <cell r="F253">
            <v>107.12499699999999</v>
          </cell>
          <cell r="G253">
            <v>332.96</v>
          </cell>
          <cell r="H253">
            <v>57079.18</v>
          </cell>
          <cell r="I253">
            <v>61146.07</v>
          </cell>
          <cell r="J253">
            <v>1</v>
          </cell>
        </row>
        <row r="254">
          <cell r="A254" t="str">
            <v>36217YL89</v>
          </cell>
          <cell r="B254" t="str">
            <v>36217YL89</v>
          </cell>
          <cell r="C254">
            <v>7</v>
          </cell>
          <cell r="D254">
            <v>39583</v>
          </cell>
          <cell r="E254" t="str">
            <v>GNMA POOL# 207451</v>
          </cell>
          <cell r="F254">
            <v>107.138002</v>
          </cell>
          <cell r="G254">
            <v>1298.32</v>
          </cell>
          <cell r="H254">
            <v>222569.42</v>
          </cell>
          <cell r="I254">
            <v>238456.43</v>
          </cell>
          <cell r="J254">
            <v>1</v>
          </cell>
        </row>
        <row r="255">
          <cell r="A255" t="str">
            <v>36218KTH0</v>
          </cell>
          <cell r="B255" t="str">
            <v>36218KTH0</v>
          </cell>
          <cell r="C255">
            <v>7.5</v>
          </cell>
          <cell r="D255">
            <v>39462</v>
          </cell>
          <cell r="E255" t="str">
            <v>GNMA POOL# 224752</v>
          </cell>
          <cell r="F255">
            <v>107.41</v>
          </cell>
          <cell r="G255">
            <v>184.73</v>
          </cell>
          <cell r="H255">
            <v>29557.22</v>
          </cell>
          <cell r="I255">
            <v>31747.41</v>
          </cell>
          <cell r="J255">
            <v>1</v>
          </cell>
        </row>
        <row r="256">
          <cell r="A256" t="str">
            <v>36218KVK0</v>
          </cell>
          <cell r="B256" t="str">
            <v>36218KVK0</v>
          </cell>
          <cell r="C256">
            <v>7.5</v>
          </cell>
          <cell r="D256">
            <v>39553</v>
          </cell>
          <cell r="E256" t="str">
            <v>GNMA POOL# 224818</v>
          </cell>
          <cell r="F256">
            <v>107.432999</v>
          </cell>
          <cell r="G256">
            <v>991.59</v>
          </cell>
          <cell r="H256">
            <v>158654.79999999999</v>
          </cell>
          <cell r="I256">
            <v>170447.61</v>
          </cell>
          <cell r="J256">
            <v>1</v>
          </cell>
        </row>
        <row r="257">
          <cell r="A257" t="str">
            <v>36218KVQ7</v>
          </cell>
          <cell r="B257" t="str">
            <v>36218KVQ7</v>
          </cell>
          <cell r="C257">
            <v>8</v>
          </cell>
          <cell r="D257">
            <v>39553</v>
          </cell>
          <cell r="E257" t="str">
            <v>GNMA POOL# 224823</v>
          </cell>
          <cell r="F257">
            <v>107.07901699999999</v>
          </cell>
          <cell r="G257">
            <v>26.93</v>
          </cell>
          <cell r="H257">
            <v>4040.25</v>
          </cell>
          <cell r="I257">
            <v>4326.26</v>
          </cell>
          <cell r="J257">
            <v>1</v>
          </cell>
        </row>
        <row r="258">
          <cell r="A258" t="str">
            <v>362194MX7</v>
          </cell>
          <cell r="B258" t="str">
            <v>362194MX7</v>
          </cell>
          <cell r="C258">
            <v>7</v>
          </cell>
          <cell r="D258">
            <v>39614</v>
          </cell>
          <cell r="E258" t="str">
            <v>GNMA POOL# 266874</v>
          </cell>
          <cell r="F258">
            <v>107.13799899999999</v>
          </cell>
          <cell r="G258">
            <v>1363.83</v>
          </cell>
          <cell r="H258">
            <v>233799</v>
          </cell>
          <cell r="I258">
            <v>250487.57</v>
          </cell>
          <cell r="J258">
            <v>1</v>
          </cell>
        </row>
        <row r="259">
          <cell r="A259" t="str">
            <v>362194NP3</v>
          </cell>
          <cell r="B259" t="str">
            <v>362194NP3</v>
          </cell>
          <cell r="C259">
            <v>7</v>
          </cell>
          <cell r="D259">
            <v>45092</v>
          </cell>
          <cell r="E259" t="str">
            <v>GNMA POOL# 266898</v>
          </cell>
          <cell r="F259">
            <v>104.955</v>
          </cell>
          <cell r="G259">
            <v>4346</v>
          </cell>
          <cell r="H259">
            <v>745028.88</v>
          </cell>
          <cell r="I259">
            <v>781945.06</v>
          </cell>
          <cell r="J259">
            <v>1</v>
          </cell>
        </row>
        <row r="260">
          <cell r="A260" t="str">
            <v>36219LE67</v>
          </cell>
          <cell r="B260" t="str">
            <v>36219LE67</v>
          </cell>
          <cell r="C260">
            <v>8</v>
          </cell>
          <cell r="D260">
            <v>38883</v>
          </cell>
          <cell r="E260" t="str">
            <v>GNMA POOL# 252257</v>
          </cell>
          <cell r="F260">
            <v>105.69005300000001</v>
          </cell>
          <cell r="G260">
            <v>56.21</v>
          </cell>
          <cell r="H260">
            <v>8431.3799999999992</v>
          </cell>
          <cell r="I260">
            <v>8911.1299999999992</v>
          </cell>
          <cell r="J260">
            <v>1</v>
          </cell>
        </row>
        <row r="261">
          <cell r="A261" t="str">
            <v>36219SH77</v>
          </cell>
          <cell r="B261" t="str">
            <v>36219SH77</v>
          </cell>
          <cell r="C261">
            <v>7.5</v>
          </cell>
          <cell r="D261">
            <v>39553</v>
          </cell>
          <cell r="E261" t="str">
            <v>GNMA POOL# 257754</v>
          </cell>
          <cell r="F261">
            <v>107.432996</v>
          </cell>
          <cell r="G261">
            <v>129.62</v>
          </cell>
          <cell r="H261">
            <v>20739.82</v>
          </cell>
          <cell r="I261">
            <v>22281.41</v>
          </cell>
          <cell r="J261">
            <v>1</v>
          </cell>
        </row>
        <row r="262">
          <cell r="A262" t="str">
            <v>3622032M2</v>
          </cell>
          <cell r="B262" t="str">
            <v>3622032M2</v>
          </cell>
          <cell r="C262">
            <v>8</v>
          </cell>
          <cell r="D262">
            <v>38913</v>
          </cell>
          <cell r="E262" t="str">
            <v>GNMA POOL# 296080</v>
          </cell>
          <cell r="F262">
            <v>105.689969</v>
          </cell>
          <cell r="G262">
            <v>16.899999999999999</v>
          </cell>
          <cell r="H262">
            <v>2534.46</v>
          </cell>
          <cell r="I262">
            <v>2678.67</v>
          </cell>
          <cell r="J262">
            <v>1</v>
          </cell>
        </row>
        <row r="263">
          <cell r="A263" t="str">
            <v>3622047A1</v>
          </cell>
          <cell r="B263" t="str">
            <v>3622047A1</v>
          </cell>
          <cell r="C263">
            <v>7.5</v>
          </cell>
          <cell r="D263">
            <v>39248</v>
          </cell>
          <cell r="E263" t="str">
            <v>GNMA POOL# 297089</v>
          </cell>
          <cell r="F263">
            <v>107.41</v>
          </cell>
          <cell r="G263">
            <v>65.349999999999994</v>
          </cell>
          <cell r="H263">
            <v>10455.6</v>
          </cell>
          <cell r="I263">
            <v>11230.36</v>
          </cell>
          <cell r="J263">
            <v>1</v>
          </cell>
        </row>
        <row r="264">
          <cell r="A264" t="str">
            <v>362205JT4</v>
          </cell>
          <cell r="B264" t="str">
            <v>362205JT4</v>
          </cell>
          <cell r="C264">
            <v>7.5</v>
          </cell>
          <cell r="D264">
            <v>39522</v>
          </cell>
          <cell r="E264" t="str">
            <v>GNMA POOL# 297374</v>
          </cell>
          <cell r="F264">
            <v>107.433001</v>
          </cell>
          <cell r="G264">
            <v>2099.0300000000002</v>
          </cell>
          <cell r="H264">
            <v>335845.12</v>
          </cell>
          <cell r="I264">
            <v>360808.49</v>
          </cell>
          <cell r="J264">
            <v>1</v>
          </cell>
        </row>
        <row r="265">
          <cell r="A265" t="str">
            <v>362205JU1</v>
          </cell>
          <cell r="B265" t="str">
            <v>362205JU1</v>
          </cell>
          <cell r="C265">
            <v>8</v>
          </cell>
          <cell r="D265">
            <v>39522</v>
          </cell>
          <cell r="E265" t="str">
            <v>GNMA POOL# 297375</v>
          </cell>
          <cell r="F265">
            <v>107.078993</v>
          </cell>
          <cell r="G265">
            <v>135.68</v>
          </cell>
          <cell r="H265">
            <v>20352.330000000002</v>
          </cell>
          <cell r="I265">
            <v>21793.07</v>
          </cell>
          <cell r="J265">
            <v>1</v>
          </cell>
        </row>
        <row r="266">
          <cell r="A266" t="str">
            <v>362205XW1</v>
          </cell>
          <cell r="B266" t="str">
            <v>362205XW1</v>
          </cell>
          <cell r="C266">
            <v>7.5</v>
          </cell>
          <cell r="D266">
            <v>39309</v>
          </cell>
          <cell r="E266" t="str">
            <v>GNMA POOL# 297793</v>
          </cell>
          <cell r="F266">
            <v>107.409992</v>
          </cell>
          <cell r="G266">
            <v>320.99</v>
          </cell>
          <cell r="H266">
            <v>51357.68</v>
          </cell>
          <cell r="I266">
            <v>55163.28</v>
          </cell>
          <cell r="J266">
            <v>1</v>
          </cell>
        </row>
        <row r="267">
          <cell r="A267" t="str">
            <v>3622095B0</v>
          </cell>
          <cell r="B267" t="str">
            <v>3622095B0</v>
          </cell>
          <cell r="C267">
            <v>7.5</v>
          </cell>
          <cell r="D267">
            <v>39340</v>
          </cell>
          <cell r="E267" t="str">
            <v>GNMA POOL# 301542</v>
          </cell>
          <cell r="F267">
            <v>107.40999100000001</v>
          </cell>
          <cell r="G267">
            <v>277.58999999999997</v>
          </cell>
          <cell r="H267">
            <v>44414.63</v>
          </cell>
          <cell r="I267">
            <v>47705.75</v>
          </cell>
          <cell r="J267">
            <v>1</v>
          </cell>
        </row>
        <row r="268">
          <cell r="A268" t="str">
            <v>3622097G7</v>
          </cell>
          <cell r="B268" t="str">
            <v>3622097G7</v>
          </cell>
          <cell r="C268">
            <v>7.5</v>
          </cell>
          <cell r="D268">
            <v>39370</v>
          </cell>
          <cell r="E268" t="str">
            <v>GNMA POOL# 301595</v>
          </cell>
          <cell r="F268">
            <v>107.410005</v>
          </cell>
          <cell r="G268">
            <v>551</v>
          </cell>
          <cell r="H268">
            <v>88159.46</v>
          </cell>
          <cell r="I268">
            <v>94692.08</v>
          </cell>
          <cell r="J268">
            <v>1</v>
          </cell>
        </row>
        <row r="269">
          <cell r="A269" t="str">
            <v>36220SAX4</v>
          </cell>
          <cell r="B269" t="str">
            <v>36220SAX4</v>
          </cell>
          <cell r="C269">
            <v>8</v>
          </cell>
          <cell r="D269">
            <v>38398</v>
          </cell>
          <cell r="E269" t="str">
            <v>GNMA POOL# 286322</v>
          </cell>
          <cell r="F269">
            <v>105.69004099999999</v>
          </cell>
          <cell r="G269">
            <v>81.86</v>
          </cell>
          <cell r="H269">
            <v>12279.35</v>
          </cell>
          <cell r="I269">
            <v>12978.05</v>
          </cell>
          <cell r="J269">
            <v>1</v>
          </cell>
        </row>
        <row r="270">
          <cell r="A270" t="str">
            <v>36223CCU0</v>
          </cell>
          <cell r="B270" t="str">
            <v>36223CCU0</v>
          </cell>
          <cell r="C270">
            <v>8</v>
          </cell>
          <cell r="D270">
            <v>38852</v>
          </cell>
          <cell r="E270" t="str">
            <v>GNMA POOL# 303483</v>
          </cell>
          <cell r="F270">
            <v>105.69004</v>
          </cell>
          <cell r="G270">
            <v>24.25</v>
          </cell>
          <cell r="H270">
            <v>3637.76</v>
          </cell>
          <cell r="I270">
            <v>3844.75</v>
          </cell>
          <cell r="J270">
            <v>1</v>
          </cell>
        </row>
        <row r="271">
          <cell r="A271" t="str">
            <v>36223FB67</v>
          </cell>
          <cell r="B271" t="str">
            <v>36223FB67</v>
          </cell>
          <cell r="C271">
            <v>8</v>
          </cell>
          <cell r="D271">
            <v>38852</v>
          </cell>
          <cell r="E271" t="str">
            <v>GNMA POOL# 306161</v>
          </cell>
          <cell r="F271">
            <v>105.689978</v>
          </cell>
          <cell r="G271">
            <v>30.05</v>
          </cell>
          <cell r="H271">
            <v>4507.75</v>
          </cell>
          <cell r="I271">
            <v>4764.24</v>
          </cell>
          <cell r="J271">
            <v>1</v>
          </cell>
        </row>
        <row r="272">
          <cell r="A272" t="str">
            <v>36223HQ91</v>
          </cell>
          <cell r="B272" t="str">
            <v>36223HQ91</v>
          </cell>
          <cell r="C272">
            <v>7</v>
          </cell>
          <cell r="D272">
            <v>39583</v>
          </cell>
          <cell r="E272" t="str">
            <v>GNMA POOL# 308380</v>
          </cell>
          <cell r="F272">
            <v>107.138001</v>
          </cell>
          <cell r="G272">
            <v>844.49</v>
          </cell>
          <cell r="H272">
            <v>144770.22</v>
          </cell>
          <cell r="I272">
            <v>155103.92000000001</v>
          </cell>
          <cell r="J272">
            <v>1</v>
          </cell>
        </row>
        <row r="273">
          <cell r="A273" t="str">
            <v>36223HQT7</v>
          </cell>
          <cell r="B273" t="str">
            <v>36223HQT7</v>
          </cell>
          <cell r="C273">
            <v>7.5</v>
          </cell>
          <cell r="D273">
            <v>39522</v>
          </cell>
          <cell r="E273" t="str">
            <v>GNMA POOL# 308366</v>
          </cell>
          <cell r="F273">
            <v>107.432996</v>
          </cell>
          <cell r="G273">
            <v>347.94</v>
          </cell>
          <cell r="H273">
            <v>55670.69</v>
          </cell>
          <cell r="I273">
            <v>59808.69</v>
          </cell>
          <cell r="J273">
            <v>1</v>
          </cell>
        </row>
        <row r="274">
          <cell r="A274" t="str">
            <v>36223L3K2</v>
          </cell>
          <cell r="B274" t="str">
            <v>36223L3K2</v>
          </cell>
          <cell r="C274">
            <v>8</v>
          </cell>
          <cell r="D274">
            <v>39097</v>
          </cell>
          <cell r="E274" t="str">
            <v>GNMA POOL# 311402</v>
          </cell>
          <cell r="F274">
            <v>105.69001299999999</v>
          </cell>
          <cell r="G274">
            <v>214.48</v>
          </cell>
          <cell r="H274">
            <v>32172.51</v>
          </cell>
          <cell r="I274">
            <v>34003.129999999997</v>
          </cell>
          <cell r="J274">
            <v>1</v>
          </cell>
        </row>
        <row r="275">
          <cell r="A275" t="str">
            <v>36223MU53</v>
          </cell>
          <cell r="B275" t="str">
            <v>36223MU53</v>
          </cell>
          <cell r="C275">
            <v>8</v>
          </cell>
          <cell r="D275">
            <v>38975</v>
          </cell>
          <cell r="E275" t="str">
            <v>GNMA POOL# 312104</v>
          </cell>
          <cell r="F275">
            <v>105.690004</v>
          </cell>
          <cell r="G275">
            <v>406.04</v>
          </cell>
          <cell r="H275">
            <v>60905.93</v>
          </cell>
          <cell r="I275">
            <v>64371.48</v>
          </cell>
          <cell r="J275">
            <v>1</v>
          </cell>
        </row>
        <row r="276">
          <cell r="A276" t="str">
            <v>36223NCW2</v>
          </cell>
          <cell r="B276" t="str">
            <v>36223NCW2</v>
          </cell>
          <cell r="C276">
            <v>8</v>
          </cell>
          <cell r="D276">
            <v>38944</v>
          </cell>
          <cell r="E276" t="str">
            <v>GNMA POOL# 312485</v>
          </cell>
          <cell r="F276">
            <v>105.689989</v>
          </cell>
          <cell r="G276">
            <v>173.13</v>
          </cell>
          <cell r="H276">
            <v>25969.119999999999</v>
          </cell>
          <cell r="I276">
            <v>27446.76</v>
          </cell>
          <cell r="J276">
            <v>1</v>
          </cell>
        </row>
        <row r="277">
          <cell r="A277" t="str">
            <v>36223NTU8</v>
          </cell>
          <cell r="B277" t="str">
            <v>36223NTU8</v>
          </cell>
          <cell r="C277">
            <v>8</v>
          </cell>
          <cell r="D277">
            <v>38944</v>
          </cell>
          <cell r="E277" t="str">
            <v>GNMA POOL# 312963</v>
          </cell>
          <cell r="F277">
            <v>105.68998999999999</v>
          </cell>
          <cell r="G277">
            <v>105.82</v>
          </cell>
          <cell r="H277">
            <v>15873.14</v>
          </cell>
          <cell r="I277">
            <v>16776.32</v>
          </cell>
          <cell r="J277">
            <v>1</v>
          </cell>
        </row>
        <row r="278">
          <cell r="A278" t="str">
            <v>36223QX69</v>
          </cell>
          <cell r="B278" t="str">
            <v>36223QX69</v>
          </cell>
          <cell r="C278">
            <v>8</v>
          </cell>
          <cell r="D278">
            <v>39217</v>
          </cell>
          <cell r="E278" t="str">
            <v>GNMA POOL# 314901</v>
          </cell>
          <cell r="F278">
            <v>107.067998</v>
          </cell>
          <cell r="G278">
            <v>195.62</v>
          </cell>
          <cell r="H278">
            <v>29342.82</v>
          </cell>
          <cell r="I278">
            <v>31416.77</v>
          </cell>
          <cell r="J278">
            <v>1</v>
          </cell>
        </row>
        <row r="279">
          <cell r="A279" t="str">
            <v>36223RAA3</v>
          </cell>
          <cell r="B279" t="str">
            <v>36223RAA3</v>
          </cell>
          <cell r="C279">
            <v>7.5</v>
          </cell>
          <cell r="D279">
            <v>39066</v>
          </cell>
          <cell r="E279" t="str">
            <v>GNMA POOL# 315101</v>
          </cell>
          <cell r="F279">
            <v>105.97601400000001</v>
          </cell>
          <cell r="G279">
            <v>164.62</v>
          </cell>
          <cell r="H279">
            <v>26339.63</v>
          </cell>
          <cell r="I279">
            <v>27913.69</v>
          </cell>
          <cell r="J279">
            <v>1</v>
          </cell>
        </row>
        <row r="280">
          <cell r="A280" t="str">
            <v>36223RBX2</v>
          </cell>
          <cell r="B280" t="str">
            <v>36223RBX2</v>
          </cell>
          <cell r="C280">
            <v>7.5</v>
          </cell>
          <cell r="D280">
            <v>39156</v>
          </cell>
          <cell r="E280" t="str">
            <v>GNMA POOL# 315154</v>
          </cell>
          <cell r="F280">
            <v>107.409995</v>
          </cell>
          <cell r="G280">
            <v>300.33999999999997</v>
          </cell>
          <cell r="H280">
            <v>48054.42</v>
          </cell>
          <cell r="I280">
            <v>51615.25</v>
          </cell>
          <cell r="J280">
            <v>1</v>
          </cell>
        </row>
        <row r="281">
          <cell r="A281" t="str">
            <v>36223RE50</v>
          </cell>
          <cell r="B281" t="str">
            <v>36223RE50</v>
          </cell>
          <cell r="C281">
            <v>7</v>
          </cell>
          <cell r="D281">
            <v>44880</v>
          </cell>
          <cell r="E281" t="str">
            <v>GNMA POOL# 315256</v>
          </cell>
          <cell r="F281">
            <v>104.956003</v>
          </cell>
          <cell r="G281">
            <v>761</v>
          </cell>
          <cell r="H281">
            <v>130457.55</v>
          </cell>
          <cell r="I281">
            <v>136923.03</v>
          </cell>
          <cell r="J281">
            <v>1</v>
          </cell>
        </row>
        <row r="282">
          <cell r="A282" t="str">
            <v>36223S4L4</v>
          </cell>
          <cell r="B282" t="str">
            <v>36223S4L4</v>
          </cell>
          <cell r="C282">
            <v>8</v>
          </cell>
          <cell r="D282">
            <v>39278</v>
          </cell>
          <cell r="E282" t="str">
            <v>GNMA POOL# 316827</v>
          </cell>
          <cell r="F282">
            <v>107.067987</v>
          </cell>
          <cell r="G282">
            <v>53</v>
          </cell>
          <cell r="H282">
            <v>7949.93</v>
          </cell>
          <cell r="I282">
            <v>8511.83</v>
          </cell>
          <cell r="J282">
            <v>1</v>
          </cell>
        </row>
        <row r="283">
          <cell r="A283" t="str">
            <v>36223SBX0</v>
          </cell>
          <cell r="B283" t="str">
            <v>36223SBX0</v>
          </cell>
          <cell r="C283">
            <v>8</v>
          </cell>
          <cell r="D283">
            <v>39097</v>
          </cell>
          <cell r="E283" t="str">
            <v>GNMA POOL# 316054</v>
          </cell>
          <cell r="F283">
            <v>105.69012499999999</v>
          </cell>
          <cell r="G283">
            <v>11.98</v>
          </cell>
          <cell r="H283">
            <v>1796.27</v>
          </cell>
          <cell r="I283">
            <v>1898.48</v>
          </cell>
          <cell r="J283">
            <v>1</v>
          </cell>
        </row>
        <row r="284">
          <cell r="A284" t="str">
            <v>36223SDP5</v>
          </cell>
          <cell r="B284" t="str">
            <v>36223SDP5</v>
          </cell>
          <cell r="C284">
            <v>7.5</v>
          </cell>
          <cell r="D284">
            <v>39156</v>
          </cell>
          <cell r="E284" t="str">
            <v>GNMA POOL# 316110</v>
          </cell>
          <cell r="F284">
            <v>107.410008</v>
          </cell>
          <cell r="G284">
            <v>194.55</v>
          </cell>
          <cell r="H284">
            <v>31128.71</v>
          </cell>
          <cell r="I284">
            <v>33435.35</v>
          </cell>
          <cell r="J284">
            <v>1</v>
          </cell>
        </row>
        <row r="285">
          <cell r="A285" t="str">
            <v>36223T6C0</v>
          </cell>
          <cell r="B285" t="str">
            <v>36223T6C0</v>
          </cell>
          <cell r="C285">
            <v>7.5</v>
          </cell>
          <cell r="D285">
            <v>39156</v>
          </cell>
          <cell r="E285" t="str">
            <v>GNMA POOL# 317767</v>
          </cell>
          <cell r="F285">
            <v>105.976046</v>
          </cell>
          <cell r="G285">
            <v>66.66</v>
          </cell>
          <cell r="H285">
            <v>10665.58</v>
          </cell>
          <cell r="I285">
            <v>11302.96</v>
          </cell>
          <cell r="J285">
            <v>1</v>
          </cell>
        </row>
        <row r="286">
          <cell r="A286" t="str">
            <v>36223UCY2</v>
          </cell>
          <cell r="B286" t="str">
            <v>36223UCY2</v>
          </cell>
          <cell r="C286">
            <v>8</v>
          </cell>
          <cell r="D286">
            <v>39187</v>
          </cell>
          <cell r="E286" t="str">
            <v>GNMA POOL# 317887</v>
          </cell>
          <cell r="F286">
            <v>107.067978</v>
          </cell>
          <cell r="G286">
            <v>133.31</v>
          </cell>
          <cell r="H286">
            <v>19997.09</v>
          </cell>
          <cell r="I286">
            <v>21410.48</v>
          </cell>
          <cell r="J286">
            <v>1</v>
          </cell>
        </row>
        <row r="287">
          <cell r="A287" t="str">
            <v>36223UGW2</v>
          </cell>
          <cell r="B287" t="str">
            <v>36223UGW2</v>
          </cell>
          <cell r="C287">
            <v>8</v>
          </cell>
          <cell r="D287">
            <v>39217</v>
          </cell>
          <cell r="E287" t="str">
            <v>GNMA POOL# 318013</v>
          </cell>
          <cell r="F287">
            <v>107.068</v>
          </cell>
          <cell r="G287">
            <v>133.38</v>
          </cell>
          <cell r="H287">
            <v>20007.5</v>
          </cell>
          <cell r="I287">
            <v>21421.63</v>
          </cell>
          <cell r="J287">
            <v>1</v>
          </cell>
        </row>
        <row r="288">
          <cell r="A288" t="str">
            <v>36223UU48</v>
          </cell>
          <cell r="B288" t="str">
            <v>36223UU48</v>
          </cell>
          <cell r="C288">
            <v>8</v>
          </cell>
          <cell r="D288">
            <v>39036</v>
          </cell>
          <cell r="E288" t="str">
            <v>GNMA POOL# 318403</v>
          </cell>
          <cell r="F288">
            <v>105.690032</v>
          </cell>
          <cell r="G288">
            <v>13.01</v>
          </cell>
          <cell r="H288">
            <v>1950.78</v>
          </cell>
          <cell r="I288">
            <v>2061.7800000000002</v>
          </cell>
          <cell r="J288">
            <v>1</v>
          </cell>
        </row>
        <row r="289">
          <cell r="A289" t="str">
            <v>36223V5S1</v>
          </cell>
          <cell r="B289" t="str">
            <v>36223V5S1</v>
          </cell>
          <cell r="C289">
            <v>7.5</v>
          </cell>
          <cell r="D289">
            <v>39156</v>
          </cell>
          <cell r="E289" t="str">
            <v>GNMA POOL# 319557</v>
          </cell>
          <cell r="F289">
            <v>107.41</v>
          </cell>
          <cell r="G289">
            <v>373.27</v>
          </cell>
          <cell r="H289">
            <v>59723.89</v>
          </cell>
          <cell r="I289">
            <v>64149.43</v>
          </cell>
          <cell r="J289">
            <v>1</v>
          </cell>
        </row>
        <row r="290">
          <cell r="A290" t="str">
            <v>36223VAU0</v>
          </cell>
          <cell r="B290" t="str">
            <v>36223VAU0</v>
          </cell>
          <cell r="C290">
            <v>8</v>
          </cell>
          <cell r="D290">
            <v>39187</v>
          </cell>
          <cell r="E290" t="str">
            <v>GNMA POOL# 318719</v>
          </cell>
          <cell r="F290">
            <v>107.068003</v>
          </cell>
          <cell r="G290">
            <v>414.41</v>
          </cell>
          <cell r="H290">
            <v>62161.55</v>
          </cell>
          <cell r="I290">
            <v>66555.13</v>
          </cell>
          <cell r="J290">
            <v>1</v>
          </cell>
        </row>
        <row r="291">
          <cell r="A291" t="str">
            <v>36223VBB1</v>
          </cell>
          <cell r="B291" t="str">
            <v>36223VBB1</v>
          </cell>
          <cell r="C291">
            <v>8</v>
          </cell>
          <cell r="D291">
            <v>39097</v>
          </cell>
          <cell r="E291" t="str">
            <v>GNMA POOL# 318734</v>
          </cell>
          <cell r="F291">
            <v>107.068016</v>
          </cell>
          <cell r="G291">
            <v>47.78</v>
          </cell>
          <cell r="H291">
            <v>7166.65</v>
          </cell>
          <cell r="I291">
            <v>7673.19</v>
          </cell>
          <cell r="J291">
            <v>1</v>
          </cell>
        </row>
        <row r="292">
          <cell r="A292" t="str">
            <v>36223VBR6</v>
          </cell>
          <cell r="B292" t="str">
            <v>36223VBR6</v>
          </cell>
          <cell r="C292">
            <v>7.5</v>
          </cell>
          <cell r="D292">
            <v>39156</v>
          </cell>
          <cell r="E292" t="str">
            <v>GNMA POOL# 318748</v>
          </cell>
          <cell r="F292">
            <v>107.40999100000001</v>
          </cell>
          <cell r="G292">
            <v>103.48</v>
          </cell>
          <cell r="H292">
            <v>16556.43</v>
          </cell>
          <cell r="I292">
            <v>17783.259999999998</v>
          </cell>
          <cell r="J292">
            <v>1</v>
          </cell>
        </row>
        <row r="293">
          <cell r="A293" t="str">
            <v>36223VCA2</v>
          </cell>
          <cell r="B293" t="str">
            <v>36223VCA2</v>
          </cell>
          <cell r="C293">
            <v>7.5</v>
          </cell>
          <cell r="D293">
            <v>39097</v>
          </cell>
          <cell r="E293" t="str">
            <v>GNMA POOL# 318765</v>
          </cell>
          <cell r="F293">
            <v>105.97600799999999</v>
          </cell>
          <cell r="G293">
            <v>201.51</v>
          </cell>
          <cell r="H293">
            <v>32241.59</v>
          </cell>
          <cell r="I293">
            <v>34168.35</v>
          </cell>
          <cell r="J293">
            <v>1</v>
          </cell>
        </row>
        <row r="294">
          <cell r="A294" t="str">
            <v>36223VPC4</v>
          </cell>
          <cell r="B294" t="str">
            <v>36223VPC4</v>
          </cell>
          <cell r="C294">
            <v>7.5</v>
          </cell>
          <cell r="D294">
            <v>39156</v>
          </cell>
          <cell r="E294" t="str">
            <v>GNMA POOL# 319119</v>
          </cell>
          <cell r="F294">
            <v>107.409983</v>
          </cell>
          <cell r="G294">
            <v>136.44</v>
          </cell>
          <cell r="H294">
            <v>21830.82</v>
          </cell>
          <cell r="I294">
            <v>23448.48</v>
          </cell>
          <cell r="J294">
            <v>1</v>
          </cell>
        </row>
        <row r="295">
          <cell r="A295" t="str">
            <v>36223VRL2</v>
          </cell>
          <cell r="B295" t="str">
            <v>36223VRL2</v>
          </cell>
          <cell r="C295">
            <v>7.5</v>
          </cell>
          <cell r="D295">
            <v>39156</v>
          </cell>
          <cell r="E295" t="str">
            <v>GNMA POOL# 319191</v>
          </cell>
          <cell r="F295">
            <v>107.41000200000001</v>
          </cell>
          <cell r="G295">
            <v>181</v>
          </cell>
          <cell r="H295">
            <v>28959.37</v>
          </cell>
          <cell r="I295">
            <v>31105.26</v>
          </cell>
          <cell r="J295">
            <v>1</v>
          </cell>
        </row>
        <row r="296">
          <cell r="A296" t="str">
            <v>36223VS72</v>
          </cell>
          <cell r="B296" t="str">
            <v>36223VS72</v>
          </cell>
          <cell r="C296">
            <v>8</v>
          </cell>
          <cell r="D296">
            <v>39217</v>
          </cell>
          <cell r="E296" t="str">
            <v>GNMA POOL# 319242</v>
          </cell>
          <cell r="F296">
            <v>107.06796799999999</v>
          </cell>
          <cell r="G296">
            <v>47.3</v>
          </cell>
          <cell r="H296">
            <v>7095.25</v>
          </cell>
          <cell r="I296">
            <v>7596.74</v>
          </cell>
          <cell r="J296">
            <v>1</v>
          </cell>
        </row>
        <row r="297">
          <cell r="A297" t="str">
            <v>36223WAE4</v>
          </cell>
          <cell r="B297" t="str">
            <v>36223WAE4</v>
          </cell>
          <cell r="C297">
            <v>7</v>
          </cell>
          <cell r="D297">
            <v>45214</v>
          </cell>
          <cell r="E297" t="str">
            <v>GNMA POOL# 319605</v>
          </cell>
          <cell r="F297">
            <v>104.955</v>
          </cell>
          <cell r="G297">
            <v>14697.79</v>
          </cell>
          <cell r="H297">
            <v>2519620.65</v>
          </cell>
          <cell r="I297">
            <v>2644467.85</v>
          </cell>
          <cell r="J297">
            <v>1</v>
          </cell>
        </row>
        <row r="298">
          <cell r="A298" t="str">
            <v>36223WB52</v>
          </cell>
          <cell r="B298" t="str">
            <v>36223WB52</v>
          </cell>
          <cell r="C298">
            <v>7.5</v>
          </cell>
          <cell r="D298">
            <v>39401</v>
          </cell>
          <cell r="E298" t="str">
            <v>GNMA POOL# 319660</v>
          </cell>
          <cell r="F298">
            <v>107.41</v>
          </cell>
          <cell r="G298">
            <v>965.97</v>
          </cell>
          <cell r="H298">
            <v>154554.79</v>
          </cell>
          <cell r="I298">
            <v>166007.29999999999</v>
          </cell>
          <cell r="J298">
            <v>1</v>
          </cell>
        </row>
        <row r="299">
          <cell r="A299" t="str">
            <v>36223WBC7</v>
          </cell>
          <cell r="B299" t="str">
            <v>36223WBC7</v>
          </cell>
          <cell r="C299">
            <v>7</v>
          </cell>
          <cell r="D299">
            <v>44849</v>
          </cell>
          <cell r="E299" t="str">
            <v>GNMA POOL# 319635</v>
          </cell>
          <cell r="F299">
            <v>104.95600399999999</v>
          </cell>
          <cell r="G299">
            <v>317.97000000000003</v>
          </cell>
          <cell r="H299">
            <v>54509.04</v>
          </cell>
          <cell r="I299">
            <v>57210.51</v>
          </cell>
          <cell r="J299">
            <v>1</v>
          </cell>
        </row>
        <row r="300">
          <cell r="A300" t="str">
            <v>36223WBD5</v>
          </cell>
          <cell r="B300" t="str">
            <v>36223WBD5</v>
          </cell>
          <cell r="C300">
            <v>8</v>
          </cell>
          <cell r="D300">
            <v>39370</v>
          </cell>
          <cell r="E300" t="str">
            <v>GNMA POOL# 319636</v>
          </cell>
          <cell r="F300">
            <v>107.06795099999999</v>
          </cell>
          <cell r="G300">
            <v>42.12</v>
          </cell>
          <cell r="H300">
            <v>6317.39</v>
          </cell>
          <cell r="I300">
            <v>6763.9</v>
          </cell>
          <cell r="J300">
            <v>1</v>
          </cell>
        </row>
        <row r="301">
          <cell r="A301" t="str">
            <v>36223WPC2</v>
          </cell>
          <cell r="B301" t="str">
            <v>36223WPC2</v>
          </cell>
          <cell r="C301">
            <v>7.5</v>
          </cell>
          <cell r="D301">
            <v>39401</v>
          </cell>
          <cell r="E301" t="str">
            <v>GNMA POOL# 320019</v>
          </cell>
          <cell r="F301">
            <v>107.40997400000001</v>
          </cell>
          <cell r="G301">
            <v>90.9</v>
          </cell>
          <cell r="H301">
            <v>14544.72</v>
          </cell>
          <cell r="I301">
            <v>15622.48</v>
          </cell>
          <cell r="J301">
            <v>1</v>
          </cell>
        </row>
        <row r="302">
          <cell r="A302" t="str">
            <v>36223WYD0</v>
          </cell>
          <cell r="B302" t="str">
            <v>36223WYD0</v>
          </cell>
          <cell r="C302">
            <v>8</v>
          </cell>
          <cell r="D302">
            <v>39128</v>
          </cell>
          <cell r="E302" t="str">
            <v>GNMA POOL# 320308</v>
          </cell>
          <cell r="F302">
            <v>105.689966</v>
          </cell>
          <cell r="G302">
            <v>8.5399999999999991</v>
          </cell>
          <cell r="H302">
            <v>1281.73</v>
          </cell>
          <cell r="I302">
            <v>1354.66</v>
          </cell>
          <cell r="J302">
            <v>1</v>
          </cell>
        </row>
        <row r="303">
          <cell r="A303" t="str">
            <v>36223X5A6</v>
          </cell>
          <cell r="B303" t="str">
            <v>36223X5A6</v>
          </cell>
          <cell r="C303">
            <v>7.5</v>
          </cell>
          <cell r="D303">
            <v>39493</v>
          </cell>
          <cell r="E303" t="str">
            <v>GNMA POOL# 321341</v>
          </cell>
          <cell r="F303">
            <v>107.409997</v>
          </cell>
          <cell r="G303">
            <v>515.04999999999995</v>
          </cell>
          <cell r="H303">
            <v>82408.67</v>
          </cell>
          <cell r="I303">
            <v>88515.15</v>
          </cell>
          <cell r="J303">
            <v>1</v>
          </cell>
        </row>
        <row r="304">
          <cell r="A304" t="str">
            <v>36223XEV0</v>
          </cell>
          <cell r="B304" t="str">
            <v>36223XEV0</v>
          </cell>
          <cell r="C304">
            <v>7.5</v>
          </cell>
          <cell r="D304">
            <v>39156</v>
          </cell>
          <cell r="E304" t="str">
            <v>GNMA POOL# 320648</v>
          </cell>
          <cell r="F304">
            <v>107.409959</v>
          </cell>
          <cell r="G304">
            <v>47.89</v>
          </cell>
          <cell r="H304">
            <v>7662.93</v>
          </cell>
          <cell r="I304">
            <v>8230.75</v>
          </cell>
          <cell r="J304">
            <v>1</v>
          </cell>
        </row>
        <row r="305">
          <cell r="A305" t="str">
            <v>36223XHF2</v>
          </cell>
          <cell r="B305" t="str">
            <v>36223XHF2</v>
          </cell>
          <cell r="C305">
            <v>7.5</v>
          </cell>
          <cell r="D305">
            <v>39156</v>
          </cell>
          <cell r="E305" t="str">
            <v>GNMA POOL# 320730</v>
          </cell>
          <cell r="F305">
            <v>107.410015</v>
          </cell>
          <cell r="G305">
            <v>135.36000000000001</v>
          </cell>
          <cell r="H305">
            <v>21658.12</v>
          </cell>
          <cell r="I305">
            <v>23262.99</v>
          </cell>
          <cell r="J305">
            <v>1</v>
          </cell>
        </row>
        <row r="306">
          <cell r="A306" t="str">
            <v>36223XKT8</v>
          </cell>
          <cell r="B306" t="str">
            <v>36223XKT8</v>
          </cell>
          <cell r="C306">
            <v>7.5</v>
          </cell>
          <cell r="D306">
            <v>39156</v>
          </cell>
          <cell r="E306" t="str">
            <v>GNMA POOL# 320806</v>
          </cell>
          <cell r="F306">
            <v>107.41000099999999</v>
          </cell>
          <cell r="G306">
            <v>2700.99</v>
          </cell>
          <cell r="H306">
            <v>432157.85</v>
          </cell>
          <cell r="I306">
            <v>464180.75</v>
          </cell>
          <cell r="J306">
            <v>1</v>
          </cell>
        </row>
        <row r="307">
          <cell r="A307" t="str">
            <v>36223XLB6</v>
          </cell>
          <cell r="B307" t="str">
            <v>36223XLB6</v>
          </cell>
          <cell r="C307">
            <v>8</v>
          </cell>
          <cell r="D307">
            <v>39217</v>
          </cell>
          <cell r="E307" t="str">
            <v>GNMA POOL# 320822</v>
          </cell>
          <cell r="F307">
            <v>107.068003</v>
          </cell>
          <cell r="G307">
            <v>408.67</v>
          </cell>
          <cell r="H307">
            <v>61299.78</v>
          </cell>
          <cell r="I307">
            <v>65632.45</v>
          </cell>
          <cell r="J307">
            <v>1</v>
          </cell>
        </row>
        <row r="308">
          <cell r="A308" t="str">
            <v>36223XLK6</v>
          </cell>
          <cell r="B308" t="str">
            <v>36223XLK6</v>
          </cell>
          <cell r="C308">
            <v>8</v>
          </cell>
          <cell r="D308">
            <v>39248</v>
          </cell>
          <cell r="E308" t="str">
            <v>GNMA POOL# 320830</v>
          </cell>
          <cell r="F308">
            <v>107.068004</v>
          </cell>
          <cell r="G308">
            <v>36.97</v>
          </cell>
          <cell r="H308">
            <v>5545.13</v>
          </cell>
          <cell r="I308">
            <v>5937.06</v>
          </cell>
          <cell r="J308">
            <v>1</v>
          </cell>
        </row>
        <row r="309">
          <cell r="A309" t="str">
            <v>36223XNK4</v>
          </cell>
          <cell r="B309" t="str">
            <v>36223XNK4</v>
          </cell>
          <cell r="C309">
            <v>7.5</v>
          </cell>
          <cell r="D309">
            <v>39156</v>
          </cell>
          <cell r="E309" t="str">
            <v>GNMA POOL# 320894</v>
          </cell>
          <cell r="F309">
            <v>107.409998</v>
          </cell>
          <cell r="G309">
            <v>821.89</v>
          </cell>
          <cell r="H309">
            <v>131501.92000000001</v>
          </cell>
          <cell r="I309">
            <v>141246.21</v>
          </cell>
          <cell r="J309">
            <v>1</v>
          </cell>
        </row>
        <row r="310">
          <cell r="A310" t="str">
            <v>36223YPE4</v>
          </cell>
          <cell r="B310" t="str">
            <v>36223YPE4</v>
          </cell>
          <cell r="C310">
            <v>7.5</v>
          </cell>
          <cell r="D310">
            <v>39309</v>
          </cell>
          <cell r="E310" t="str">
            <v>GNMA POOL# 321821</v>
          </cell>
          <cell r="F310">
            <v>107.409999</v>
          </cell>
          <cell r="G310">
            <v>453.89</v>
          </cell>
          <cell r="H310">
            <v>72621.740000000005</v>
          </cell>
          <cell r="I310">
            <v>78003.009999999995</v>
          </cell>
          <cell r="J310">
            <v>1</v>
          </cell>
        </row>
        <row r="311">
          <cell r="A311" t="str">
            <v>36223YPK0</v>
          </cell>
          <cell r="B311" t="str">
            <v>36223YPK0</v>
          </cell>
          <cell r="C311">
            <v>7.5</v>
          </cell>
          <cell r="D311">
            <v>39340</v>
          </cell>
          <cell r="E311" t="str">
            <v>GNMA POOL# 321826</v>
          </cell>
          <cell r="F311">
            <v>107.409999</v>
          </cell>
          <cell r="G311">
            <v>461.85</v>
          </cell>
          <cell r="H311">
            <v>73896.77</v>
          </cell>
          <cell r="I311">
            <v>79372.52</v>
          </cell>
          <cell r="J311">
            <v>1</v>
          </cell>
        </row>
        <row r="312">
          <cell r="A312" t="str">
            <v>36223YQW3</v>
          </cell>
          <cell r="B312" t="str">
            <v>36223YQW3</v>
          </cell>
          <cell r="C312">
            <v>7.5</v>
          </cell>
          <cell r="D312">
            <v>39156</v>
          </cell>
          <cell r="E312" t="str">
            <v>GNMA POOL# 321869</v>
          </cell>
          <cell r="F312">
            <v>107.41</v>
          </cell>
          <cell r="G312">
            <v>593.07000000000005</v>
          </cell>
          <cell r="H312">
            <v>94890.96</v>
          </cell>
          <cell r="I312">
            <v>101922.38</v>
          </cell>
          <cell r="J312">
            <v>1</v>
          </cell>
        </row>
        <row r="313">
          <cell r="A313" t="str">
            <v>36223YTS9</v>
          </cell>
          <cell r="B313" t="str">
            <v>36223YTS9</v>
          </cell>
          <cell r="C313">
            <v>8</v>
          </cell>
          <cell r="D313">
            <v>39522</v>
          </cell>
          <cell r="E313" t="str">
            <v>GNMA POOL# 321961</v>
          </cell>
          <cell r="F313">
            <v>107.078997</v>
          </cell>
          <cell r="G313">
            <v>775.87</v>
          </cell>
          <cell r="H313">
            <v>116380.05</v>
          </cell>
          <cell r="I313">
            <v>124618.59</v>
          </cell>
          <cell r="J313">
            <v>1</v>
          </cell>
        </row>
        <row r="314">
          <cell r="A314" t="str">
            <v>36224A5B3</v>
          </cell>
          <cell r="B314" t="str">
            <v>36224A5B3</v>
          </cell>
          <cell r="C314">
            <v>8</v>
          </cell>
          <cell r="D314">
            <v>39248</v>
          </cell>
          <cell r="E314" t="str">
            <v>GNMA POOL# 323142</v>
          </cell>
          <cell r="F314">
            <v>107.067995</v>
          </cell>
          <cell r="G314">
            <v>568.83000000000004</v>
          </cell>
          <cell r="H314">
            <v>85324.9</v>
          </cell>
          <cell r="I314">
            <v>91355.66</v>
          </cell>
          <cell r="J314">
            <v>1</v>
          </cell>
        </row>
        <row r="315">
          <cell r="A315" t="str">
            <v>36224ABP5</v>
          </cell>
          <cell r="B315" t="str">
            <v>36224ABP5</v>
          </cell>
          <cell r="C315">
            <v>7.5</v>
          </cell>
          <cell r="D315">
            <v>39097</v>
          </cell>
          <cell r="E315" t="str">
            <v>GNMA POOL# 322346</v>
          </cell>
          <cell r="F315">
            <v>105.975995</v>
          </cell>
          <cell r="G315">
            <v>287.7</v>
          </cell>
          <cell r="H315">
            <v>46032.5</v>
          </cell>
          <cell r="I315">
            <v>48783.4</v>
          </cell>
          <cell r="J315">
            <v>1</v>
          </cell>
        </row>
        <row r="316">
          <cell r="A316" t="str">
            <v>36224AEF4</v>
          </cell>
          <cell r="B316" t="str">
            <v>36224AEF4</v>
          </cell>
          <cell r="C316">
            <v>7.5</v>
          </cell>
          <cell r="D316">
            <v>39278</v>
          </cell>
          <cell r="E316" t="str">
            <v>GNMA POOL# 322434</v>
          </cell>
          <cell r="F316">
            <v>107.410003</v>
          </cell>
          <cell r="G316">
            <v>472.47</v>
          </cell>
          <cell r="H316">
            <v>75595.520000000004</v>
          </cell>
          <cell r="I316">
            <v>81197.149999999994</v>
          </cell>
          <cell r="J316">
            <v>1</v>
          </cell>
        </row>
        <row r="317">
          <cell r="A317" t="str">
            <v>36224AFS5</v>
          </cell>
          <cell r="B317" t="str">
            <v>36224AFS5</v>
          </cell>
          <cell r="C317">
            <v>8</v>
          </cell>
          <cell r="D317">
            <v>39217</v>
          </cell>
          <cell r="E317" t="str">
            <v>GNMA POOL# 322477</v>
          </cell>
          <cell r="F317">
            <v>107.06804099999999</v>
          </cell>
          <cell r="G317">
            <v>61.73</v>
          </cell>
          <cell r="H317">
            <v>9259.85</v>
          </cell>
          <cell r="I317">
            <v>9914.34</v>
          </cell>
          <cell r="J317">
            <v>1</v>
          </cell>
        </row>
        <row r="318">
          <cell r="A318" t="str">
            <v>36224AGS4</v>
          </cell>
          <cell r="B318" t="str">
            <v>36224AGS4</v>
          </cell>
          <cell r="C318">
            <v>8</v>
          </cell>
          <cell r="D318">
            <v>39309</v>
          </cell>
          <cell r="E318" t="str">
            <v>GNMA POOL# 322509</v>
          </cell>
          <cell r="F318">
            <v>107.067885</v>
          </cell>
          <cell r="G318">
            <v>14.34</v>
          </cell>
          <cell r="H318">
            <v>2151.2800000000002</v>
          </cell>
          <cell r="I318">
            <v>2303.33</v>
          </cell>
          <cell r="J318">
            <v>1</v>
          </cell>
        </row>
        <row r="319">
          <cell r="A319" t="str">
            <v>36224ARL7</v>
          </cell>
          <cell r="B319" t="str">
            <v>36224ARL7</v>
          </cell>
          <cell r="C319">
            <v>7.5</v>
          </cell>
          <cell r="D319">
            <v>39156</v>
          </cell>
          <cell r="E319" t="str">
            <v>GNMA POOL# 322791</v>
          </cell>
          <cell r="F319">
            <v>107.41000099999999</v>
          </cell>
          <cell r="G319">
            <v>138.41</v>
          </cell>
          <cell r="H319">
            <v>22145.61</v>
          </cell>
          <cell r="I319">
            <v>23786.6</v>
          </cell>
          <cell r="J319">
            <v>1</v>
          </cell>
        </row>
        <row r="320">
          <cell r="A320" t="str">
            <v>36224AS36</v>
          </cell>
          <cell r="B320" t="str">
            <v>36224AS36</v>
          </cell>
          <cell r="C320">
            <v>7.5</v>
          </cell>
          <cell r="D320">
            <v>39156</v>
          </cell>
          <cell r="E320" t="str">
            <v>GNMA POOL# 322838</v>
          </cell>
          <cell r="F320">
            <v>107.409972</v>
          </cell>
          <cell r="G320">
            <v>44.31</v>
          </cell>
          <cell r="H320">
            <v>7090.31</v>
          </cell>
          <cell r="I320">
            <v>7615.7</v>
          </cell>
          <cell r="J320">
            <v>1</v>
          </cell>
        </row>
        <row r="321">
          <cell r="A321" t="str">
            <v>36224AUV1</v>
          </cell>
          <cell r="B321" t="str">
            <v>36224AUV1</v>
          </cell>
          <cell r="C321">
            <v>7.5</v>
          </cell>
          <cell r="D321">
            <v>39340</v>
          </cell>
          <cell r="E321" t="str">
            <v>GNMA POOL# 322896</v>
          </cell>
          <cell r="F321">
            <v>107.40994000000001</v>
          </cell>
          <cell r="G321">
            <v>35.46</v>
          </cell>
          <cell r="H321">
            <v>5674.27</v>
          </cell>
          <cell r="I321">
            <v>6094.73</v>
          </cell>
          <cell r="J321">
            <v>1</v>
          </cell>
        </row>
        <row r="322">
          <cell r="A322" t="str">
            <v>36224AVV0</v>
          </cell>
          <cell r="B322" t="str">
            <v>36224AVV0</v>
          </cell>
          <cell r="C322">
            <v>7</v>
          </cell>
          <cell r="D322">
            <v>44910</v>
          </cell>
          <cell r="E322" t="str">
            <v>GNMA POOL# 322928</v>
          </cell>
          <cell r="F322">
            <v>104.956006</v>
          </cell>
          <cell r="G322">
            <v>396.87</v>
          </cell>
          <cell r="H322">
            <v>68035.03</v>
          </cell>
          <cell r="I322">
            <v>71406.850000000006</v>
          </cell>
          <cell r="J322">
            <v>1</v>
          </cell>
        </row>
        <row r="323">
          <cell r="A323" t="str">
            <v>36224AXF3</v>
          </cell>
          <cell r="B323" t="str">
            <v>36224AXF3</v>
          </cell>
          <cell r="C323">
            <v>7.5</v>
          </cell>
          <cell r="D323">
            <v>39493</v>
          </cell>
          <cell r="E323" t="str">
            <v>GNMA POOL# 322978</v>
          </cell>
          <cell r="F323">
            <v>107.433003</v>
          </cell>
          <cell r="G323">
            <v>300.18</v>
          </cell>
          <cell r="H323">
            <v>48029.58</v>
          </cell>
          <cell r="I323">
            <v>51599.62</v>
          </cell>
          <cell r="J323">
            <v>1</v>
          </cell>
        </row>
        <row r="324">
          <cell r="A324" t="str">
            <v>36224AY47</v>
          </cell>
          <cell r="B324" t="str">
            <v>36224AY47</v>
          </cell>
          <cell r="C324">
            <v>7.5</v>
          </cell>
          <cell r="D324">
            <v>39128</v>
          </cell>
          <cell r="E324" t="str">
            <v>GNMA POOL# 323031</v>
          </cell>
          <cell r="F324">
            <v>107.40998500000001</v>
          </cell>
          <cell r="G324">
            <v>146.03</v>
          </cell>
          <cell r="H324">
            <v>23365.5</v>
          </cell>
          <cell r="I324">
            <v>25096.880000000001</v>
          </cell>
          <cell r="J324">
            <v>1</v>
          </cell>
        </row>
        <row r="325">
          <cell r="A325" t="str">
            <v>36224AYS4</v>
          </cell>
          <cell r="B325" t="str">
            <v>36224AYS4</v>
          </cell>
          <cell r="C325">
            <v>7</v>
          </cell>
          <cell r="D325">
            <v>39522</v>
          </cell>
          <cell r="E325" t="str">
            <v>GNMA POOL# 323021</v>
          </cell>
          <cell r="F325">
            <v>107.137996</v>
          </cell>
          <cell r="G325">
            <v>220.37</v>
          </cell>
          <cell r="H325">
            <v>37778.25</v>
          </cell>
          <cell r="I325">
            <v>40474.86</v>
          </cell>
          <cell r="J325">
            <v>1</v>
          </cell>
        </row>
        <row r="326">
          <cell r="A326" t="str">
            <v>36224AZC8</v>
          </cell>
          <cell r="B326" t="str">
            <v>36224AZC8</v>
          </cell>
          <cell r="C326">
            <v>7.5</v>
          </cell>
          <cell r="D326">
            <v>39156</v>
          </cell>
          <cell r="E326" t="str">
            <v>GNMA POOL# 323039</v>
          </cell>
          <cell r="F326">
            <v>107.41</v>
          </cell>
          <cell r="G326">
            <v>420.42</v>
          </cell>
          <cell r="H326">
            <v>67267.070000000007</v>
          </cell>
          <cell r="I326">
            <v>72251.56</v>
          </cell>
          <cell r="J326">
            <v>1</v>
          </cell>
        </row>
        <row r="327">
          <cell r="A327" t="str">
            <v>36224B4P1</v>
          </cell>
          <cell r="B327" t="str">
            <v>36224B4P1</v>
          </cell>
          <cell r="C327">
            <v>8</v>
          </cell>
          <cell r="D327">
            <v>39156</v>
          </cell>
          <cell r="E327" t="str">
            <v>GNMA POOL# 324030</v>
          </cell>
          <cell r="F327">
            <v>107.068</v>
          </cell>
          <cell r="G327">
            <v>295.13</v>
          </cell>
          <cell r="H327">
            <v>44269.81</v>
          </cell>
          <cell r="I327">
            <v>47398.8</v>
          </cell>
          <cell r="J327">
            <v>1</v>
          </cell>
        </row>
        <row r="328">
          <cell r="A328" t="str">
            <v>36224BDY2</v>
          </cell>
          <cell r="B328" t="str">
            <v>36224BDY2</v>
          </cell>
          <cell r="C328">
            <v>8</v>
          </cell>
          <cell r="D328">
            <v>39340</v>
          </cell>
          <cell r="E328" t="str">
            <v>GNMA POOL# 323319</v>
          </cell>
          <cell r="F328">
            <v>107.067992</v>
          </cell>
          <cell r="G328">
            <v>170.39</v>
          </cell>
          <cell r="H328">
            <v>25559.17</v>
          </cell>
          <cell r="I328">
            <v>27365.69</v>
          </cell>
          <cell r="J328">
            <v>1</v>
          </cell>
        </row>
        <row r="329">
          <cell r="A329" t="str">
            <v>36224BK32</v>
          </cell>
          <cell r="B329" t="str">
            <v>36224BK32</v>
          </cell>
          <cell r="C329">
            <v>7.5</v>
          </cell>
          <cell r="D329">
            <v>39309</v>
          </cell>
          <cell r="E329" t="str">
            <v>GNMA POOL# 323514</v>
          </cell>
          <cell r="F329">
            <v>107.41000099999999</v>
          </cell>
          <cell r="G329">
            <v>338.76</v>
          </cell>
          <cell r="H329">
            <v>54201.34</v>
          </cell>
          <cell r="I329">
            <v>58217.66</v>
          </cell>
          <cell r="J329">
            <v>1</v>
          </cell>
        </row>
        <row r="330">
          <cell r="A330" t="str">
            <v>36224BQ77</v>
          </cell>
          <cell r="B330" t="str">
            <v>36224BQ77</v>
          </cell>
          <cell r="C330">
            <v>7.5</v>
          </cell>
          <cell r="D330">
            <v>39522</v>
          </cell>
          <cell r="E330" t="str">
            <v>GNMA POOL# 323678</v>
          </cell>
          <cell r="F330">
            <v>107.432999</v>
          </cell>
          <cell r="G330">
            <v>894.56</v>
          </cell>
          <cell r="H330">
            <v>143130.12</v>
          </cell>
          <cell r="I330">
            <v>153768.98000000001</v>
          </cell>
          <cell r="J330">
            <v>1</v>
          </cell>
        </row>
        <row r="331">
          <cell r="A331" t="str">
            <v>36224BQT9</v>
          </cell>
          <cell r="B331" t="str">
            <v>36224BQT9</v>
          </cell>
          <cell r="C331">
            <v>7.5</v>
          </cell>
          <cell r="D331">
            <v>39493</v>
          </cell>
          <cell r="E331" t="str">
            <v>GNMA POOL# 323666</v>
          </cell>
          <cell r="F331">
            <v>107.432997</v>
          </cell>
          <cell r="G331">
            <v>268.98</v>
          </cell>
          <cell r="H331">
            <v>43036.34</v>
          </cell>
          <cell r="I331">
            <v>46235.23</v>
          </cell>
          <cell r="J331">
            <v>1</v>
          </cell>
        </row>
        <row r="332">
          <cell r="A332" t="str">
            <v>36224BYS2</v>
          </cell>
          <cell r="B332" t="str">
            <v>36224BYS2</v>
          </cell>
          <cell r="C332">
            <v>7.5</v>
          </cell>
          <cell r="D332">
            <v>39340</v>
          </cell>
          <cell r="E332" t="str">
            <v>GNMA POOL# 323921</v>
          </cell>
          <cell r="F332">
            <v>107.410004</v>
          </cell>
          <cell r="G332">
            <v>240.55</v>
          </cell>
          <cell r="H332">
            <v>38488.239999999998</v>
          </cell>
          <cell r="I332">
            <v>41340.22</v>
          </cell>
          <cell r="J332">
            <v>1</v>
          </cell>
        </row>
        <row r="333">
          <cell r="A333" t="str">
            <v>36224C3E5</v>
          </cell>
          <cell r="B333" t="str">
            <v>36224C3E5</v>
          </cell>
          <cell r="C333">
            <v>7.5</v>
          </cell>
          <cell r="D333">
            <v>39156</v>
          </cell>
          <cell r="E333" t="str">
            <v>GNMA POOL# 324897</v>
          </cell>
          <cell r="F333">
            <v>107.40999600000001</v>
          </cell>
          <cell r="G333">
            <v>373.57</v>
          </cell>
          <cell r="H333">
            <v>59771.15</v>
          </cell>
          <cell r="I333">
            <v>64200.19</v>
          </cell>
          <cell r="J333">
            <v>1</v>
          </cell>
        </row>
        <row r="334">
          <cell r="A334" t="str">
            <v>36224C3F2</v>
          </cell>
          <cell r="B334" t="str">
            <v>36224C3F2</v>
          </cell>
          <cell r="C334">
            <v>7.5</v>
          </cell>
          <cell r="D334">
            <v>39156</v>
          </cell>
          <cell r="E334" t="str">
            <v>GNMA POOL# 324898</v>
          </cell>
          <cell r="F334">
            <v>107.41</v>
          </cell>
          <cell r="G334">
            <v>361.9</v>
          </cell>
          <cell r="H334">
            <v>57904.18</v>
          </cell>
          <cell r="I334">
            <v>62194.879999999997</v>
          </cell>
          <cell r="J334">
            <v>1</v>
          </cell>
        </row>
        <row r="335">
          <cell r="A335" t="str">
            <v>36224C5N3</v>
          </cell>
          <cell r="B335" t="str">
            <v>36224C5N3</v>
          </cell>
          <cell r="C335">
            <v>7</v>
          </cell>
          <cell r="D335">
            <v>39583</v>
          </cell>
          <cell r="E335" t="str">
            <v>GNMA POOL# 324953</v>
          </cell>
          <cell r="F335">
            <v>107.13800000000001</v>
          </cell>
          <cell r="G335">
            <v>799.27</v>
          </cell>
          <cell r="H335">
            <v>137017.66</v>
          </cell>
          <cell r="I335">
            <v>146797.98000000001</v>
          </cell>
          <cell r="J335">
            <v>1</v>
          </cell>
        </row>
        <row r="336">
          <cell r="A336" t="str">
            <v>36224C6E2</v>
          </cell>
          <cell r="B336" t="str">
            <v>36224C6E2</v>
          </cell>
          <cell r="C336">
            <v>7.5</v>
          </cell>
          <cell r="D336">
            <v>39278</v>
          </cell>
          <cell r="E336" t="str">
            <v>GNMA POOL# 324969</v>
          </cell>
          <cell r="F336">
            <v>107.41000099999999</v>
          </cell>
          <cell r="G336">
            <v>612.84</v>
          </cell>
          <cell r="H336">
            <v>98054.37</v>
          </cell>
          <cell r="I336">
            <v>105320.2</v>
          </cell>
          <cell r="J336">
            <v>1</v>
          </cell>
        </row>
        <row r="337">
          <cell r="A337" t="str">
            <v>36224CJ24</v>
          </cell>
          <cell r="B337" t="str">
            <v>36224CJ24</v>
          </cell>
          <cell r="C337">
            <v>7.5</v>
          </cell>
          <cell r="D337">
            <v>39248</v>
          </cell>
          <cell r="E337" t="str">
            <v>GNMA POOL# 324381</v>
          </cell>
          <cell r="F337">
            <v>107.409994</v>
          </cell>
          <cell r="G337">
            <v>311.93</v>
          </cell>
          <cell r="H337">
            <v>49908.95</v>
          </cell>
          <cell r="I337">
            <v>53607.199999999997</v>
          </cell>
          <cell r="J337">
            <v>1</v>
          </cell>
        </row>
        <row r="338">
          <cell r="A338" t="str">
            <v>36224CKT3</v>
          </cell>
          <cell r="B338" t="str">
            <v>36224CKT3</v>
          </cell>
          <cell r="C338">
            <v>7.5</v>
          </cell>
          <cell r="D338">
            <v>39278</v>
          </cell>
          <cell r="E338" t="str">
            <v>GNMA POOL# 324406</v>
          </cell>
          <cell r="F338">
            <v>107.410008</v>
          </cell>
          <cell r="G338">
            <v>243.78</v>
          </cell>
          <cell r="H338">
            <v>39004.14</v>
          </cell>
          <cell r="I338">
            <v>41894.35</v>
          </cell>
          <cell r="J338">
            <v>1</v>
          </cell>
        </row>
        <row r="339">
          <cell r="A339" t="str">
            <v>36224CZF7</v>
          </cell>
          <cell r="B339" t="str">
            <v>36224CZF7</v>
          </cell>
          <cell r="C339">
            <v>8</v>
          </cell>
          <cell r="D339">
            <v>39217</v>
          </cell>
          <cell r="E339" t="str">
            <v>GNMA POOL# 324842</v>
          </cell>
          <cell r="F339">
            <v>107.06799100000001</v>
          </cell>
          <cell r="G339">
            <v>220.34</v>
          </cell>
          <cell r="H339">
            <v>33050.269999999997</v>
          </cell>
          <cell r="I339">
            <v>35386.26</v>
          </cell>
          <cell r="J339">
            <v>1</v>
          </cell>
        </row>
        <row r="340">
          <cell r="A340" t="str">
            <v>36224DF67</v>
          </cell>
          <cell r="B340" t="str">
            <v>36224DF67</v>
          </cell>
          <cell r="C340">
            <v>7.5</v>
          </cell>
          <cell r="D340">
            <v>39309</v>
          </cell>
          <cell r="E340" t="str">
            <v>GNMA POOL# 325189</v>
          </cell>
          <cell r="F340">
            <v>107.410015</v>
          </cell>
          <cell r="G340">
            <v>149.91999999999999</v>
          </cell>
          <cell r="H340">
            <v>23987.13</v>
          </cell>
          <cell r="I340">
            <v>25764.58</v>
          </cell>
          <cell r="J340">
            <v>1</v>
          </cell>
        </row>
        <row r="341">
          <cell r="A341" t="str">
            <v>36224DF83</v>
          </cell>
          <cell r="B341" t="str">
            <v>36224DF83</v>
          </cell>
          <cell r="C341">
            <v>8</v>
          </cell>
          <cell r="D341">
            <v>39309</v>
          </cell>
          <cell r="E341" t="str">
            <v>GNMA POOL# 325191</v>
          </cell>
          <cell r="F341">
            <v>107.06800200000001</v>
          </cell>
          <cell r="G341">
            <v>364.98</v>
          </cell>
          <cell r="H341">
            <v>54746.45</v>
          </cell>
          <cell r="I341">
            <v>58615.93</v>
          </cell>
          <cell r="J341">
            <v>1</v>
          </cell>
        </row>
        <row r="342">
          <cell r="A342" t="str">
            <v>36224DFH3</v>
          </cell>
          <cell r="B342" t="str">
            <v>36224DFH3</v>
          </cell>
          <cell r="C342">
            <v>7.5</v>
          </cell>
          <cell r="D342">
            <v>39248</v>
          </cell>
          <cell r="E342" t="str">
            <v>GNMA POOL# 325168</v>
          </cell>
          <cell r="F342">
            <v>107.410005</v>
          </cell>
          <cell r="G342">
            <v>300.39999999999998</v>
          </cell>
          <cell r="H342">
            <v>48063.8</v>
          </cell>
          <cell r="I342">
            <v>51625.33</v>
          </cell>
          <cell r="J342">
            <v>1</v>
          </cell>
        </row>
        <row r="343">
          <cell r="A343" t="str">
            <v>36224DFL4</v>
          </cell>
          <cell r="B343" t="str">
            <v>36224DFL4</v>
          </cell>
          <cell r="C343">
            <v>8</v>
          </cell>
          <cell r="D343">
            <v>39248</v>
          </cell>
          <cell r="E343" t="str">
            <v>GNMA POOL# 325171</v>
          </cell>
          <cell r="F343">
            <v>107.068001</v>
          </cell>
          <cell r="G343">
            <v>294.08999999999997</v>
          </cell>
          <cell r="H343">
            <v>44113.89</v>
          </cell>
          <cell r="I343">
            <v>47231.86</v>
          </cell>
          <cell r="J343">
            <v>1</v>
          </cell>
        </row>
        <row r="344">
          <cell r="A344" t="str">
            <v>36224DNY7</v>
          </cell>
          <cell r="B344" t="str">
            <v>36224DNY7</v>
          </cell>
          <cell r="C344">
            <v>7.5</v>
          </cell>
          <cell r="D344">
            <v>39340</v>
          </cell>
          <cell r="E344" t="str">
            <v>GNMA POOL# 325407</v>
          </cell>
          <cell r="F344">
            <v>107.409999</v>
          </cell>
          <cell r="G344">
            <v>1027.6300000000001</v>
          </cell>
          <cell r="H344">
            <v>164421.07</v>
          </cell>
          <cell r="I344">
            <v>176604.67</v>
          </cell>
          <cell r="J344">
            <v>1</v>
          </cell>
        </row>
        <row r="345">
          <cell r="A345" t="str">
            <v>36224DUJ2</v>
          </cell>
          <cell r="B345" t="str">
            <v>36224DUJ2</v>
          </cell>
          <cell r="C345">
            <v>7.5</v>
          </cell>
          <cell r="D345">
            <v>39217</v>
          </cell>
          <cell r="E345" t="str">
            <v>GNMA POOL# 325585</v>
          </cell>
          <cell r="F345">
            <v>107.409998</v>
          </cell>
          <cell r="G345">
            <v>519.19000000000005</v>
          </cell>
          <cell r="H345">
            <v>83070.87</v>
          </cell>
          <cell r="I345">
            <v>89226.42</v>
          </cell>
          <cell r="J345">
            <v>1</v>
          </cell>
        </row>
        <row r="346">
          <cell r="A346" t="str">
            <v>36224DVB8</v>
          </cell>
          <cell r="B346" t="str">
            <v>36224DVB8</v>
          </cell>
          <cell r="C346">
            <v>8</v>
          </cell>
          <cell r="D346">
            <v>39553</v>
          </cell>
          <cell r="E346" t="str">
            <v>GNMA POOL# 325610</v>
          </cell>
          <cell r="F346">
            <v>107.078981</v>
          </cell>
          <cell r="G346">
            <v>171.87</v>
          </cell>
          <cell r="H346">
            <v>25781.11</v>
          </cell>
          <cell r="I346">
            <v>27606.15</v>
          </cell>
          <cell r="J346">
            <v>1</v>
          </cell>
        </row>
        <row r="347">
          <cell r="A347" t="str">
            <v>36224E6A6</v>
          </cell>
          <cell r="B347" t="str">
            <v>36224E6A6</v>
          </cell>
          <cell r="C347">
            <v>7.5</v>
          </cell>
          <cell r="D347">
            <v>39187</v>
          </cell>
          <cell r="E347" t="str">
            <v>GNMA POOL# 326765</v>
          </cell>
          <cell r="F347">
            <v>107.409998</v>
          </cell>
          <cell r="G347">
            <v>236.46</v>
          </cell>
          <cell r="H347">
            <v>37832.94</v>
          </cell>
          <cell r="I347">
            <v>40636.36</v>
          </cell>
          <cell r="J347">
            <v>1</v>
          </cell>
        </row>
        <row r="348">
          <cell r="A348" t="str">
            <v>36224EDK6</v>
          </cell>
          <cell r="B348" t="str">
            <v>36224EDK6</v>
          </cell>
          <cell r="C348">
            <v>7</v>
          </cell>
          <cell r="D348">
            <v>39187</v>
          </cell>
          <cell r="E348" t="str">
            <v>GNMA POOL# 326006</v>
          </cell>
          <cell r="F348">
            <v>107.12495800000001</v>
          </cell>
          <cell r="G348">
            <v>41.74</v>
          </cell>
          <cell r="H348">
            <v>7155.13</v>
          </cell>
          <cell r="I348">
            <v>7664.93</v>
          </cell>
          <cell r="J348">
            <v>1</v>
          </cell>
        </row>
        <row r="349">
          <cell r="A349" t="str">
            <v>36224EJ38</v>
          </cell>
          <cell r="B349" t="str">
            <v>36224EJ38</v>
          </cell>
          <cell r="C349">
            <v>6.5</v>
          </cell>
          <cell r="D349">
            <v>39736</v>
          </cell>
          <cell r="E349" t="str">
            <v>GNMA POOL# 326182</v>
          </cell>
          <cell r="F349">
            <v>105.429033</v>
          </cell>
          <cell r="G349">
            <v>40.08</v>
          </cell>
          <cell r="H349">
            <v>7398.74</v>
          </cell>
          <cell r="I349">
            <v>7800.42</v>
          </cell>
          <cell r="J349">
            <v>1</v>
          </cell>
        </row>
        <row r="350">
          <cell r="A350" t="str">
            <v>36224EN82</v>
          </cell>
          <cell r="B350" t="str">
            <v>36224EN82</v>
          </cell>
          <cell r="C350">
            <v>8</v>
          </cell>
          <cell r="D350">
            <v>39217</v>
          </cell>
          <cell r="E350" t="str">
            <v>GNMA POOL# 326315</v>
          </cell>
          <cell r="F350">
            <v>107.068037</v>
          </cell>
          <cell r="G350">
            <v>75.2</v>
          </cell>
          <cell r="H350">
            <v>11279.37</v>
          </cell>
          <cell r="I350">
            <v>12076.6</v>
          </cell>
          <cell r="J350">
            <v>1</v>
          </cell>
        </row>
        <row r="351">
          <cell r="A351" t="str">
            <v>36224ENP4</v>
          </cell>
          <cell r="B351" t="str">
            <v>36224ENP4</v>
          </cell>
          <cell r="C351">
            <v>7.5</v>
          </cell>
          <cell r="D351">
            <v>39156</v>
          </cell>
          <cell r="E351" t="str">
            <v>GNMA POOL# 326298</v>
          </cell>
          <cell r="F351">
            <v>107.40999600000001</v>
          </cell>
          <cell r="G351">
            <v>738.11</v>
          </cell>
          <cell r="H351">
            <v>118097.63</v>
          </cell>
          <cell r="I351">
            <v>126848.66</v>
          </cell>
          <cell r="J351">
            <v>1</v>
          </cell>
        </row>
        <row r="352">
          <cell r="A352" t="str">
            <v>36224ESR5</v>
          </cell>
          <cell r="B352" t="str">
            <v>36224ESR5</v>
          </cell>
          <cell r="C352">
            <v>7.5</v>
          </cell>
          <cell r="D352">
            <v>39493</v>
          </cell>
          <cell r="E352" t="str">
            <v>GNMA POOL# 326428</v>
          </cell>
          <cell r="F352">
            <v>107.43300600000001</v>
          </cell>
          <cell r="G352">
            <v>315.62</v>
          </cell>
          <cell r="H352">
            <v>50499.89</v>
          </cell>
          <cell r="I352">
            <v>54253.55</v>
          </cell>
          <cell r="J352">
            <v>1</v>
          </cell>
        </row>
        <row r="353">
          <cell r="A353" t="str">
            <v>36224ESW4</v>
          </cell>
          <cell r="B353" t="str">
            <v>36224ESW4</v>
          </cell>
          <cell r="C353">
            <v>7.5</v>
          </cell>
          <cell r="D353">
            <v>39522</v>
          </cell>
          <cell r="E353" t="str">
            <v>GNMA POOL# 326433</v>
          </cell>
          <cell r="F353">
            <v>107.432999</v>
          </cell>
          <cell r="G353">
            <v>861.71</v>
          </cell>
          <cell r="H353">
            <v>137873.01999999999</v>
          </cell>
          <cell r="I353">
            <v>148121.12</v>
          </cell>
          <cell r="J353">
            <v>1</v>
          </cell>
        </row>
        <row r="354">
          <cell r="A354" t="str">
            <v>36224ETC7</v>
          </cell>
          <cell r="B354" t="str">
            <v>36224ETC7</v>
          </cell>
          <cell r="C354">
            <v>7</v>
          </cell>
          <cell r="D354">
            <v>39644</v>
          </cell>
          <cell r="E354" t="str">
            <v>GNMA POOL# 326447</v>
          </cell>
          <cell r="F354">
            <v>107.138003</v>
          </cell>
          <cell r="G354">
            <v>676.02</v>
          </cell>
          <cell r="H354">
            <v>115888.86</v>
          </cell>
          <cell r="I354">
            <v>124161.01</v>
          </cell>
          <cell r="J354">
            <v>1</v>
          </cell>
        </row>
        <row r="355">
          <cell r="A355" t="str">
            <v>36224ETP8</v>
          </cell>
          <cell r="B355" t="str">
            <v>36224ETP8</v>
          </cell>
          <cell r="C355">
            <v>7</v>
          </cell>
          <cell r="D355">
            <v>45214</v>
          </cell>
          <cell r="E355" t="str">
            <v>GNMA POOL# 326458</v>
          </cell>
          <cell r="F355">
            <v>104.955</v>
          </cell>
          <cell r="G355">
            <v>2420.7800000000002</v>
          </cell>
          <cell r="H355">
            <v>414990.07</v>
          </cell>
          <cell r="I355">
            <v>435552.83</v>
          </cell>
          <cell r="J355">
            <v>1</v>
          </cell>
        </row>
        <row r="356">
          <cell r="A356" t="str">
            <v>36224EV42</v>
          </cell>
          <cell r="B356" t="str">
            <v>36224EV42</v>
          </cell>
          <cell r="C356">
            <v>6.5</v>
          </cell>
          <cell r="D356">
            <v>39675</v>
          </cell>
          <cell r="E356" t="str">
            <v>GNMA POOL# 326535</v>
          </cell>
          <cell r="F356">
            <v>105.428985</v>
          </cell>
          <cell r="G356">
            <v>163.21</v>
          </cell>
          <cell r="H356">
            <v>30130.68</v>
          </cell>
          <cell r="I356">
            <v>31766.47</v>
          </cell>
          <cell r="J356">
            <v>1</v>
          </cell>
        </row>
        <row r="357">
          <cell r="A357" t="str">
            <v>36224EVV2</v>
          </cell>
          <cell r="B357" t="str">
            <v>36224EVV2</v>
          </cell>
          <cell r="C357">
            <v>7</v>
          </cell>
          <cell r="D357">
            <v>39431</v>
          </cell>
          <cell r="E357" t="str">
            <v>GNMA POOL# 326528</v>
          </cell>
          <cell r="F357">
            <v>107.125</v>
          </cell>
          <cell r="G357">
            <v>2578.27</v>
          </cell>
          <cell r="H357">
            <v>441989.17</v>
          </cell>
          <cell r="I357">
            <v>473480.9</v>
          </cell>
          <cell r="J357">
            <v>1</v>
          </cell>
        </row>
        <row r="358">
          <cell r="A358" t="str">
            <v>36224FE30</v>
          </cell>
          <cell r="B358" t="str">
            <v>36224FE30</v>
          </cell>
          <cell r="C358">
            <v>7.5</v>
          </cell>
          <cell r="D358">
            <v>39553</v>
          </cell>
          <cell r="E358" t="str">
            <v>GNMA POOL# 326954</v>
          </cell>
          <cell r="F358">
            <v>107.433004</v>
          </cell>
          <cell r="G358">
            <v>254.13</v>
          </cell>
          <cell r="H358">
            <v>40660.68</v>
          </cell>
          <cell r="I358">
            <v>43682.99</v>
          </cell>
          <cell r="J358">
            <v>1</v>
          </cell>
        </row>
        <row r="359">
          <cell r="A359" t="str">
            <v>36224FFN5</v>
          </cell>
          <cell r="B359" t="str">
            <v>36224FFN5</v>
          </cell>
          <cell r="C359">
            <v>6.5</v>
          </cell>
          <cell r="D359">
            <v>39583</v>
          </cell>
          <cell r="E359" t="str">
            <v>GNMA POOL# 326973</v>
          </cell>
          <cell r="F359">
            <v>105.42899199999999</v>
          </cell>
          <cell r="G359">
            <v>251.47</v>
          </cell>
          <cell r="H359">
            <v>46424.639999999999</v>
          </cell>
          <cell r="I359">
            <v>48945.03</v>
          </cell>
          <cell r="J359">
            <v>1</v>
          </cell>
        </row>
        <row r="360">
          <cell r="A360" t="str">
            <v>36224FGC8</v>
          </cell>
          <cell r="B360" t="str">
            <v>36224FGC8</v>
          </cell>
          <cell r="C360">
            <v>7</v>
          </cell>
          <cell r="D360">
            <v>39583</v>
          </cell>
          <cell r="E360" t="str">
            <v>GNMA POOL# 326995</v>
          </cell>
          <cell r="F360">
            <v>107.138006</v>
          </cell>
          <cell r="G360">
            <v>331.03</v>
          </cell>
          <cell r="H360">
            <v>56747.22</v>
          </cell>
          <cell r="I360">
            <v>60797.84</v>
          </cell>
          <cell r="J360">
            <v>1</v>
          </cell>
        </row>
        <row r="361">
          <cell r="A361" t="str">
            <v>36224FGT1</v>
          </cell>
          <cell r="B361" t="str">
            <v>36224FGT1</v>
          </cell>
          <cell r="C361">
            <v>7</v>
          </cell>
          <cell r="D361">
            <v>39614</v>
          </cell>
          <cell r="E361" t="str">
            <v>GNMA POOL# 327010</v>
          </cell>
          <cell r="F361">
            <v>107.13800000000001</v>
          </cell>
          <cell r="G361">
            <v>2090.5300000000002</v>
          </cell>
          <cell r="H361">
            <v>358376.02</v>
          </cell>
          <cell r="I361">
            <v>383956.9</v>
          </cell>
          <cell r="J361">
            <v>1</v>
          </cell>
        </row>
        <row r="362">
          <cell r="A362" t="str">
            <v>36224FJH4</v>
          </cell>
          <cell r="B362" t="str">
            <v>36224FJH4</v>
          </cell>
          <cell r="C362">
            <v>8</v>
          </cell>
          <cell r="D362">
            <v>39278</v>
          </cell>
          <cell r="E362" t="str">
            <v>GNMA POOL# 327064</v>
          </cell>
          <cell r="F362">
            <v>107.067993</v>
          </cell>
          <cell r="G362">
            <v>400.75</v>
          </cell>
          <cell r="H362">
            <v>60112.11</v>
          </cell>
          <cell r="I362">
            <v>64360.83</v>
          </cell>
          <cell r="J362">
            <v>1</v>
          </cell>
        </row>
        <row r="363">
          <cell r="A363" t="str">
            <v>36224G7L6</v>
          </cell>
          <cell r="B363" t="str">
            <v>36224G7L6</v>
          </cell>
          <cell r="C363">
            <v>7.5</v>
          </cell>
          <cell r="D363">
            <v>39340</v>
          </cell>
          <cell r="E363" t="str">
            <v>GNMA POOL# 328599</v>
          </cell>
          <cell r="F363">
            <v>107.409999</v>
          </cell>
          <cell r="G363">
            <v>586.29</v>
          </cell>
          <cell r="H363">
            <v>93807.17</v>
          </cell>
          <cell r="I363">
            <v>100758.28</v>
          </cell>
          <cell r="J363">
            <v>1</v>
          </cell>
        </row>
        <row r="364">
          <cell r="A364" t="str">
            <v>36224GBE7</v>
          </cell>
          <cell r="B364" t="str">
            <v>36224GBE7</v>
          </cell>
          <cell r="C364">
            <v>7.5</v>
          </cell>
          <cell r="D364">
            <v>39340</v>
          </cell>
          <cell r="E364" t="str">
            <v>GNMA POOL# 327737</v>
          </cell>
          <cell r="F364">
            <v>107.40998500000001</v>
          </cell>
          <cell r="G364">
            <v>74.37</v>
          </cell>
          <cell r="H364">
            <v>11899.35</v>
          </cell>
          <cell r="I364">
            <v>12781.09</v>
          </cell>
          <cell r="J364">
            <v>1</v>
          </cell>
        </row>
        <row r="365">
          <cell r="A365" t="str">
            <v>36224GN79</v>
          </cell>
          <cell r="B365" t="str">
            <v>36224GN79</v>
          </cell>
          <cell r="C365">
            <v>7.5</v>
          </cell>
          <cell r="D365">
            <v>39309</v>
          </cell>
          <cell r="E365" t="str">
            <v>GNMA POOL# 328114</v>
          </cell>
          <cell r="F365">
            <v>107.409994</v>
          </cell>
          <cell r="G365">
            <v>295.54000000000002</v>
          </cell>
          <cell r="H365">
            <v>47286.14</v>
          </cell>
          <cell r="I365">
            <v>50790.04</v>
          </cell>
          <cell r="J365">
            <v>1</v>
          </cell>
        </row>
        <row r="366">
          <cell r="A366" t="str">
            <v>36224GRA8</v>
          </cell>
          <cell r="B366" t="str">
            <v>36224GRA8</v>
          </cell>
          <cell r="C366">
            <v>7.5</v>
          </cell>
          <cell r="D366">
            <v>39278</v>
          </cell>
          <cell r="E366" t="str">
            <v>GNMA POOL# 328181</v>
          </cell>
          <cell r="F366">
            <v>107.409989</v>
          </cell>
          <cell r="G366">
            <v>280.83999999999997</v>
          </cell>
          <cell r="H366">
            <v>44933.67</v>
          </cell>
          <cell r="I366">
            <v>48263.25</v>
          </cell>
          <cell r="J366">
            <v>1</v>
          </cell>
        </row>
        <row r="367">
          <cell r="A367" t="str">
            <v>36224HCV6</v>
          </cell>
          <cell r="B367" t="str">
            <v>36224HCV6</v>
          </cell>
          <cell r="C367">
            <v>7.5</v>
          </cell>
          <cell r="D367">
            <v>39370</v>
          </cell>
          <cell r="E367" t="str">
            <v>GNMA POOL# 328684</v>
          </cell>
          <cell r="F367">
            <v>107.41001</v>
          </cell>
          <cell r="G367">
            <v>317.23</v>
          </cell>
          <cell r="H367">
            <v>50756.21</v>
          </cell>
          <cell r="I367">
            <v>54517.25</v>
          </cell>
          <cell r="J367">
            <v>1</v>
          </cell>
        </row>
        <row r="368">
          <cell r="A368" t="str">
            <v>36224HG26</v>
          </cell>
          <cell r="B368" t="str">
            <v>36224HG26</v>
          </cell>
          <cell r="C368">
            <v>7</v>
          </cell>
          <cell r="D368">
            <v>44849</v>
          </cell>
          <cell r="E368" t="str">
            <v>GNMA POOL# 328817</v>
          </cell>
          <cell r="F368">
            <v>104.955994</v>
          </cell>
          <cell r="G368">
            <v>240.87</v>
          </cell>
          <cell r="H368">
            <v>41292.22</v>
          </cell>
          <cell r="I368">
            <v>43338.66</v>
          </cell>
          <cell r="J368">
            <v>1</v>
          </cell>
        </row>
        <row r="369">
          <cell r="A369" t="str">
            <v>36224HG83</v>
          </cell>
          <cell r="B369" t="str">
            <v>36224HG83</v>
          </cell>
          <cell r="C369">
            <v>7</v>
          </cell>
          <cell r="D369">
            <v>39522</v>
          </cell>
          <cell r="E369" t="str">
            <v>GNMA POOL# 328823</v>
          </cell>
          <cell r="F369">
            <v>107.124996</v>
          </cell>
          <cell r="G369">
            <v>282.2</v>
          </cell>
          <cell r="H369">
            <v>48377.85</v>
          </cell>
          <cell r="I369">
            <v>51824.77</v>
          </cell>
          <cell r="J369">
            <v>1</v>
          </cell>
        </row>
        <row r="370">
          <cell r="A370" t="str">
            <v>36224HP83</v>
          </cell>
          <cell r="B370" t="str">
            <v>36224HP83</v>
          </cell>
          <cell r="C370">
            <v>7.5</v>
          </cell>
          <cell r="D370">
            <v>39248</v>
          </cell>
          <cell r="E370" t="str">
            <v>GNMA POOL# 329047</v>
          </cell>
          <cell r="F370">
            <v>107.410084</v>
          </cell>
          <cell r="G370">
            <v>22.31</v>
          </cell>
          <cell r="H370">
            <v>3569.46</v>
          </cell>
          <cell r="I370">
            <v>3833.96</v>
          </cell>
          <cell r="J370">
            <v>1</v>
          </cell>
        </row>
        <row r="371">
          <cell r="A371" t="str">
            <v>36224HQG4</v>
          </cell>
          <cell r="B371" t="str">
            <v>36224HQG4</v>
          </cell>
          <cell r="C371">
            <v>7.5</v>
          </cell>
          <cell r="D371">
            <v>39278</v>
          </cell>
          <cell r="E371" t="str">
            <v>GNMA POOL# 329055</v>
          </cell>
          <cell r="F371">
            <v>107.409997</v>
          </cell>
          <cell r="G371">
            <v>620.74</v>
          </cell>
          <cell r="H371">
            <v>99319.2</v>
          </cell>
          <cell r="I371">
            <v>106678.75</v>
          </cell>
          <cell r="J371">
            <v>1</v>
          </cell>
        </row>
        <row r="372">
          <cell r="A372" t="str">
            <v>36224HSM9</v>
          </cell>
          <cell r="B372" t="str">
            <v>36224HSM9</v>
          </cell>
          <cell r="C372">
            <v>7.5</v>
          </cell>
          <cell r="D372">
            <v>39340</v>
          </cell>
          <cell r="E372" t="str">
            <v>GNMA POOL# 329124</v>
          </cell>
          <cell r="F372">
            <v>107.409986</v>
          </cell>
          <cell r="G372">
            <v>185.47</v>
          </cell>
          <cell r="H372">
            <v>29675.09</v>
          </cell>
          <cell r="I372">
            <v>31874.01</v>
          </cell>
          <cell r="J372">
            <v>1</v>
          </cell>
        </row>
        <row r="373">
          <cell r="A373" t="str">
            <v>36224JBS0</v>
          </cell>
          <cell r="B373" t="str">
            <v>36224JBS0</v>
          </cell>
          <cell r="C373">
            <v>7.5</v>
          </cell>
          <cell r="D373">
            <v>39340</v>
          </cell>
          <cell r="E373" t="str">
            <v>GNMA POOL# 329549</v>
          </cell>
          <cell r="F373">
            <v>107.410003</v>
          </cell>
          <cell r="G373">
            <v>887.93</v>
          </cell>
          <cell r="H373">
            <v>142068.76999999999</v>
          </cell>
          <cell r="I373">
            <v>152596.07</v>
          </cell>
          <cell r="J373">
            <v>1</v>
          </cell>
        </row>
        <row r="374">
          <cell r="A374" t="str">
            <v>36224JDS8</v>
          </cell>
          <cell r="B374" t="str">
            <v>36224JDS8</v>
          </cell>
          <cell r="C374">
            <v>7.5</v>
          </cell>
          <cell r="D374">
            <v>39309</v>
          </cell>
          <cell r="E374" t="str">
            <v>GNMA POOL# 329613</v>
          </cell>
          <cell r="F374">
            <v>107.41000200000001</v>
          </cell>
          <cell r="G374">
            <v>187.39</v>
          </cell>
          <cell r="H374">
            <v>29982.45</v>
          </cell>
          <cell r="I374">
            <v>32204.15</v>
          </cell>
          <cell r="J374">
            <v>1</v>
          </cell>
        </row>
        <row r="375">
          <cell r="A375" t="str">
            <v>36224JG89</v>
          </cell>
          <cell r="B375" t="str">
            <v>36224JG89</v>
          </cell>
          <cell r="C375">
            <v>7</v>
          </cell>
          <cell r="D375">
            <v>44849</v>
          </cell>
          <cell r="E375" t="str">
            <v>GNMA POOL# 329723</v>
          </cell>
          <cell r="F375">
            <v>104.956007</v>
          </cell>
          <cell r="G375">
            <v>172.44</v>
          </cell>
          <cell r="H375">
            <v>29560.69</v>
          </cell>
          <cell r="I375">
            <v>31025.72</v>
          </cell>
          <cell r="J375">
            <v>1</v>
          </cell>
        </row>
        <row r="376">
          <cell r="A376" t="str">
            <v>36224JGA4</v>
          </cell>
          <cell r="B376" t="str">
            <v>36224JGA4</v>
          </cell>
          <cell r="C376">
            <v>7.5</v>
          </cell>
          <cell r="D376">
            <v>39309</v>
          </cell>
          <cell r="E376" t="str">
            <v>GNMA POOL# 329693</v>
          </cell>
          <cell r="F376">
            <v>107.410008</v>
          </cell>
          <cell r="G376">
            <v>341.31</v>
          </cell>
          <cell r="H376">
            <v>54609.39</v>
          </cell>
          <cell r="I376">
            <v>58655.95</v>
          </cell>
          <cell r="J376">
            <v>1</v>
          </cell>
        </row>
        <row r="377">
          <cell r="A377" t="str">
            <v>36224JGV8</v>
          </cell>
          <cell r="B377" t="str">
            <v>36224JGV8</v>
          </cell>
          <cell r="C377">
            <v>8</v>
          </cell>
          <cell r="D377">
            <v>39248</v>
          </cell>
          <cell r="E377" t="str">
            <v>GNMA POOL# 329712</v>
          </cell>
          <cell r="F377">
            <v>107.067999</v>
          </cell>
          <cell r="G377">
            <v>275.19</v>
          </cell>
          <cell r="H377">
            <v>41278.870000000003</v>
          </cell>
          <cell r="I377">
            <v>44196.46</v>
          </cell>
          <cell r="J377">
            <v>1</v>
          </cell>
        </row>
        <row r="378">
          <cell r="A378" t="str">
            <v>36224JHE5</v>
          </cell>
          <cell r="B378" t="str">
            <v>36224JHE5</v>
          </cell>
          <cell r="C378">
            <v>7</v>
          </cell>
          <cell r="D378">
            <v>39401</v>
          </cell>
          <cell r="E378" t="str">
            <v>GNMA POOL# 329729</v>
          </cell>
          <cell r="F378">
            <v>107.12499800000001</v>
          </cell>
          <cell r="G378">
            <v>314.33999999999997</v>
          </cell>
          <cell r="H378">
            <v>53886.89</v>
          </cell>
          <cell r="I378">
            <v>57726.33</v>
          </cell>
          <cell r="J378">
            <v>1</v>
          </cell>
        </row>
        <row r="379">
          <cell r="A379" t="str">
            <v>36224JHF2</v>
          </cell>
          <cell r="B379" t="str">
            <v>36224JHF2</v>
          </cell>
          <cell r="C379">
            <v>7</v>
          </cell>
          <cell r="D379">
            <v>44880</v>
          </cell>
          <cell r="E379" t="str">
            <v>GN       329730</v>
          </cell>
          <cell r="F379">
            <v>104.956</v>
          </cell>
          <cell r="G379">
            <v>4062.8</v>
          </cell>
          <cell r="H379">
            <v>696479.15</v>
          </cell>
          <cell r="I379">
            <v>730996.66</v>
          </cell>
          <cell r="J379">
            <v>1</v>
          </cell>
        </row>
        <row r="380">
          <cell r="A380" t="str">
            <v>36224JHJ4</v>
          </cell>
          <cell r="B380" t="str">
            <v>36224JHJ4</v>
          </cell>
          <cell r="C380">
            <v>7.5</v>
          </cell>
          <cell r="D380">
            <v>39401</v>
          </cell>
          <cell r="E380" t="str">
            <v>GNMA POOL# 329733</v>
          </cell>
          <cell r="F380">
            <v>107.410005</v>
          </cell>
          <cell r="G380">
            <v>436.78</v>
          </cell>
          <cell r="H380">
            <v>69885.38</v>
          </cell>
          <cell r="I380">
            <v>75063.89</v>
          </cell>
          <cell r="J380">
            <v>1</v>
          </cell>
        </row>
        <row r="381">
          <cell r="A381" t="str">
            <v>36224JMV1</v>
          </cell>
          <cell r="B381" t="str">
            <v>36224JMV1</v>
          </cell>
          <cell r="C381">
            <v>7.5</v>
          </cell>
          <cell r="D381">
            <v>39522</v>
          </cell>
          <cell r="E381" t="str">
            <v>GNMA POOL# 329872</v>
          </cell>
          <cell r="F381">
            <v>107.432997</v>
          </cell>
          <cell r="G381">
            <v>1167.95</v>
          </cell>
          <cell r="H381">
            <v>186872.12</v>
          </cell>
          <cell r="I381">
            <v>200762.32</v>
          </cell>
          <cell r="J381">
            <v>1</v>
          </cell>
        </row>
        <row r="382">
          <cell r="A382" t="str">
            <v>36224KD71</v>
          </cell>
          <cell r="B382" t="str">
            <v>36224KD71</v>
          </cell>
          <cell r="C382">
            <v>7</v>
          </cell>
          <cell r="D382">
            <v>39401</v>
          </cell>
          <cell r="E382" t="str">
            <v>GNMA POOL# 330526</v>
          </cell>
          <cell r="F382">
            <v>107.12499099999999</v>
          </cell>
          <cell r="G382">
            <v>55.11</v>
          </cell>
          <cell r="H382">
            <v>9447.4500000000007</v>
          </cell>
          <cell r="I382">
            <v>10120.58</v>
          </cell>
          <cell r="J382">
            <v>1</v>
          </cell>
        </row>
        <row r="383">
          <cell r="A383" t="str">
            <v>36224KEL9</v>
          </cell>
          <cell r="B383" t="str">
            <v>36224KEL9</v>
          </cell>
          <cell r="C383">
            <v>7.5</v>
          </cell>
          <cell r="D383">
            <v>39340</v>
          </cell>
          <cell r="E383" t="str">
            <v>GNMA POOL# 330539</v>
          </cell>
          <cell r="F383">
            <v>107.410011</v>
          </cell>
          <cell r="G383">
            <v>257.72000000000003</v>
          </cell>
          <cell r="H383">
            <v>41235.699999999997</v>
          </cell>
          <cell r="I383">
            <v>44291.27</v>
          </cell>
          <cell r="J383">
            <v>1</v>
          </cell>
        </row>
        <row r="384">
          <cell r="A384" t="str">
            <v>36224KQ44</v>
          </cell>
          <cell r="B384" t="str">
            <v>36224KQ44</v>
          </cell>
          <cell r="C384">
            <v>7</v>
          </cell>
          <cell r="D384">
            <v>39401</v>
          </cell>
          <cell r="E384" t="str">
            <v>GNMA POOL# 330875</v>
          </cell>
          <cell r="F384">
            <v>107.124995</v>
          </cell>
          <cell r="G384">
            <v>525.12</v>
          </cell>
          <cell r="H384">
            <v>90019.85</v>
          </cell>
          <cell r="I384">
            <v>96433.76</v>
          </cell>
          <cell r="J384">
            <v>1</v>
          </cell>
        </row>
        <row r="385">
          <cell r="A385" t="str">
            <v>36224L3A3</v>
          </cell>
          <cell r="B385" t="str">
            <v>36224L3A3</v>
          </cell>
          <cell r="C385">
            <v>7</v>
          </cell>
          <cell r="D385">
            <v>39431</v>
          </cell>
          <cell r="E385" t="str">
            <v>GNMA POOL# 332093</v>
          </cell>
          <cell r="F385">
            <v>107.125</v>
          </cell>
          <cell r="G385">
            <v>261.77</v>
          </cell>
          <cell r="H385">
            <v>44875.23</v>
          </cell>
          <cell r="I385">
            <v>48072.59</v>
          </cell>
          <cell r="J385">
            <v>1</v>
          </cell>
        </row>
        <row r="386">
          <cell r="A386" t="str">
            <v>36224LC21</v>
          </cell>
          <cell r="B386" t="str">
            <v>36224LC21</v>
          </cell>
          <cell r="C386">
            <v>7</v>
          </cell>
          <cell r="D386">
            <v>39401</v>
          </cell>
          <cell r="E386" t="str">
            <v>GNMA POOL# 331389</v>
          </cell>
          <cell r="F386">
            <v>107.124999</v>
          </cell>
          <cell r="G386">
            <v>1420.95</v>
          </cell>
          <cell r="H386">
            <v>243592.18</v>
          </cell>
          <cell r="I386">
            <v>260948.12</v>
          </cell>
          <cell r="J386">
            <v>1</v>
          </cell>
        </row>
        <row r="387">
          <cell r="A387" t="str">
            <v>36224LV95</v>
          </cell>
          <cell r="B387" t="str">
            <v>36224LV95</v>
          </cell>
          <cell r="C387">
            <v>7.5</v>
          </cell>
          <cell r="D387">
            <v>39278</v>
          </cell>
          <cell r="E387" t="str">
            <v>GNMA POOL# 331940</v>
          </cell>
          <cell r="F387">
            <v>107.41001300000001</v>
          </cell>
          <cell r="G387">
            <v>176.63</v>
          </cell>
          <cell r="H387">
            <v>28261.22</v>
          </cell>
          <cell r="I387">
            <v>30355.38</v>
          </cell>
          <cell r="J387">
            <v>1</v>
          </cell>
        </row>
        <row r="388">
          <cell r="A388" t="str">
            <v>36224LZX8</v>
          </cell>
          <cell r="B388" t="str">
            <v>36224LZX8</v>
          </cell>
          <cell r="C388">
            <v>7</v>
          </cell>
          <cell r="D388">
            <v>39370</v>
          </cell>
          <cell r="E388" t="str">
            <v>GNMA POOL# 332058</v>
          </cell>
          <cell r="F388">
            <v>107.12499699999999</v>
          </cell>
          <cell r="G388">
            <v>282.87</v>
          </cell>
          <cell r="H388">
            <v>48491.53</v>
          </cell>
          <cell r="I388">
            <v>51946.55</v>
          </cell>
          <cell r="J388">
            <v>1</v>
          </cell>
        </row>
        <row r="389">
          <cell r="A389" t="str">
            <v>36224M2C8</v>
          </cell>
          <cell r="B389" t="str">
            <v>36224M2C8</v>
          </cell>
          <cell r="C389">
            <v>7</v>
          </cell>
          <cell r="D389">
            <v>39401</v>
          </cell>
          <cell r="E389" t="str">
            <v>GNMA POOL# 332971</v>
          </cell>
          <cell r="F389">
            <v>107.125001</v>
          </cell>
          <cell r="G389">
            <v>719.01</v>
          </cell>
          <cell r="H389">
            <v>123258.65</v>
          </cell>
          <cell r="I389">
            <v>132040.82999999999</v>
          </cell>
          <cell r="J389">
            <v>1</v>
          </cell>
        </row>
        <row r="390">
          <cell r="A390" t="str">
            <v>36224MFA8</v>
          </cell>
          <cell r="B390" t="str">
            <v>36224MFA8</v>
          </cell>
          <cell r="C390">
            <v>7.5</v>
          </cell>
          <cell r="D390">
            <v>39370</v>
          </cell>
          <cell r="E390" t="str">
            <v>GNMA POOL# 332361</v>
          </cell>
          <cell r="F390">
            <v>107.41000200000001</v>
          </cell>
          <cell r="G390">
            <v>501.42</v>
          </cell>
          <cell r="H390">
            <v>80226.559999999998</v>
          </cell>
          <cell r="I390">
            <v>86171.35</v>
          </cell>
          <cell r="J390">
            <v>1</v>
          </cell>
        </row>
        <row r="391">
          <cell r="A391" t="str">
            <v>36224MJS5</v>
          </cell>
          <cell r="B391" t="str">
            <v>36224MJS5</v>
          </cell>
          <cell r="C391">
            <v>7</v>
          </cell>
          <cell r="D391">
            <v>39583</v>
          </cell>
          <cell r="E391" t="str">
            <v>GNMA POOL# 332473</v>
          </cell>
          <cell r="F391">
            <v>107.138001</v>
          </cell>
          <cell r="G391">
            <v>2441.1</v>
          </cell>
          <cell r="H391">
            <v>418474.31</v>
          </cell>
          <cell r="I391">
            <v>448345.01</v>
          </cell>
          <cell r="J391">
            <v>1</v>
          </cell>
        </row>
        <row r="392">
          <cell r="A392" t="str">
            <v>36224MKC8</v>
          </cell>
          <cell r="B392" t="str">
            <v>36224MKC8</v>
          </cell>
          <cell r="C392">
            <v>7</v>
          </cell>
          <cell r="D392">
            <v>44941</v>
          </cell>
          <cell r="E392" t="str">
            <v>GNMA POOL# 332491</v>
          </cell>
          <cell r="F392">
            <v>104.956</v>
          </cell>
          <cell r="G392">
            <v>2011.26</v>
          </cell>
          <cell r="H392">
            <v>344787.34</v>
          </cell>
          <cell r="I392">
            <v>361875</v>
          </cell>
          <cell r="J392">
            <v>1</v>
          </cell>
        </row>
        <row r="393">
          <cell r="A393" t="str">
            <v>36224MUJ2</v>
          </cell>
          <cell r="B393" t="str">
            <v>36224MUJ2</v>
          </cell>
          <cell r="C393">
            <v>7.5</v>
          </cell>
          <cell r="D393">
            <v>39340</v>
          </cell>
          <cell r="E393" t="str">
            <v>GNMA POOL# 332785</v>
          </cell>
          <cell r="F393">
            <v>107.40995599999999</v>
          </cell>
          <cell r="G393">
            <v>46.78</v>
          </cell>
          <cell r="H393">
            <v>7485.47</v>
          </cell>
          <cell r="I393">
            <v>8040.14</v>
          </cell>
          <cell r="J393">
            <v>1</v>
          </cell>
        </row>
        <row r="394">
          <cell r="A394" t="str">
            <v>36224MWQ4</v>
          </cell>
          <cell r="B394" t="str">
            <v>36224MWQ4</v>
          </cell>
          <cell r="C394">
            <v>7</v>
          </cell>
          <cell r="D394">
            <v>39370</v>
          </cell>
          <cell r="E394" t="str">
            <v>GNMA POOL# 332855</v>
          </cell>
          <cell r="F394">
            <v>107.124996</v>
          </cell>
          <cell r="G394">
            <v>276.54000000000002</v>
          </cell>
          <cell r="H394">
            <v>47406.34</v>
          </cell>
          <cell r="I394">
            <v>50784.04</v>
          </cell>
          <cell r="J394">
            <v>1</v>
          </cell>
        </row>
        <row r="395">
          <cell r="A395" t="str">
            <v>36224NBM4</v>
          </cell>
          <cell r="B395" t="str">
            <v>36224NBM4</v>
          </cell>
          <cell r="C395">
            <v>7</v>
          </cell>
          <cell r="D395">
            <v>39401</v>
          </cell>
          <cell r="E395" t="str">
            <v>GNMA POOL# 333144</v>
          </cell>
          <cell r="F395">
            <v>107.12499</v>
          </cell>
          <cell r="G395">
            <v>284.51</v>
          </cell>
          <cell r="H395">
            <v>48773.120000000003</v>
          </cell>
          <cell r="I395">
            <v>52248.2</v>
          </cell>
          <cell r="J395">
            <v>1</v>
          </cell>
        </row>
        <row r="396">
          <cell r="A396" t="str">
            <v>36224NEY5</v>
          </cell>
          <cell r="B396" t="str">
            <v>36224NEY5</v>
          </cell>
          <cell r="C396">
            <v>7.5</v>
          </cell>
          <cell r="D396">
            <v>39309</v>
          </cell>
          <cell r="E396" t="str">
            <v>GNMA POOL# 333251</v>
          </cell>
          <cell r="F396">
            <v>107.409993</v>
          </cell>
          <cell r="G396">
            <v>288.99</v>
          </cell>
          <cell r="H396">
            <v>46237.83</v>
          </cell>
          <cell r="I396">
            <v>49664.05</v>
          </cell>
          <cell r="J396">
            <v>1</v>
          </cell>
        </row>
        <row r="397">
          <cell r="A397" t="str">
            <v>36224NF32</v>
          </cell>
          <cell r="B397" t="str">
            <v>36224NF32</v>
          </cell>
          <cell r="C397">
            <v>7.5</v>
          </cell>
          <cell r="D397">
            <v>39309</v>
          </cell>
          <cell r="E397" t="str">
            <v>GNMA POOL# 333286</v>
          </cell>
          <cell r="F397">
            <v>107.40999100000001</v>
          </cell>
          <cell r="G397">
            <v>300.66000000000003</v>
          </cell>
          <cell r="H397">
            <v>48105.05</v>
          </cell>
          <cell r="I397">
            <v>51669.63</v>
          </cell>
          <cell r="J397">
            <v>1</v>
          </cell>
        </row>
        <row r="398">
          <cell r="A398" t="str">
            <v>36224NFU2</v>
          </cell>
          <cell r="B398" t="str">
            <v>36224NFU2</v>
          </cell>
          <cell r="C398">
            <v>7</v>
          </cell>
          <cell r="D398">
            <v>39401</v>
          </cell>
          <cell r="E398" t="str">
            <v>GNMA POOL# 333279</v>
          </cell>
          <cell r="F398">
            <v>107.125</v>
          </cell>
          <cell r="G398">
            <v>788.32</v>
          </cell>
          <cell r="H398">
            <v>135140.92000000001</v>
          </cell>
          <cell r="I398">
            <v>144769.71</v>
          </cell>
          <cell r="J398">
            <v>1</v>
          </cell>
        </row>
        <row r="399">
          <cell r="A399" t="str">
            <v>36224NFW8</v>
          </cell>
          <cell r="B399" t="str">
            <v>36224NFW8</v>
          </cell>
          <cell r="C399">
            <v>7.5</v>
          </cell>
          <cell r="D399">
            <v>39401</v>
          </cell>
          <cell r="E399" t="str">
            <v>GNMA POOL# 333281</v>
          </cell>
          <cell r="F399">
            <v>107.410004</v>
          </cell>
          <cell r="G399">
            <v>378.92</v>
          </cell>
          <cell r="H399">
            <v>60626.69</v>
          </cell>
          <cell r="I399">
            <v>65119.13</v>
          </cell>
          <cell r="J399">
            <v>1</v>
          </cell>
        </row>
        <row r="400">
          <cell r="A400" t="str">
            <v>36224NLB7</v>
          </cell>
          <cell r="B400" t="str">
            <v>36224NLB7</v>
          </cell>
          <cell r="C400">
            <v>7.5</v>
          </cell>
          <cell r="D400">
            <v>39401</v>
          </cell>
          <cell r="E400" t="str">
            <v>GNMA POOL# 333422</v>
          </cell>
          <cell r="F400">
            <v>107.409986</v>
          </cell>
          <cell r="G400">
            <v>157.72999999999999</v>
          </cell>
          <cell r="H400">
            <v>25236.89</v>
          </cell>
          <cell r="I400">
            <v>27106.94</v>
          </cell>
          <cell r="J400">
            <v>1</v>
          </cell>
        </row>
        <row r="401">
          <cell r="A401" t="str">
            <v>36224NMC4</v>
          </cell>
          <cell r="B401" t="str">
            <v>36224NMC4</v>
          </cell>
          <cell r="C401">
            <v>7.5</v>
          </cell>
          <cell r="D401">
            <v>39462</v>
          </cell>
          <cell r="E401" t="str">
            <v>GNMA POOL# 333455</v>
          </cell>
          <cell r="F401">
            <v>107.40999600000001</v>
          </cell>
          <cell r="G401">
            <v>284.27999999999997</v>
          </cell>
          <cell r="H401">
            <v>45484.1</v>
          </cell>
          <cell r="I401">
            <v>48854.47</v>
          </cell>
          <cell r="J401">
            <v>1</v>
          </cell>
        </row>
        <row r="402">
          <cell r="A402" t="str">
            <v>36224NMQ3</v>
          </cell>
          <cell r="B402" t="str">
            <v>36224NMQ3</v>
          </cell>
          <cell r="C402">
            <v>7.5</v>
          </cell>
          <cell r="D402">
            <v>39522</v>
          </cell>
          <cell r="E402" t="str">
            <v>GNMA POOL# 333467</v>
          </cell>
          <cell r="F402">
            <v>107.432998</v>
          </cell>
          <cell r="G402">
            <v>645.53</v>
          </cell>
          <cell r="H402">
            <v>103284.17</v>
          </cell>
          <cell r="I402">
            <v>110961.28</v>
          </cell>
          <cell r="J402">
            <v>1</v>
          </cell>
        </row>
        <row r="403">
          <cell r="A403" t="str">
            <v>36224NVK6</v>
          </cell>
          <cell r="B403" t="str">
            <v>36224NVK6</v>
          </cell>
          <cell r="C403">
            <v>7.5</v>
          </cell>
          <cell r="D403">
            <v>39340</v>
          </cell>
          <cell r="E403" t="str">
            <v>GNMA POOL# 333718</v>
          </cell>
          <cell r="F403">
            <v>107.410009</v>
          </cell>
          <cell r="G403">
            <v>312.42</v>
          </cell>
          <cell r="H403">
            <v>49986.85</v>
          </cell>
          <cell r="I403">
            <v>53690.879999999997</v>
          </cell>
          <cell r="J403">
            <v>1</v>
          </cell>
        </row>
        <row r="404">
          <cell r="A404" t="str">
            <v>36224P6E3</v>
          </cell>
          <cell r="B404" t="str">
            <v>36224P6E3</v>
          </cell>
          <cell r="C404">
            <v>7.5</v>
          </cell>
          <cell r="D404">
            <v>39431</v>
          </cell>
          <cell r="E404" t="str">
            <v>GNMA POOL# 334869</v>
          </cell>
          <cell r="F404">
            <v>107.409989</v>
          </cell>
          <cell r="G404">
            <v>149.31</v>
          </cell>
          <cell r="H404">
            <v>23890.05</v>
          </cell>
          <cell r="I404">
            <v>25660.3</v>
          </cell>
          <cell r="J404">
            <v>1</v>
          </cell>
        </row>
        <row r="405">
          <cell r="A405" t="str">
            <v>36224PE95</v>
          </cell>
          <cell r="B405" t="str">
            <v>36224PE95</v>
          </cell>
          <cell r="C405">
            <v>7</v>
          </cell>
          <cell r="D405">
            <v>39370</v>
          </cell>
          <cell r="E405" t="str">
            <v>GNMA POOL# 334160</v>
          </cell>
          <cell r="F405">
            <v>107.125057</v>
          </cell>
          <cell r="G405">
            <v>27.46</v>
          </cell>
          <cell r="H405">
            <v>4707.05</v>
          </cell>
          <cell r="I405">
            <v>5042.43</v>
          </cell>
          <cell r="J405">
            <v>1</v>
          </cell>
        </row>
        <row r="406">
          <cell r="A406" t="str">
            <v>36224PUF3</v>
          </cell>
          <cell r="B406" t="str">
            <v>36224PUF3</v>
          </cell>
          <cell r="C406">
            <v>7.5</v>
          </cell>
          <cell r="D406">
            <v>39522</v>
          </cell>
          <cell r="E406" t="str">
            <v>GNMA POOL# 334582</v>
          </cell>
          <cell r="F406">
            <v>107.433008</v>
          </cell>
          <cell r="G406">
            <v>115.75</v>
          </cell>
          <cell r="H406">
            <v>18519.689999999999</v>
          </cell>
          <cell r="I406">
            <v>19896.259999999998</v>
          </cell>
          <cell r="J406">
            <v>1</v>
          </cell>
        </row>
        <row r="407">
          <cell r="A407" t="str">
            <v>36224Q4Q6</v>
          </cell>
          <cell r="B407" t="str">
            <v>36224Q4Q6</v>
          </cell>
          <cell r="C407">
            <v>6.5</v>
          </cell>
          <cell r="D407">
            <v>39706</v>
          </cell>
          <cell r="E407" t="str">
            <v>GNMA POOL# 335731</v>
          </cell>
          <cell r="F407">
            <v>105.428977</v>
          </cell>
          <cell r="G407">
            <v>95.93</v>
          </cell>
          <cell r="H407">
            <v>17710.52</v>
          </cell>
          <cell r="I407">
            <v>18672.02</v>
          </cell>
          <cell r="J407">
            <v>1</v>
          </cell>
        </row>
        <row r="408">
          <cell r="A408" t="str">
            <v>36224QCZ7</v>
          </cell>
          <cell r="B408" t="str">
            <v>36224QCZ7</v>
          </cell>
          <cell r="C408">
            <v>7.5</v>
          </cell>
          <cell r="D408">
            <v>39370</v>
          </cell>
          <cell r="E408" t="str">
            <v>GNMA POOL# 334988</v>
          </cell>
          <cell r="F408">
            <v>107.409998</v>
          </cell>
          <cell r="G408">
            <v>1650.37</v>
          </cell>
          <cell r="H408">
            <v>264059.84000000003</v>
          </cell>
          <cell r="I408">
            <v>283626.67</v>
          </cell>
          <cell r="J408">
            <v>1</v>
          </cell>
        </row>
        <row r="409">
          <cell r="A409" t="str">
            <v>36224QDS2</v>
          </cell>
          <cell r="B409" t="str">
            <v>36224QDS2</v>
          </cell>
          <cell r="C409">
            <v>7</v>
          </cell>
          <cell r="D409">
            <v>39401</v>
          </cell>
          <cell r="E409" t="str">
            <v>GNMA POOL# 335013</v>
          </cell>
          <cell r="F409">
            <v>107.124993</v>
          </cell>
          <cell r="G409">
            <v>371.34</v>
          </cell>
          <cell r="H409">
            <v>63658.87</v>
          </cell>
          <cell r="I409">
            <v>68194.559999999998</v>
          </cell>
          <cell r="J409">
            <v>1</v>
          </cell>
        </row>
        <row r="410">
          <cell r="A410" t="str">
            <v>36224QEE2</v>
          </cell>
          <cell r="B410" t="str">
            <v>36224QEE2</v>
          </cell>
          <cell r="C410">
            <v>7</v>
          </cell>
          <cell r="D410">
            <v>39370</v>
          </cell>
          <cell r="E410" t="str">
            <v>GNMA POOL# 335033</v>
          </cell>
          <cell r="F410">
            <v>107.12505299999999</v>
          </cell>
          <cell r="G410">
            <v>39.409999999999997</v>
          </cell>
          <cell r="H410">
            <v>6756.16</v>
          </cell>
          <cell r="I410">
            <v>7237.54</v>
          </cell>
          <cell r="J410">
            <v>1</v>
          </cell>
        </row>
        <row r="411">
          <cell r="A411" t="str">
            <v>36224QMK9</v>
          </cell>
          <cell r="B411" t="str">
            <v>36224QMK9</v>
          </cell>
          <cell r="C411">
            <v>6.5</v>
          </cell>
          <cell r="D411">
            <v>39859</v>
          </cell>
          <cell r="E411" t="str">
            <v>GNMA POOL# 335262</v>
          </cell>
          <cell r="F411">
            <v>105.311999</v>
          </cell>
          <cell r="G411">
            <v>595.55999999999995</v>
          </cell>
          <cell r="H411">
            <v>109948.81</v>
          </cell>
          <cell r="I411">
            <v>115789.29</v>
          </cell>
          <cell r="J411">
            <v>1</v>
          </cell>
        </row>
        <row r="412">
          <cell r="A412" t="str">
            <v>36224QQM1</v>
          </cell>
          <cell r="B412" t="str">
            <v>36224QQM1</v>
          </cell>
          <cell r="C412">
            <v>7</v>
          </cell>
          <cell r="D412">
            <v>39431</v>
          </cell>
          <cell r="E412" t="str">
            <v>GNMA POOL# 335360</v>
          </cell>
          <cell r="F412">
            <v>107.12499800000001</v>
          </cell>
          <cell r="G412">
            <v>473.54</v>
          </cell>
          <cell r="H412">
            <v>81177.850000000006</v>
          </cell>
          <cell r="I412">
            <v>86961.77</v>
          </cell>
          <cell r="J412">
            <v>1</v>
          </cell>
        </row>
        <row r="413">
          <cell r="A413" t="str">
            <v>36224QSW7</v>
          </cell>
          <cell r="B413" t="str">
            <v>36224QSW7</v>
          </cell>
          <cell r="C413">
            <v>7</v>
          </cell>
          <cell r="D413">
            <v>44849</v>
          </cell>
          <cell r="E413" t="str">
            <v>GNMA POOL# 335433</v>
          </cell>
          <cell r="F413">
            <v>104.95600399999999</v>
          </cell>
          <cell r="G413">
            <v>397.78</v>
          </cell>
          <cell r="H413">
            <v>68191.23</v>
          </cell>
          <cell r="I413">
            <v>71570.789999999994</v>
          </cell>
          <cell r="J413">
            <v>1</v>
          </cell>
        </row>
        <row r="414">
          <cell r="A414" t="str">
            <v>36224QUG9</v>
          </cell>
          <cell r="B414" t="str">
            <v>36224QUG9</v>
          </cell>
          <cell r="C414">
            <v>7</v>
          </cell>
          <cell r="D414">
            <v>39401</v>
          </cell>
          <cell r="E414" t="str">
            <v>GNMA POOL# 335483</v>
          </cell>
          <cell r="F414">
            <v>107.12503</v>
          </cell>
          <cell r="G414">
            <v>49.34</v>
          </cell>
          <cell r="H414">
            <v>8458.2099999999991</v>
          </cell>
          <cell r="I414">
            <v>9060.86</v>
          </cell>
          <cell r="J414">
            <v>1</v>
          </cell>
        </row>
        <row r="415">
          <cell r="A415" t="str">
            <v>36224QWX0</v>
          </cell>
          <cell r="B415" t="str">
            <v>36224QWX0</v>
          </cell>
          <cell r="C415">
            <v>7.5</v>
          </cell>
          <cell r="D415">
            <v>39370</v>
          </cell>
          <cell r="E415" t="str">
            <v>GNMA POOL# 335562</v>
          </cell>
          <cell r="F415">
            <v>107.41000200000001</v>
          </cell>
          <cell r="G415">
            <v>221.78</v>
          </cell>
          <cell r="H415">
            <v>35485.279999999999</v>
          </cell>
          <cell r="I415">
            <v>38114.74</v>
          </cell>
          <cell r="J415">
            <v>1</v>
          </cell>
        </row>
        <row r="416">
          <cell r="A416" t="str">
            <v>36224QXB7</v>
          </cell>
          <cell r="B416" t="str">
            <v>36224QXB7</v>
          </cell>
          <cell r="C416">
            <v>7.5</v>
          </cell>
          <cell r="D416">
            <v>39401</v>
          </cell>
          <cell r="E416" t="str">
            <v>GNMA POOL# 335574</v>
          </cell>
          <cell r="F416">
            <v>107.410011</v>
          </cell>
          <cell r="G416">
            <v>184.93</v>
          </cell>
          <cell r="H416">
            <v>29588.62</v>
          </cell>
          <cell r="I416">
            <v>31781.14</v>
          </cell>
          <cell r="J416">
            <v>1</v>
          </cell>
        </row>
        <row r="417">
          <cell r="A417" t="str">
            <v>36224QXC5</v>
          </cell>
          <cell r="B417" t="str">
            <v>36224QXC5</v>
          </cell>
          <cell r="C417">
            <v>7</v>
          </cell>
          <cell r="D417">
            <v>39370</v>
          </cell>
          <cell r="E417" t="str">
            <v>GNMA POOL# 335575</v>
          </cell>
          <cell r="F417">
            <v>107.124934</v>
          </cell>
          <cell r="G417">
            <v>41.01</v>
          </cell>
          <cell r="H417">
            <v>7029.96</v>
          </cell>
          <cell r="I417">
            <v>7530.84</v>
          </cell>
          <cell r="J417">
            <v>1</v>
          </cell>
        </row>
        <row r="418">
          <cell r="A418" t="str">
            <v>36224QXJ0</v>
          </cell>
          <cell r="B418" t="str">
            <v>36224QXJ0</v>
          </cell>
          <cell r="C418">
            <v>7</v>
          </cell>
          <cell r="D418">
            <v>39401</v>
          </cell>
          <cell r="E418" t="str">
            <v>GNMA POOL# 335581</v>
          </cell>
          <cell r="F418">
            <v>107.125006</v>
          </cell>
          <cell r="G418">
            <v>378.17</v>
          </cell>
          <cell r="H418">
            <v>64829.98</v>
          </cell>
          <cell r="I418">
            <v>69449.119999999995</v>
          </cell>
          <cell r="J418">
            <v>1</v>
          </cell>
        </row>
        <row r="419">
          <cell r="A419" t="str">
            <v>36224QZ90</v>
          </cell>
          <cell r="B419" t="str">
            <v>36224QZ90</v>
          </cell>
          <cell r="C419">
            <v>7.5</v>
          </cell>
          <cell r="D419">
            <v>39553</v>
          </cell>
          <cell r="E419" t="str">
            <v>GNMA POOL# 335668</v>
          </cell>
          <cell r="F419">
            <v>107.432998</v>
          </cell>
          <cell r="G419">
            <v>776.82</v>
          </cell>
          <cell r="H419">
            <v>124291.43</v>
          </cell>
          <cell r="I419">
            <v>133530.01</v>
          </cell>
          <cell r="J419">
            <v>1</v>
          </cell>
        </row>
        <row r="420">
          <cell r="A420" t="str">
            <v>36224QZD1</v>
          </cell>
          <cell r="B420" t="str">
            <v>36224QZD1</v>
          </cell>
          <cell r="C420">
            <v>7.5</v>
          </cell>
          <cell r="D420">
            <v>39493</v>
          </cell>
          <cell r="E420" t="str">
            <v>GNMA POOL# 335640</v>
          </cell>
          <cell r="F420">
            <v>107.433002</v>
          </cell>
          <cell r="G420">
            <v>46.22</v>
          </cell>
          <cell r="H420">
            <v>7394.59</v>
          </cell>
          <cell r="I420">
            <v>7944.23</v>
          </cell>
          <cell r="J420">
            <v>1</v>
          </cell>
        </row>
        <row r="421">
          <cell r="A421" t="str">
            <v>36224QZG4</v>
          </cell>
          <cell r="B421" t="str">
            <v>36224QZG4</v>
          </cell>
          <cell r="C421">
            <v>7</v>
          </cell>
          <cell r="D421">
            <v>39522</v>
          </cell>
          <cell r="E421" t="str">
            <v>GNMA POOL# 335643</v>
          </cell>
          <cell r="F421">
            <v>107.138002</v>
          </cell>
          <cell r="G421">
            <v>771.97</v>
          </cell>
          <cell r="H421">
            <v>132336.9</v>
          </cell>
          <cell r="I421">
            <v>141783.10999999999</v>
          </cell>
          <cell r="J421">
            <v>1</v>
          </cell>
        </row>
        <row r="422">
          <cell r="A422" t="str">
            <v>36224QZS8</v>
          </cell>
          <cell r="B422" t="str">
            <v>36224QZS8</v>
          </cell>
          <cell r="C422">
            <v>7.5</v>
          </cell>
          <cell r="D422">
            <v>39522</v>
          </cell>
          <cell r="E422" t="str">
            <v>GNMA POOL# 335653</v>
          </cell>
          <cell r="F422">
            <v>107.433004</v>
          </cell>
          <cell r="G422">
            <v>137.94</v>
          </cell>
          <cell r="H422">
            <v>22070.62</v>
          </cell>
          <cell r="I422">
            <v>23711.13</v>
          </cell>
          <cell r="J422">
            <v>1</v>
          </cell>
        </row>
        <row r="423">
          <cell r="A423" t="str">
            <v>36224R4D3</v>
          </cell>
          <cell r="B423" t="str">
            <v>36224R4D3</v>
          </cell>
          <cell r="C423">
            <v>7</v>
          </cell>
          <cell r="D423">
            <v>39493</v>
          </cell>
          <cell r="E423" t="str">
            <v>GNMA POOL# 336620</v>
          </cell>
          <cell r="F423">
            <v>107.125004</v>
          </cell>
          <cell r="G423">
            <v>341.74</v>
          </cell>
          <cell r="H423">
            <v>58583.97</v>
          </cell>
          <cell r="I423">
            <v>62758.080000000002</v>
          </cell>
          <cell r="J423">
            <v>1</v>
          </cell>
        </row>
        <row r="424">
          <cell r="A424" t="str">
            <v>36224RCR3</v>
          </cell>
          <cell r="B424" t="str">
            <v>36224RCR3</v>
          </cell>
          <cell r="C424">
            <v>7</v>
          </cell>
          <cell r="D424">
            <v>39401</v>
          </cell>
          <cell r="E424" t="str">
            <v>GNMA POOL# 335880</v>
          </cell>
          <cell r="F424">
            <v>107.124994</v>
          </cell>
          <cell r="G424">
            <v>338.19</v>
          </cell>
          <cell r="H424">
            <v>57974.93</v>
          </cell>
          <cell r="I424">
            <v>62105.64</v>
          </cell>
          <cell r="J424">
            <v>1</v>
          </cell>
        </row>
        <row r="425">
          <cell r="A425" t="str">
            <v>36224RE34</v>
          </cell>
          <cell r="B425" t="str">
            <v>36224RE34</v>
          </cell>
          <cell r="C425">
            <v>7</v>
          </cell>
          <cell r="D425">
            <v>39370</v>
          </cell>
          <cell r="E425" t="str">
            <v>GNMA POOL# 335954</v>
          </cell>
          <cell r="F425">
            <v>107.125072</v>
          </cell>
          <cell r="G425">
            <v>34.81</v>
          </cell>
          <cell r="H425">
            <v>5968.08</v>
          </cell>
          <cell r="I425">
            <v>6393.31</v>
          </cell>
          <cell r="J425">
            <v>1</v>
          </cell>
        </row>
        <row r="426">
          <cell r="A426" t="str">
            <v>36224RFP4</v>
          </cell>
          <cell r="B426" t="str">
            <v>36224RFP4</v>
          </cell>
          <cell r="C426">
            <v>7.5</v>
          </cell>
          <cell r="D426">
            <v>39401</v>
          </cell>
          <cell r="E426" t="str">
            <v>GNMA POOL# 335974</v>
          </cell>
          <cell r="F426">
            <v>107.41000200000001</v>
          </cell>
          <cell r="G426">
            <v>558.16999999999996</v>
          </cell>
          <cell r="H426">
            <v>89307.26</v>
          </cell>
          <cell r="I426">
            <v>95924.93</v>
          </cell>
          <cell r="J426">
            <v>1</v>
          </cell>
        </row>
        <row r="427">
          <cell r="A427" t="str">
            <v>36224RGC2</v>
          </cell>
          <cell r="B427" t="str">
            <v>36224RGC2</v>
          </cell>
          <cell r="C427">
            <v>7.5</v>
          </cell>
          <cell r="D427">
            <v>39309</v>
          </cell>
          <cell r="E427" t="str">
            <v>GNMA POOL# 335995</v>
          </cell>
          <cell r="F427">
            <v>107.41000099999999</v>
          </cell>
          <cell r="G427">
            <v>324.83999999999997</v>
          </cell>
          <cell r="H427">
            <v>51975.03</v>
          </cell>
          <cell r="I427">
            <v>55826.38</v>
          </cell>
          <cell r="J427">
            <v>1</v>
          </cell>
        </row>
        <row r="428">
          <cell r="A428" t="str">
            <v>36224RS39</v>
          </cell>
          <cell r="B428" t="str">
            <v>36224RS39</v>
          </cell>
          <cell r="C428">
            <v>7.5</v>
          </cell>
          <cell r="D428">
            <v>39340</v>
          </cell>
          <cell r="E428" t="str">
            <v>GNMA POOL# 336338</v>
          </cell>
          <cell r="F428">
            <v>107.41</v>
          </cell>
          <cell r="G428">
            <v>553.65</v>
          </cell>
          <cell r="H428">
            <v>88584.48</v>
          </cell>
          <cell r="I428">
            <v>95148.59</v>
          </cell>
          <cell r="J428">
            <v>1</v>
          </cell>
        </row>
        <row r="429">
          <cell r="A429" t="str">
            <v>36224RW91</v>
          </cell>
          <cell r="B429" t="str">
            <v>36224RW91</v>
          </cell>
          <cell r="C429">
            <v>7</v>
          </cell>
          <cell r="D429">
            <v>39614</v>
          </cell>
          <cell r="E429" t="str">
            <v>GNMA POOL# 336472</v>
          </cell>
          <cell r="F429">
            <v>107.138002</v>
          </cell>
          <cell r="G429">
            <v>1216.02</v>
          </cell>
          <cell r="H429">
            <v>208460.29</v>
          </cell>
          <cell r="I429">
            <v>223340.19</v>
          </cell>
          <cell r="J429">
            <v>1</v>
          </cell>
        </row>
        <row r="430">
          <cell r="A430" t="str">
            <v>36224SHX3</v>
          </cell>
          <cell r="B430" t="str">
            <v>36224SHX3</v>
          </cell>
          <cell r="C430">
            <v>7.5</v>
          </cell>
          <cell r="D430">
            <v>39553</v>
          </cell>
          <cell r="E430" t="str">
            <v>GNMA POOL# 336946</v>
          </cell>
          <cell r="F430">
            <v>107.432997</v>
          </cell>
          <cell r="G430">
            <v>595.41</v>
          </cell>
          <cell r="H430">
            <v>95265.47</v>
          </cell>
          <cell r="I430">
            <v>102346.55</v>
          </cell>
          <cell r="J430">
            <v>1</v>
          </cell>
        </row>
        <row r="431">
          <cell r="A431" t="str">
            <v>36224SJE3</v>
          </cell>
          <cell r="B431" t="str">
            <v>36224SJE3</v>
          </cell>
          <cell r="C431">
            <v>6.5</v>
          </cell>
          <cell r="D431">
            <v>39583</v>
          </cell>
          <cell r="E431" t="str">
            <v>GNMA POOL# 336961</v>
          </cell>
          <cell r="F431">
            <v>105.429007</v>
          </cell>
          <cell r="G431">
            <v>188.79</v>
          </cell>
          <cell r="H431">
            <v>34853.89</v>
          </cell>
          <cell r="I431">
            <v>36746.11</v>
          </cell>
          <cell r="J431">
            <v>1</v>
          </cell>
        </row>
        <row r="432">
          <cell r="A432" t="str">
            <v>36224SL26</v>
          </cell>
          <cell r="B432" t="str">
            <v>36224SL26</v>
          </cell>
          <cell r="C432">
            <v>7.5</v>
          </cell>
          <cell r="D432">
            <v>39553</v>
          </cell>
          <cell r="E432" t="str">
            <v>GNMA POOL# 337045</v>
          </cell>
          <cell r="F432">
            <v>107.433007</v>
          </cell>
          <cell r="G432">
            <v>187.94</v>
          </cell>
          <cell r="H432">
            <v>30069.66</v>
          </cell>
          <cell r="I432">
            <v>32304.74</v>
          </cell>
          <cell r="J432">
            <v>1</v>
          </cell>
        </row>
        <row r="433">
          <cell r="A433" t="str">
            <v>36224SM41</v>
          </cell>
          <cell r="B433" t="str">
            <v>36224SM41</v>
          </cell>
          <cell r="C433">
            <v>7</v>
          </cell>
          <cell r="D433">
            <v>39614</v>
          </cell>
          <cell r="E433" t="str">
            <v>GNMA POOL# 337079</v>
          </cell>
          <cell r="F433">
            <v>107.138001</v>
          </cell>
          <cell r="G433">
            <v>927.33</v>
          </cell>
          <cell r="H433">
            <v>158970.54999999999</v>
          </cell>
          <cell r="I433">
            <v>170317.87</v>
          </cell>
          <cell r="J433">
            <v>1</v>
          </cell>
        </row>
        <row r="434">
          <cell r="A434" t="str">
            <v>36224SMM1</v>
          </cell>
          <cell r="B434" t="str">
            <v>36224SMM1</v>
          </cell>
          <cell r="C434">
            <v>7</v>
          </cell>
          <cell r="D434">
            <v>39583</v>
          </cell>
          <cell r="E434" t="str">
            <v>GNMA POOL# 337064</v>
          </cell>
          <cell r="F434">
            <v>107.138003</v>
          </cell>
          <cell r="G434">
            <v>816.44</v>
          </cell>
          <cell r="H434">
            <v>139961.26999999999</v>
          </cell>
          <cell r="I434">
            <v>149951.71</v>
          </cell>
          <cell r="J434">
            <v>1</v>
          </cell>
        </row>
        <row r="435">
          <cell r="A435" t="str">
            <v>36224SV58</v>
          </cell>
          <cell r="B435" t="str">
            <v>36224SV58</v>
          </cell>
          <cell r="C435">
            <v>7</v>
          </cell>
          <cell r="D435">
            <v>39614</v>
          </cell>
          <cell r="E435" t="str">
            <v>GNMA POOL# 337336</v>
          </cell>
          <cell r="F435">
            <v>107.137998</v>
          </cell>
          <cell r="G435">
            <v>761.01</v>
          </cell>
          <cell r="H435">
            <v>130459.68</v>
          </cell>
          <cell r="I435">
            <v>139771.89000000001</v>
          </cell>
          <cell r="J435">
            <v>1</v>
          </cell>
        </row>
        <row r="436">
          <cell r="A436" t="str">
            <v>36224SYP1</v>
          </cell>
          <cell r="B436" t="str">
            <v>36224SYP1</v>
          </cell>
          <cell r="C436">
            <v>7</v>
          </cell>
          <cell r="D436">
            <v>39583</v>
          </cell>
          <cell r="E436" t="str">
            <v>GNMA POOL# 337418</v>
          </cell>
          <cell r="F436">
            <v>107.13800000000001</v>
          </cell>
          <cell r="G436">
            <v>1118.6300000000001</v>
          </cell>
          <cell r="H436">
            <v>191765.06</v>
          </cell>
          <cell r="I436">
            <v>205453.25</v>
          </cell>
          <cell r="J436">
            <v>1</v>
          </cell>
        </row>
        <row r="437">
          <cell r="A437" t="str">
            <v>36224SZX3</v>
          </cell>
          <cell r="B437" t="str">
            <v>36224SZX3</v>
          </cell>
          <cell r="C437">
            <v>7</v>
          </cell>
          <cell r="D437">
            <v>39614</v>
          </cell>
          <cell r="E437" t="str">
            <v>GNMA POOL# 337458</v>
          </cell>
          <cell r="F437">
            <v>107.13799899999999</v>
          </cell>
          <cell r="G437">
            <v>3034.63</v>
          </cell>
          <cell r="H437">
            <v>520222.53</v>
          </cell>
          <cell r="I437">
            <v>557356.01</v>
          </cell>
          <cell r="J437">
            <v>1</v>
          </cell>
        </row>
        <row r="438">
          <cell r="A438" t="str">
            <v>36224T2N9</v>
          </cell>
          <cell r="B438" t="str">
            <v>36224T2N9</v>
          </cell>
          <cell r="C438">
            <v>7</v>
          </cell>
          <cell r="D438">
            <v>39431</v>
          </cell>
          <cell r="E438" t="str">
            <v>GNMA POOL# 338381</v>
          </cell>
          <cell r="F438">
            <v>107.124999</v>
          </cell>
          <cell r="G438">
            <v>1731.8</v>
          </cell>
          <cell r="H438">
            <v>296880.62</v>
          </cell>
          <cell r="I438">
            <v>318033.36</v>
          </cell>
          <cell r="J438">
            <v>1</v>
          </cell>
        </row>
        <row r="439">
          <cell r="A439" t="str">
            <v>36224TNB2</v>
          </cell>
          <cell r="B439" t="str">
            <v>36224TNB2</v>
          </cell>
          <cell r="C439">
            <v>7</v>
          </cell>
          <cell r="D439">
            <v>44880</v>
          </cell>
          <cell r="E439" t="str">
            <v>GNMA POOL# 337986</v>
          </cell>
          <cell r="F439">
            <v>104.955994</v>
          </cell>
          <cell r="G439">
            <v>356.45</v>
          </cell>
          <cell r="H439">
            <v>61105</v>
          </cell>
          <cell r="I439">
            <v>64133.36</v>
          </cell>
          <cell r="J439">
            <v>1</v>
          </cell>
        </row>
        <row r="440">
          <cell r="A440" t="str">
            <v>36224TT26</v>
          </cell>
          <cell r="B440" t="str">
            <v>36224TT26</v>
          </cell>
          <cell r="C440">
            <v>7.5</v>
          </cell>
          <cell r="D440">
            <v>39401</v>
          </cell>
          <cell r="E440" t="str">
            <v>GNMA POOL# 338169</v>
          </cell>
          <cell r="F440">
            <v>107.410016</v>
          </cell>
          <cell r="G440">
            <v>133.63999999999999</v>
          </cell>
          <cell r="H440">
            <v>21381.87</v>
          </cell>
          <cell r="I440">
            <v>22966.27</v>
          </cell>
          <cell r="J440">
            <v>1</v>
          </cell>
        </row>
        <row r="441">
          <cell r="A441" t="str">
            <v>36224TVW7</v>
          </cell>
          <cell r="B441" t="str">
            <v>36224TVW7</v>
          </cell>
          <cell r="C441">
            <v>7.5</v>
          </cell>
          <cell r="D441">
            <v>39431</v>
          </cell>
          <cell r="E441" t="str">
            <v>GNMA POOL# 338229</v>
          </cell>
          <cell r="F441">
            <v>107.410005</v>
          </cell>
          <cell r="G441">
            <v>529.35</v>
          </cell>
          <cell r="H441">
            <v>84696.16</v>
          </cell>
          <cell r="I441">
            <v>90972.15</v>
          </cell>
          <cell r="J441">
            <v>1</v>
          </cell>
        </row>
        <row r="442">
          <cell r="A442" t="str">
            <v>36224TWW6</v>
          </cell>
          <cell r="B442" t="str">
            <v>36224TWW6</v>
          </cell>
          <cell r="C442">
            <v>7</v>
          </cell>
          <cell r="D442">
            <v>44880</v>
          </cell>
          <cell r="E442" t="str">
            <v>GNMA POOL# 338261</v>
          </cell>
          <cell r="F442">
            <v>104.956048</v>
          </cell>
          <cell r="G442">
            <v>51.72</v>
          </cell>
          <cell r="H442">
            <v>8866.5400000000009</v>
          </cell>
          <cell r="I442">
            <v>9305.9699999999993</v>
          </cell>
          <cell r="J442">
            <v>1</v>
          </cell>
        </row>
        <row r="443">
          <cell r="A443" t="str">
            <v>36224TZY9</v>
          </cell>
          <cell r="B443" t="str">
            <v>36224TZY9</v>
          </cell>
          <cell r="C443">
            <v>7</v>
          </cell>
          <cell r="D443">
            <v>39431</v>
          </cell>
          <cell r="E443" t="str">
            <v>GNMA POOL# 338359</v>
          </cell>
          <cell r="F443">
            <v>107.125011</v>
          </cell>
          <cell r="G443">
            <v>195.77</v>
          </cell>
          <cell r="H443">
            <v>33560.51</v>
          </cell>
          <cell r="I443">
            <v>35951.699999999997</v>
          </cell>
          <cell r="J443">
            <v>1</v>
          </cell>
        </row>
        <row r="444">
          <cell r="A444" t="str">
            <v>36224TZZ6</v>
          </cell>
          <cell r="B444" t="str">
            <v>36224TZZ6</v>
          </cell>
          <cell r="C444">
            <v>7</v>
          </cell>
          <cell r="D444">
            <v>39431</v>
          </cell>
          <cell r="E444" t="str">
            <v>GNMA POOL# 338360</v>
          </cell>
          <cell r="F444">
            <v>107.124995</v>
          </cell>
          <cell r="G444">
            <v>406.96</v>
          </cell>
          <cell r="H444">
            <v>69763.98</v>
          </cell>
          <cell r="I444">
            <v>74734.66</v>
          </cell>
          <cell r="J444">
            <v>1</v>
          </cell>
        </row>
        <row r="445">
          <cell r="A445" t="str">
            <v>36224UDV6</v>
          </cell>
          <cell r="B445" t="str">
            <v>36224UDV6</v>
          </cell>
          <cell r="C445">
            <v>7.5</v>
          </cell>
          <cell r="D445">
            <v>39462</v>
          </cell>
          <cell r="E445" t="str">
            <v>GNMA POOL# 338616</v>
          </cell>
          <cell r="F445">
            <v>107.41000200000001</v>
          </cell>
          <cell r="G445">
            <v>408.2</v>
          </cell>
          <cell r="H445">
            <v>65311.45</v>
          </cell>
          <cell r="I445">
            <v>70151.03</v>
          </cell>
          <cell r="J445">
            <v>1</v>
          </cell>
        </row>
        <row r="446">
          <cell r="A446" t="str">
            <v>36224UHV2</v>
          </cell>
          <cell r="B446" t="str">
            <v>36224UHV2</v>
          </cell>
          <cell r="C446">
            <v>7</v>
          </cell>
          <cell r="D446">
            <v>39553</v>
          </cell>
          <cell r="E446" t="str">
            <v>GNMA POOL# 338744</v>
          </cell>
          <cell r="F446">
            <v>107.137998</v>
          </cell>
          <cell r="G446">
            <v>1319.83</v>
          </cell>
          <cell r="H446">
            <v>226256.16</v>
          </cell>
          <cell r="I446">
            <v>242406.32</v>
          </cell>
          <cell r="J446">
            <v>1</v>
          </cell>
        </row>
        <row r="447">
          <cell r="A447" t="str">
            <v>36224UT23</v>
          </cell>
          <cell r="B447" t="str">
            <v>36224UT23</v>
          </cell>
          <cell r="C447">
            <v>7</v>
          </cell>
          <cell r="D447">
            <v>39431</v>
          </cell>
          <cell r="E447" t="str">
            <v>GNMA POOL# 339069</v>
          </cell>
          <cell r="F447">
            <v>107.124999</v>
          </cell>
          <cell r="G447">
            <v>1610.54</v>
          </cell>
          <cell r="H447">
            <v>276093.09000000003</v>
          </cell>
          <cell r="I447">
            <v>295764.71999999997</v>
          </cell>
          <cell r="J447">
            <v>1</v>
          </cell>
        </row>
        <row r="448">
          <cell r="A448" t="str">
            <v>36224UU47</v>
          </cell>
          <cell r="B448" t="str">
            <v>36224UU47</v>
          </cell>
          <cell r="C448">
            <v>7</v>
          </cell>
          <cell r="D448">
            <v>44880</v>
          </cell>
          <cell r="E448" t="str">
            <v>GNMA POOL# 339103</v>
          </cell>
          <cell r="F448">
            <v>104.956</v>
          </cell>
          <cell r="G448">
            <v>3986.43</v>
          </cell>
          <cell r="H448">
            <v>683388.4</v>
          </cell>
          <cell r="I448">
            <v>717257.13</v>
          </cell>
          <cell r="J448">
            <v>1</v>
          </cell>
        </row>
        <row r="449">
          <cell r="A449" t="str">
            <v>36224UZ42</v>
          </cell>
          <cell r="B449" t="str">
            <v>36224UZ42</v>
          </cell>
          <cell r="C449">
            <v>7</v>
          </cell>
          <cell r="D449">
            <v>39614</v>
          </cell>
          <cell r="E449" t="str">
            <v>GNMA POOL# 339263</v>
          </cell>
          <cell r="F449">
            <v>107.13800000000001</v>
          </cell>
          <cell r="G449">
            <v>867.54</v>
          </cell>
          <cell r="H449">
            <v>148721.49</v>
          </cell>
          <cell r="I449">
            <v>159337.23000000001</v>
          </cell>
          <cell r="J449">
            <v>1</v>
          </cell>
        </row>
        <row r="450">
          <cell r="A450" t="str">
            <v>36224UZ59</v>
          </cell>
          <cell r="B450" t="str">
            <v>36224UZ59</v>
          </cell>
          <cell r="C450">
            <v>7</v>
          </cell>
          <cell r="D450">
            <v>39614</v>
          </cell>
          <cell r="E450" t="str">
            <v>GNMA POOL# 339264</v>
          </cell>
          <cell r="F450">
            <v>107.13800000000001</v>
          </cell>
          <cell r="G450">
            <v>1458.33</v>
          </cell>
          <cell r="H450">
            <v>250000.01</v>
          </cell>
          <cell r="I450">
            <v>267845.01</v>
          </cell>
          <cell r="J450">
            <v>1</v>
          </cell>
        </row>
        <row r="451">
          <cell r="A451" t="str">
            <v>36224UZB6</v>
          </cell>
          <cell r="B451" t="str">
            <v>36224UZB6</v>
          </cell>
          <cell r="C451">
            <v>7.5</v>
          </cell>
          <cell r="D451">
            <v>39522</v>
          </cell>
          <cell r="E451" t="str">
            <v>GNMA POOL# 339238</v>
          </cell>
          <cell r="F451">
            <v>107.43300000000001</v>
          </cell>
          <cell r="G451">
            <v>114.07</v>
          </cell>
          <cell r="H451">
            <v>18250.64</v>
          </cell>
          <cell r="I451">
            <v>19607.21</v>
          </cell>
          <cell r="J451">
            <v>1</v>
          </cell>
        </row>
        <row r="452">
          <cell r="A452" t="str">
            <v>36224V4Y8</v>
          </cell>
          <cell r="B452" t="str">
            <v>36224V4Y8</v>
          </cell>
          <cell r="C452">
            <v>7</v>
          </cell>
          <cell r="D452">
            <v>39370</v>
          </cell>
          <cell r="E452" t="str">
            <v>GNMA POOL# 340239</v>
          </cell>
          <cell r="F452">
            <v>107.125022</v>
          </cell>
          <cell r="G452">
            <v>31.56</v>
          </cell>
          <cell r="H452">
            <v>5410.79</v>
          </cell>
          <cell r="I452">
            <v>5796.31</v>
          </cell>
          <cell r="J452">
            <v>1</v>
          </cell>
        </row>
        <row r="453">
          <cell r="A453" t="str">
            <v>36224VBT1</v>
          </cell>
          <cell r="B453" t="str">
            <v>36224VBT1</v>
          </cell>
          <cell r="C453">
            <v>7</v>
          </cell>
          <cell r="D453">
            <v>39401</v>
          </cell>
          <cell r="E453" t="str">
            <v>GNMA POOL# 339450</v>
          </cell>
          <cell r="F453">
            <v>107.12499800000001</v>
          </cell>
          <cell r="G453">
            <v>313.86</v>
          </cell>
          <cell r="H453">
            <v>53804.65</v>
          </cell>
          <cell r="I453">
            <v>57638.23</v>
          </cell>
          <cell r="J453">
            <v>1</v>
          </cell>
        </row>
        <row r="454">
          <cell r="A454" t="str">
            <v>36224VC29</v>
          </cell>
          <cell r="B454" t="str">
            <v>36224VC29</v>
          </cell>
          <cell r="C454">
            <v>7.5</v>
          </cell>
          <cell r="D454">
            <v>39553</v>
          </cell>
          <cell r="E454" t="str">
            <v>GNMA POOL# 339489</v>
          </cell>
          <cell r="F454">
            <v>107.43300000000001</v>
          </cell>
          <cell r="G454">
            <v>1372.14</v>
          </cell>
          <cell r="H454">
            <v>219542.32</v>
          </cell>
          <cell r="I454">
            <v>235860.9</v>
          </cell>
          <cell r="J454">
            <v>1</v>
          </cell>
        </row>
        <row r="455">
          <cell r="A455" t="str">
            <v>36224WAH6</v>
          </cell>
          <cell r="B455" t="str">
            <v>36224WAH6</v>
          </cell>
          <cell r="C455">
            <v>7</v>
          </cell>
          <cell r="D455">
            <v>39493</v>
          </cell>
          <cell r="E455" t="str">
            <v>GNMA POOL# 340308</v>
          </cell>
          <cell r="F455">
            <v>107.138001</v>
          </cell>
          <cell r="G455">
            <v>816.99</v>
          </cell>
          <cell r="H455">
            <v>140055.6</v>
          </cell>
          <cell r="I455">
            <v>150052.76999999999</v>
          </cell>
          <cell r="J455">
            <v>1</v>
          </cell>
        </row>
        <row r="456">
          <cell r="A456" t="str">
            <v>36224WN90</v>
          </cell>
          <cell r="B456" t="str">
            <v>36224WN90</v>
          </cell>
          <cell r="C456">
            <v>7.5</v>
          </cell>
          <cell r="D456">
            <v>39522</v>
          </cell>
          <cell r="E456" t="str">
            <v>GNMA POOL# 340716</v>
          </cell>
          <cell r="F456">
            <v>107.432999</v>
          </cell>
          <cell r="G456">
            <v>1496.96</v>
          </cell>
          <cell r="H456">
            <v>239513.01</v>
          </cell>
          <cell r="I456">
            <v>257316.01</v>
          </cell>
          <cell r="J456">
            <v>1</v>
          </cell>
        </row>
        <row r="457">
          <cell r="A457" t="str">
            <v>36224WNC3</v>
          </cell>
          <cell r="B457" t="str">
            <v>36224WNC3</v>
          </cell>
          <cell r="C457">
            <v>7.5</v>
          </cell>
          <cell r="D457">
            <v>39522</v>
          </cell>
          <cell r="E457" t="str">
            <v>GNMA POOL# 340687</v>
          </cell>
          <cell r="F457">
            <v>107.43295000000001</v>
          </cell>
          <cell r="G457">
            <v>44.94</v>
          </cell>
          <cell r="H457">
            <v>7190.55</v>
          </cell>
          <cell r="I457">
            <v>7725.02</v>
          </cell>
          <cell r="J457">
            <v>1</v>
          </cell>
        </row>
        <row r="458">
          <cell r="A458" t="str">
            <v>36224WNF6</v>
          </cell>
          <cell r="B458" t="str">
            <v>36224WNF6</v>
          </cell>
          <cell r="C458">
            <v>7.5</v>
          </cell>
          <cell r="D458">
            <v>39522</v>
          </cell>
          <cell r="E458" t="str">
            <v>GNMA POOL# 340690</v>
          </cell>
          <cell r="F458">
            <v>107.432997</v>
          </cell>
          <cell r="G458">
            <v>421.24</v>
          </cell>
          <cell r="H458">
            <v>67397.710000000006</v>
          </cell>
          <cell r="I458">
            <v>72407.38</v>
          </cell>
          <cell r="J458">
            <v>1</v>
          </cell>
        </row>
        <row r="459">
          <cell r="A459" t="str">
            <v>36224WPB3</v>
          </cell>
          <cell r="B459" t="str">
            <v>36224WPB3</v>
          </cell>
          <cell r="C459">
            <v>8</v>
          </cell>
          <cell r="D459">
            <v>39522</v>
          </cell>
          <cell r="E459" t="str">
            <v>GNMA POOL# 340718</v>
          </cell>
          <cell r="F459">
            <v>107.078996</v>
          </cell>
          <cell r="G459">
            <v>806</v>
          </cell>
          <cell r="H459">
            <v>120899.77</v>
          </cell>
          <cell r="I459">
            <v>129458.26</v>
          </cell>
          <cell r="J459">
            <v>1</v>
          </cell>
        </row>
        <row r="460">
          <cell r="A460" t="str">
            <v>36224WPZ0</v>
          </cell>
          <cell r="B460" t="str">
            <v>36224WPZ0</v>
          </cell>
          <cell r="C460">
            <v>7.5</v>
          </cell>
          <cell r="D460">
            <v>39553</v>
          </cell>
          <cell r="E460" t="str">
            <v>GNMA POOL# 340740</v>
          </cell>
          <cell r="F460">
            <v>107.433013</v>
          </cell>
          <cell r="G460">
            <v>217.15</v>
          </cell>
          <cell r="H460">
            <v>34743.65</v>
          </cell>
          <cell r="I460">
            <v>37326.15</v>
          </cell>
          <cell r="J460">
            <v>1</v>
          </cell>
        </row>
        <row r="461">
          <cell r="A461" t="str">
            <v>36224WQC0</v>
          </cell>
          <cell r="B461" t="str">
            <v>36224WQC0</v>
          </cell>
          <cell r="C461">
            <v>6.5</v>
          </cell>
          <cell r="D461">
            <v>39553</v>
          </cell>
          <cell r="E461" t="str">
            <v>GNMA POOL# 340751</v>
          </cell>
          <cell r="F461">
            <v>105.429001</v>
          </cell>
          <cell r="G461">
            <v>394.69</v>
          </cell>
          <cell r="H461">
            <v>72865.16</v>
          </cell>
          <cell r="I461">
            <v>76821.009999999995</v>
          </cell>
          <cell r="J461">
            <v>1</v>
          </cell>
        </row>
        <row r="462">
          <cell r="A462" t="str">
            <v>36224X2N0</v>
          </cell>
          <cell r="B462" t="str">
            <v>36224X2N0</v>
          </cell>
          <cell r="C462">
            <v>7.5</v>
          </cell>
          <cell r="D462">
            <v>39522</v>
          </cell>
          <cell r="E462" t="str">
            <v>GNMA POOL# 341981</v>
          </cell>
          <cell r="F462">
            <v>107.433001</v>
          </cell>
          <cell r="G462">
            <v>544.71</v>
          </cell>
          <cell r="H462">
            <v>87152.960000000006</v>
          </cell>
          <cell r="I462">
            <v>93631.039999999994</v>
          </cell>
          <cell r="J462">
            <v>1</v>
          </cell>
        </row>
        <row r="463">
          <cell r="A463" t="str">
            <v>36224X4D0</v>
          </cell>
          <cell r="B463" t="str">
            <v>36224X4D0</v>
          </cell>
          <cell r="C463">
            <v>7.5</v>
          </cell>
          <cell r="D463">
            <v>39553</v>
          </cell>
          <cell r="E463" t="str">
            <v>GNMA POOL# 342020</v>
          </cell>
          <cell r="F463">
            <v>107.432999</v>
          </cell>
          <cell r="G463">
            <v>1109.6199999999999</v>
          </cell>
          <cell r="H463">
            <v>177538.56</v>
          </cell>
          <cell r="I463">
            <v>190735</v>
          </cell>
          <cell r="J463">
            <v>1</v>
          </cell>
        </row>
        <row r="464">
          <cell r="A464" t="str">
            <v>36224XBW0</v>
          </cell>
          <cell r="B464" t="str">
            <v>36224XBW0</v>
          </cell>
          <cell r="C464">
            <v>7</v>
          </cell>
          <cell r="D464">
            <v>44880</v>
          </cell>
          <cell r="E464" t="str">
            <v>GNMA POOL# 341253</v>
          </cell>
          <cell r="F464">
            <v>104.95599900000001</v>
          </cell>
          <cell r="G464">
            <v>487.67</v>
          </cell>
          <cell r="H464">
            <v>83600.100000000006</v>
          </cell>
          <cell r="I464">
            <v>87743.32</v>
          </cell>
          <cell r="J464">
            <v>1</v>
          </cell>
        </row>
        <row r="465">
          <cell r="A465" t="str">
            <v>36224XD32</v>
          </cell>
          <cell r="B465" t="str">
            <v>36224XD32</v>
          </cell>
          <cell r="C465">
            <v>7</v>
          </cell>
          <cell r="D465">
            <v>39401</v>
          </cell>
          <cell r="E465" t="str">
            <v>GNMA POOL# 341322</v>
          </cell>
          <cell r="F465">
            <v>107.125</v>
          </cell>
          <cell r="G465">
            <v>694.25</v>
          </cell>
          <cell r="H465">
            <v>119014.46</v>
          </cell>
          <cell r="I465">
            <v>127494.24</v>
          </cell>
          <cell r="J465">
            <v>1</v>
          </cell>
        </row>
        <row r="466">
          <cell r="A466" t="str">
            <v>36224XMT5</v>
          </cell>
          <cell r="B466" t="str">
            <v>36224XMT5</v>
          </cell>
          <cell r="C466">
            <v>7</v>
          </cell>
          <cell r="D466">
            <v>39462</v>
          </cell>
          <cell r="E466" t="str">
            <v>GNMA POOL# 341570</v>
          </cell>
          <cell r="F466">
            <v>107.13799899999999</v>
          </cell>
          <cell r="G466">
            <v>374.36</v>
          </cell>
          <cell r="H466">
            <v>64176.67</v>
          </cell>
          <cell r="I466">
            <v>68757.600000000006</v>
          </cell>
          <cell r="J466">
            <v>1</v>
          </cell>
        </row>
        <row r="467">
          <cell r="A467" t="str">
            <v>36224XP88</v>
          </cell>
          <cell r="B467" t="str">
            <v>36224XP88</v>
          </cell>
          <cell r="C467">
            <v>7.5</v>
          </cell>
          <cell r="D467">
            <v>39553</v>
          </cell>
          <cell r="E467" t="str">
            <v>GNMA POOL# 341647</v>
          </cell>
          <cell r="F467">
            <v>107.433001</v>
          </cell>
          <cell r="G467">
            <v>911.51</v>
          </cell>
          <cell r="H467">
            <v>145842.18</v>
          </cell>
          <cell r="I467">
            <v>156682.63</v>
          </cell>
          <cell r="J467">
            <v>1</v>
          </cell>
        </row>
        <row r="468">
          <cell r="A468" t="str">
            <v>36224XPW5</v>
          </cell>
          <cell r="B468" t="str">
            <v>36224XPW5</v>
          </cell>
          <cell r="C468">
            <v>7.5</v>
          </cell>
          <cell r="D468">
            <v>39522</v>
          </cell>
          <cell r="E468" t="str">
            <v>GNMA POOL# 341637</v>
          </cell>
          <cell r="F468">
            <v>107.41000200000001</v>
          </cell>
          <cell r="G468">
            <v>292.44</v>
          </cell>
          <cell r="H468">
            <v>46790.54</v>
          </cell>
          <cell r="I468">
            <v>50257.72</v>
          </cell>
          <cell r="J468">
            <v>1</v>
          </cell>
        </row>
        <row r="469">
          <cell r="A469" t="str">
            <v>36224XPX3</v>
          </cell>
          <cell r="B469" t="str">
            <v>36224XPX3</v>
          </cell>
          <cell r="C469">
            <v>7</v>
          </cell>
          <cell r="D469">
            <v>39522</v>
          </cell>
          <cell r="E469" t="str">
            <v>GNMA POOL# 341638</v>
          </cell>
          <cell r="F469">
            <v>107.124999</v>
          </cell>
          <cell r="G469">
            <v>2424.75</v>
          </cell>
          <cell r="H469">
            <v>415671.75</v>
          </cell>
          <cell r="I469">
            <v>445288.36</v>
          </cell>
          <cell r="J469">
            <v>1</v>
          </cell>
        </row>
        <row r="470">
          <cell r="A470" t="str">
            <v>36224XX97</v>
          </cell>
          <cell r="B470" t="str">
            <v>36224XX97</v>
          </cell>
          <cell r="C470">
            <v>7.5</v>
          </cell>
          <cell r="D470">
            <v>39522</v>
          </cell>
          <cell r="E470" t="str">
            <v>GNMA POOL# 341904</v>
          </cell>
          <cell r="F470">
            <v>107.432996</v>
          </cell>
          <cell r="G470">
            <v>571.6</v>
          </cell>
          <cell r="H470">
            <v>91455.59</v>
          </cell>
          <cell r="I470">
            <v>98253.48</v>
          </cell>
          <cell r="J470">
            <v>1</v>
          </cell>
        </row>
        <row r="471">
          <cell r="A471" t="str">
            <v>36224XXT3</v>
          </cell>
          <cell r="B471" t="str">
            <v>36224XXT3</v>
          </cell>
          <cell r="C471">
            <v>7.5</v>
          </cell>
          <cell r="D471">
            <v>39493</v>
          </cell>
          <cell r="E471" t="str">
            <v>GNMA POOL# 341890</v>
          </cell>
          <cell r="F471">
            <v>107.41000699999999</v>
          </cell>
          <cell r="G471">
            <v>358.03</v>
          </cell>
          <cell r="H471">
            <v>57285.37</v>
          </cell>
          <cell r="I471">
            <v>61530.22</v>
          </cell>
          <cell r="J471">
            <v>1</v>
          </cell>
        </row>
        <row r="472">
          <cell r="A472" t="str">
            <v>36224YCY3</v>
          </cell>
          <cell r="B472" t="str">
            <v>36224YCY3</v>
          </cell>
          <cell r="C472">
            <v>7.5</v>
          </cell>
          <cell r="D472">
            <v>39401</v>
          </cell>
          <cell r="E472" t="str">
            <v>GNMA POOL# 342187</v>
          </cell>
          <cell r="F472">
            <v>107.40998399999999</v>
          </cell>
          <cell r="G472">
            <v>93.17</v>
          </cell>
          <cell r="H472">
            <v>14907.05</v>
          </cell>
          <cell r="I472">
            <v>16011.66</v>
          </cell>
          <cell r="J472">
            <v>1</v>
          </cell>
        </row>
        <row r="473">
          <cell r="A473" t="str">
            <v>36224YM22</v>
          </cell>
          <cell r="B473" t="str">
            <v>36224YM22</v>
          </cell>
          <cell r="C473">
            <v>7</v>
          </cell>
          <cell r="D473">
            <v>44910</v>
          </cell>
          <cell r="E473" t="str">
            <v>GNMA POOL# 342477</v>
          </cell>
          <cell r="F473">
            <v>104.956</v>
          </cell>
          <cell r="G473">
            <v>404.2</v>
          </cell>
          <cell r="H473">
            <v>69291.97</v>
          </cell>
          <cell r="I473">
            <v>72726.080000000002</v>
          </cell>
          <cell r="J473">
            <v>1</v>
          </cell>
        </row>
        <row r="474">
          <cell r="A474" t="str">
            <v>36224YQK8</v>
          </cell>
          <cell r="B474" t="str">
            <v>36224YQK8</v>
          </cell>
          <cell r="C474">
            <v>7</v>
          </cell>
          <cell r="D474">
            <v>39522</v>
          </cell>
          <cell r="E474" t="str">
            <v>GNMA POOL# 342558</v>
          </cell>
          <cell r="F474">
            <v>107.137998</v>
          </cell>
          <cell r="G474">
            <v>863.66</v>
          </cell>
          <cell r="H474">
            <v>148056.35999999999</v>
          </cell>
          <cell r="I474">
            <v>158624.62</v>
          </cell>
          <cell r="J474">
            <v>1</v>
          </cell>
        </row>
        <row r="475">
          <cell r="A475" t="str">
            <v>36224YQL6</v>
          </cell>
          <cell r="B475" t="str">
            <v>36224YQL6</v>
          </cell>
          <cell r="C475">
            <v>7</v>
          </cell>
          <cell r="D475">
            <v>39522</v>
          </cell>
          <cell r="E475" t="str">
            <v>GNMA POOL# 342559</v>
          </cell>
          <cell r="F475">
            <v>107.13800000000001</v>
          </cell>
          <cell r="G475">
            <v>591.42999999999995</v>
          </cell>
          <cell r="H475">
            <v>101388.06</v>
          </cell>
          <cell r="I475">
            <v>108625.14</v>
          </cell>
          <cell r="J475">
            <v>1</v>
          </cell>
        </row>
        <row r="476">
          <cell r="A476" t="str">
            <v>36225AA91</v>
          </cell>
          <cell r="B476" t="str">
            <v>36225AA91</v>
          </cell>
          <cell r="C476">
            <v>6.5</v>
          </cell>
          <cell r="D476">
            <v>45519</v>
          </cell>
          <cell r="E476" t="str">
            <v>GNMA POOL# 780032</v>
          </cell>
          <cell r="F476">
            <v>103.729</v>
          </cell>
          <cell r="G476">
            <v>29196.63</v>
          </cell>
          <cell r="H476">
            <v>5390147.5599999996</v>
          </cell>
          <cell r="I476">
            <v>5591146.1600000001</v>
          </cell>
          <cell r="J476">
            <v>1</v>
          </cell>
        </row>
        <row r="477">
          <cell r="A477" t="str">
            <v>36225ABA7</v>
          </cell>
          <cell r="B477" t="str">
            <v>36225ABA7</v>
          </cell>
          <cell r="C477">
            <v>6.5</v>
          </cell>
          <cell r="D477">
            <v>45488</v>
          </cell>
          <cell r="E477" t="str">
            <v>GNMA POOL# 780033</v>
          </cell>
          <cell r="F477">
            <v>103.729</v>
          </cell>
          <cell r="G477">
            <v>58513.79</v>
          </cell>
          <cell r="H477">
            <v>10802546.09</v>
          </cell>
          <cell r="I477">
            <v>11205373.029999999</v>
          </cell>
          <cell r="J477">
            <v>1</v>
          </cell>
        </row>
        <row r="478">
          <cell r="A478" t="str">
            <v>36225AK25</v>
          </cell>
          <cell r="B478" t="str">
            <v>36225AK25</v>
          </cell>
          <cell r="C478">
            <v>6</v>
          </cell>
          <cell r="D478">
            <v>40558</v>
          </cell>
          <cell r="E478" t="str">
            <v>GNMA POOL# 780313</v>
          </cell>
          <cell r="F478">
            <v>104.422</v>
          </cell>
          <cell r="G478">
            <v>11445.85</v>
          </cell>
          <cell r="H478">
            <v>2289170.9700000002</v>
          </cell>
          <cell r="I478">
            <v>2390398.11</v>
          </cell>
          <cell r="J478">
            <v>1</v>
          </cell>
        </row>
        <row r="479">
          <cell r="A479" t="str">
            <v>36225AL73</v>
          </cell>
          <cell r="B479" t="str">
            <v>36225AL73</v>
          </cell>
          <cell r="C479">
            <v>6.5</v>
          </cell>
          <cell r="D479">
            <v>39948</v>
          </cell>
          <cell r="E479" t="str">
            <v>GNMA POOL# 780350</v>
          </cell>
          <cell r="F479">
            <v>105.429</v>
          </cell>
          <cell r="G479">
            <v>3589.03</v>
          </cell>
          <cell r="H479">
            <v>662589.78</v>
          </cell>
          <cell r="I479">
            <v>698561.78</v>
          </cell>
          <cell r="J479">
            <v>1</v>
          </cell>
        </row>
        <row r="480">
          <cell r="A480" t="str">
            <v>36225AP46</v>
          </cell>
          <cell r="B480" t="str">
            <v>36225AP46</v>
          </cell>
          <cell r="C480">
            <v>8</v>
          </cell>
          <cell r="D480">
            <v>39217</v>
          </cell>
          <cell r="E480" t="str">
            <v>GNMA POOL# 780443</v>
          </cell>
          <cell r="F480">
            <v>105.69</v>
          </cell>
          <cell r="G480">
            <v>20070.330000000002</v>
          </cell>
          <cell r="H480">
            <v>3010549.56</v>
          </cell>
          <cell r="I480">
            <v>3181849.83</v>
          </cell>
          <cell r="J480">
            <v>1</v>
          </cell>
        </row>
        <row r="481">
          <cell r="A481" t="str">
            <v>36225AQP8</v>
          </cell>
          <cell r="B481" t="str">
            <v>36225AQP8</v>
          </cell>
          <cell r="C481">
            <v>7.5</v>
          </cell>
          <cell r="D481">
            <v>39979</v>
          </cell>
          <cell r="E481" t="str">
            <v>GNMA POOL# 780462</v>
          </cell>
          <cell r="F481">
            <v>107.43300000000001</v>
          </cell>
          <cell r="G481">
            <v>4098.7700000000004</v>
          </cell>
          <cell r="H481">
            <v>655803.61</v>
          </cell>
          <cell r="I481">
            <v>704549.49</v>
          </cell>
          <cell r="J481">
            <v>1</v>
          </cell>
        </row>
        <row r="482">
          <cell r="A482" t="str">
            <v>36225AZT0</v>
          </cell>
          <cell r="B482" t="str">
            <v>36225AZT0</v>
          </cell>
          <cell r="C482">
            <v>6.5</v>
          </cell>
          <cell r="D482">
            <v>41348</v>
          </cell>
          <cell r="E482" t="str">
            <v>GNMA POOL# 780754</v>
          </cell>
          <cell r="F482">
            <v>104.958</v>
          </cell>
          <cell r="G482">
            <v>114022.64</v>
          </cell>
          <cell r="H482">
            <v>21050333.109999999</v>
          </cell>
          <cell r="I482">
            <v>22094008.629999999</v>
          </cell>
          <cell r="J482">
            <v>1</v>
          </cell>
        </row>
        <row r="483">
          <cell r="A483" t="str">
            <v>36225BRE0</v>
          </cell>
          <cell r="B483" t="str">
            <v>36225BRE0</v>
          </cell>
          <cell r="C483">
            <v>7.5</v>
          </cell>
          <cell r="D483">
            <v>42658</v>
          </cell>
          <cell r="E483" t="str">
            <v>GNMA POOL# 781385</v>
          </cell>
          <cell r="F483">
            <v>106.425</v>
          </cell>
          <cell r="G483">
            <v>71922.7</v>
          </cell>
          <cell r="H483">
            <v>11507631.460000001</v>
          </cell>
          <cell r="I483">
            <v>12246996.779999999</v>
          </cell>
          <cell r="J483">
            <v>1</v>
          </cell>
        </row>
        <row r="484">
          <cell r="A484" t="str">
            <v>3837H0MG5</v>
          </cell>
          <cell r="B484" t="str">
            <v>3837H0MG5</v>
          </cell>
          <cell r="C484">
            <v>7</v>
          </cell>
          <cell r="D484">
            <v>44485</v>
          </cell>
          <cell r="E484" t="str">
            <v>GNR      19964    B</v>
          </cell>
          <cell r="F484">
            <v>100.015</v>
          </cell>
          <cell r="G484">
            <v>6655.75</v>
          </cell>
          <cell r="H484">
            <v>1140985.71</v>
          </cell>
          <cell r="I484">
            <v>1141156.8600000001</v>
          </cell>
          <cell r="J484">
            <v>1</v>
          </cell>
        </row>
        <row r="485">
          <cell r="A485" t="str">
            <v>3837H0MM2</v>
          </cell>
          <cell r="B485" t="str">
            <v>3837H0MM2</v>
          </cell>
          <cell r="C485">
            <v>7</v>
          </cell>
          <cell r="D485">
            <v>44728</v>
          </cell>
          <cell r="E485" t="str">
            <v>GNR      19964    H</v>
          </cell>
          <cell r="F485">
            <v>100.764</v>
          </cell>
          <cell r="G485">
            <v>13267.18</v>
          </cell>
          <cell r="H485">
            <v>2274373.69</v>
          </cell>
          <cell r="I485">
            <v>2291749.9</v>
          </cell>
          <cell r="J485">
            <v>1</v>
          </cell>
        </row>
        <row r="486">
          <cell r="A486" t="str">
            <v>3837H0NM1</v>
          </cell>
          <cell r="B486" t="str">
            <v>3837H0NM1</v>
          </cell>
          <cell r="C486">
            <v>6.5</v>
          </cell>
          <cell r="D486">
            <v>43024</v>
          </cell>
          <cell r="E486" t="str">
            <v>GNR      19966    PE</v>
          </cell>
          <cell r="F486">
            <v>101.47199999999999</v>
          </cell>
          <cell r="G486">
            <v>14831.79</v>
          </cell>
          <cell r="H486">
            <v>2738177.24</v>
          </cell>
          <cell r="I486">
            <v>2778483.21</v>
          </cell>
          <cell r="J486">
            <v>1</v>
          </cell>
        </row>
        <row r="487">
          <cell r="A487" t="str">
            <v>3837H1PF2</v>
          </cell>
          <cell r="B487" t="str">
            <v>3837H1PF2</v>
          </cell>
          <cell r="C487">
            <v>6.5</v>
          </cell>
          <cell r="D487">
            <v>45097</v>
          </cell>
          <cell r="E487" t="str">
            <v>GNR      199814   PB</v>
          </cell>
          <cell r="F487">
            <v>102.67100000000001</v>
          </cell>
          <cell r="G487">
            <v>12690.99</v>
          </cell>
          <cell r="H487">
            <v>2342952.1</v>
          </cell>
          <cell r="I487">
            <v>2405532.35</v>
          </cell>
          <cell r="J487">
            <v>1</v>
          </cell>
        </row>
        <row r="488">
          <cell r="A488" t="str">
            <v>3837H3D53</v>
          </cell>
          <cell r="B488" t="str">
            <v>3837H3D53</v>
          </cell>
          <cell r="C488">
            <v>7.5</v>
          </cell>
          <cell r="D488">
            <v>39222</v>
          </cell>
          <cell r="E488" t="str">
            <v>GNR      20002    VC</v>
          </cell>
          <cell r="F488">
            <v>105.664</v>
          </cell>
          <cell r="G488">
            <v>30172.06</v>
          </cell>
          <cell r="H488">
            <v>4827529.6100000003</v>
          </cell>
          <cell r="I488">
            <v>5100960.8899999997</v>
          </cell>
          <cell r="J488">
            <v>1</v>
          </cell>
        </row>
        <row r="489">
          <cell r="A489" t="str">
            <v>3837H4AJ4</v>
          </cell>
          <cell r="B489" t="str">
            <v>3837H4AJ4</v>
          </cell>
          <cell r="C489">
            <v>7.5</v>
          </cell>
          <cell r="D489">
            <v>38949</v>
          </cell>
          <cell r="E489" t="str">
            <v>GNR      20006    VA</v>
          </cell>
          <cell r="F489">
            <v>101.211</v>
          </cell>
          <cell r="G489">
            <v>52482.64</v>
          </cell>
          <cell r="H489">
            <v>8397222.6899999995</v>
          </cell>
          <cell r="I489">
            <v>8498913.0600000005</v>
          </cell>
          <cell r="J489">
            <v>1</v>
          </cell>
        </row>
        <row r="490">
          <cell r="A490" t="str">
            <v>3837H4MY8</v>
          </cell>
          <cell r="B490" t="str">
            <v>3837H4MY8</v>
          </cell>
          <cell r="C490">
            <v>8</v>
          </cell>
          <cell r="D490">
            <v>46680</v>
          </cell>
          <cell r="E490" t="str">
            <v>GNR      20009    C</v>
          </cell>
          <cell r="F490">
            <v>100.038</v>
          </cell>
          <cell r="G490">
            <v>12067.26</v>
          </cell>
          <cell r="H490">
            <v>1810088.41</v>
          </cell>
          <cell r="I490">
            <v>1810776.24</v>
          </cell>
          <cell r="J490">
            <v>1</v>
          </cell>
        </row>
        <row r="491">
          <cell r="A491" t="str">
            <v>3837H4ZY4</v>
          </cell>
          <cell r="B491" t="str">
            <v>3837H4ZY4</v>
          </cell>
          <cell r="C491">
            <v>7.75</v>
          </cell>
          <cell r="D491">
            <v>40653</v>
          </cell>
          <cell r="E491" t="str">
            <v>GNR      200026   VA</v>
          </cell>
          <cell r="F491">
            <v>102.185</v>
          </cell>
          <cell r="G491">
            <v>75731.69</v>
          </cell>
          <cell r="H491">
            <v>11726197.4</v>
          </cell>
          <cell r="I491">
            <v>11982414.810000001</v>
          </cell>
          <cell r="J491">
            <v>1</v>
          </cell>
        </row>
        <row r="492">
          <cell r="A492" t="str">
            <v>US45950VAG14</v>
          </cell>
          <cell r="B492" t="str">
            <v>45950VAG1</v>
          </cell>
          <cell r="C492">
            <v>7.125</v>
          </cell>
          <cell r="D492">
            <v>38448</v>
          </cell>
          <cell r="E492" t="str">
            <v>INTERNATIONAL FINANCE CORPORAT</v>
          </cell>
          <cell r="F492">
            <v>110.722267</v>
          </cell>
          <cell r="G492">
            <v>227604.17</v>
          </cell>
          <cell r="H492">
            <v>10000000</v>
          </cell>
          <cell r="I492">
            <v>11072226.699999999</v>
          </cell>
          <cell r="J492">
            <v>1</v>
          </cell>
        </row>
        <row r="493">
          <cell r="A493" t="str">
            <v>BE0000275819</v>
          </cell>
          <cell r="B493">
            <v>4177126</v>
          </cell>
          <cell r="C493">
            <v>7.75</v>
          </cell>
          <cell r="D493">
            <v>38275</v>
          </cell>
          <cell r="E493" t="str">
            <v>BGB7.75 10/15/04</v>
          </cell>
          <cell r="F493">
            <v>106.113259</v>
          </cell>
          <cell r="G493">
            <v>306815.07</v>
          </cell>
          <cell r="H493">
            <v>5000000</v>
          </cell>
          <cell r="I493">
            <v>5305662.9400000004</v>
          </cell>
          <cell r="J493">
            <v>1.019992</v>
          </cell>
        </row>
        <row r="494">
          <cell r="A494" t="str">
            <v>DE0001134963</v>
          </cell>
          <cell r="B494">
            <v>4367381</v>
          </cell>
          <cell r="C494">
            <v>7.375</v>
          </cell>
          <cell r="D494">
            <v>38355</v>
          </cell>
          <cell r="F494">
            <v>106.021727</v>
          </cell>
          <cell r="G494">
            <v>274491.44</v>
          </cell>
          <cell r="H494">
            <v>6500000</v>
          </cell>
          <cell r="I494">
            <v>6891412.2400000002</v>
          </cell>
          <cell r="J494">
            <v>1.019992</v>
          </cell>
        </row>
        <row r="495">
          <cell r="A495" t="str">
            <v>DE0001141356</v>
          </cell>
          <cell r="B495">
            <v>5981315</v>
          </cell>
          <cell r="C495">
            <v>5</v>
          </cell>
          <cell r="D495">
            <v>38492</v>
          </cell>
          <cell r="F495">
            <v>101.07896700000001</v>
          </cell>
          <cell r="G495">
            <v>9863.01</v>
          </cell>
          <cell r="H495">
            <v>1000000</v>
          </cell>
          <cell r="I495">
            <v>1010789.67</v>
          </cell>
          <cell r="J495">
            <v>1.019992</v>
          </cell>
        </row>
        <row r="496">
          <cell r="A496" t="str">
            <v>DK0009917833</v>
          </cell>
          <cell r="B496">
            <v>4257341</v>
          </cell>
          <cell r="C496">
            <v>7</v>
          </cell>
          <cell r="D496">
            <v>38336</v>
          </cell>
          <cell r="E496" t="str">
            <v>KINGDOM OF DENMARK</v>
          </cell>
          <cell r="F496">
            <v>14.022074</v>
          </cell>
          <cell r="G496">
            <v>1749041.1</v>
          </cell>
          <cell r="H496">
            <v>40000000</v>
          </cell>
          <cell r="I496">
            <v>5608829.7699999996</v>
          </cell>
          <cell r="J496">
            <v>7.5774999999999997</v>
          </cell>
        </row>
        <row r="497">
          <cell r="A497" t="str">
            <v>FR0000499311</v>
          </cell>
          <cell r="B497">
            <v>5961481</v>
          </cell>
          <cell r="C497">
            <v>3.5380007999999998</v>
          </cell>
          <cell r="D497">
            <v>38449</v>
          </cell>
          <cell r="E497" t="str">
            <v>CAISSE NATIONALE DES CAISSES D</v>
          </cell>
          <cell r="F497">
            <v>98.030180999999999</v>
          </cell>
          <cell r="G497">
            <v>2260.39</v>
          </cell>
          <cell r="H497">
            <v>1000000</v>
          </cell>
          <cell r="I497">
            <v>980301.81</v>
          </cell>
          <cell r="J497">
            <v>1.019992</v>
          </cell>
        </row>
        <row r="498">
          <cell r="A498" t="str">
            <v>FR0101659813</v>
          </cell>
          <cell r="B498">
            <v>5914559</v>
          </cell>
          <cell r="C498">
            <v>5</v>
          </cell>
          <cell r="D498">
            <v>38545</v>
          </cell>
          <cell r="E498" t="str">
            <v>BTNS 5 07/12/05</v>
          </cell>
          <cell r="F498">
            <v>100.961123</v>
          </cell>
          <cell r="G498">
            <v>5205.4799999999996</v>
          </cell>
          <cell r="H498">
            <v>2000000</v>
          </cell>
          <cell r="I498">
            <v>2019222.46</v>
          </cell>
          <cell r="J498">
            <v>1.019992</v>
          </cell>
        </row>
        <row r="499">
          <cell r="A499" t="str">
            <v>FR0104446457</v>
          </cell>
          <cell r="B499">
            <v>7389326</v>
          </cell>
          <cell r="C499">
            <v>0</v>
          </cell>
          <cell r="D499">
            <v>37497</v>
          </cell>
          <cell r="E499" t="str">
            <v>FRANCE (REPUBLIC OF)</v>
          </cell>
          <cell r="F499">
            <v>97.451426999999995</v>
          </cell>
          <cell r="G499">
            <v>34795.01</v>
          </cell>
          <cell r="H499">
            <v>11000000</v>
          </cell>
          <cell r="I499">
            <v>10719656.949999999</v>
          </cell>
          <cell r="J499">
            <v>1.019992</v>
          </cell>
        </row>
        <row r="500">
          <cell r="A500" t="str">
            <v>FR0104446564</v>
          </cell>
          <cell r="B500">
            <v>7391729</v>
          </cell>
          <cell r="C500">
            <v>0</v>
          </cell>
          <cell r="D500">
            <v>37617</v>
          </cell>
          <cell r="E500" t="str">
            <v>FRANCE (REPUBLIC OF)</v>
          </cell>
          <cell r="F500">
            <v>96.413407000000007</v>
          </cell>
          <cell r="G500">
            <v>11925.07</v>
          </cell>
          <cell r="H500">
            <v>4000000</v>
          </cell>
          <cell r="I500">
            <v>3856536.3</v>
          </cell>
          <cell r="J500">
            <v>1.019992</v>
          </cell>
        </row>
        <row r="501">
          <cell r="A501" t="str">
            <v>IT0001305454</v>
          </cell>
          <cell r="B501">
            <v>5631416</v>
          </cell>
          <cell r="C501">
            <v>3.25</v>
          </cell>
          <cell r="D501">
            <v>38018</v>
          </cell>
          <cell r="F501">
            <v>97.654467999999994</v>
          </cell>
          <cell r="G501">
            <v>11312.15</v>
          </cell>
          <cell r="H501">
            <v>700000</v>
          </cell>
          <cell r="I501">
            <v>683581.27</v>
          </cell>
          <cell r="J501">
            <v>1.019992</v>
          </cell>
        </row>
        <row r="502">
          <cell r="A502" t="str">
            <v>IT0001326567</v>
          </cell>
          <cell r="B502">
            <v>5677120</v>
          </cell>
          <cell r="C502">
            <v>3.25</v>
          </cell>
          <cell r="D502">
            <v>38092</v>
          </cell>
          <cell r="E502" t="str">
            <v>BTPS 3.25 04/15/04</v>
          </cell>
          <cell r="F502">
            <v>97.518013999999994</v>
          </cell>
          <cell r="G502">
            <v>57008.2</v>
          </cell>
          <cell r="H502">
            <v>6000000</v>
          </cell>
          <cell r="I502">
            <v>5851080.8300000001</v>
          </cell>
          <cell r="J502">
            <v>1.019992</v>
          </cell>
        </row>
        <row r="503">
          <cell r="A503" t="str">
            <v>IT0003101992</v>
          </cell>
          <cell r="B503">
            <v>7109289</v>
          </cell>
          <cell r="C503">
            <v>4.5</v>
          </cell>
          <cell r="D503">
            <v>38061</v>
          </cell>
          <cell r="F503">
            <v>99.455485999999993</v>
          </cell>
          <cell r="G503">
            <v>101250</v>
          </cell>
          <cell r="H503">
            <v>6000000</v>
          </cell>
          <cell r="I503">
            <v>5967329.1600000001</v>
          </cell>
          <cell r="J503">
            <v>1.019992</v>
          </cell>
        </row>
        <row r="504">
          <cell r="A504" t="str">
            <v>LU0002911708</v>
          </cell>
          <cell r="B504" t="str">
            <v>Y03382CB5</v>
          </cell>
          <cell r="C504">
            <v>0</v>
          </cell>
          <cell r="D504">
            <v>38230</v>
          </cell>
          <cell r="E504" t="str">
            <v>ASIAN DEVELOPMENT BANK</v>
          </cell>
          <cell r="F504">
            <v>94.362324999999998</v>
          </cell>
          <cell r="G504">
            <v>0</v>
          </cell>
          <cell r="H504">
            <v>10000000</v>
          </cell>
          <cell r="I504">
            <v>9436232.5</v>
          </cell>
          <cell r="J504">
            <v>1</v>
          </cell>
        </row>
        <row r="505">
          <cell r="A505" t="str">
            <v>NL0000102663</v>
          </cell>
          <cell r="B505">
            <v>7300424</v>
          </cell>
          <cell r="C505">
            <v>4</v>
          </cell>
          <cell r="D505">
            <v>38548</v>
          </cell>
          <cell r="E505" t="str">
            <v>NETHERLANDS (KINGDOM OF THE)</v>
          </cell>
          <cell r="F505">
            <v>98.110750999999993</v>
          </cell>
          <cell r="G505">
            <v>57271.23</v>
          </cell>
          <cell r="H505">
            <v>2600000</v>
          </cell>
          <cell r="I505">
            <v>2550879.5299999998</v>
          </cell>
          <cell r="J505">
            <v>1.019992</v>
          </cell>
        </row>
        <row r="506">
          <cell r="A506" t="str">
            <v>SE0000306805</v>
          </cell>
          <cell r="B506">
            <v>5031607</v>
          </cell>
          <cell r="C506">
            <v>4.40212</v>
          </cell>
          <cell r="D506">
            <v>39783</v>
          </cell>
          <cell r="F506">
            <v>12.170775000000001</v>
          </cell>
          <cell r="G506">
            <v>3064599.16</v>
          </cell>
          <cell r="H506">
            <v>105000000</v>
          </cell>
          <cell r="I506">
            <v>12779313.939999999</v>
          </cell>
          <cell r="J506">
            <v>9.5086999999999993</v>
          </cell>
        </row>
        <row r="507">
          <cell r="A507" t="str">
            <v>SE0000555955</v>
          </cell>
          <cell r="B507">
            <v>5681251</v>
          </cell>
          <cell r="C507">
            <v>3.7316474999999998</v>
          </cell>
          <cell r="D507">
            <v>42339</v>
          </cell>
          <cell r="F507">
            <v>11.244400000000001</v>
          </cell>
          <cell r="G507">
            <v>494826.68</v>
          </cell>
          <cell r="H507">
            <v>20000000</v>
          </cell>
          <cell r="I507">
            <v>2248879.9700000002</v>
          </cell>
          <cell r="J507">
            <v>9.5086999999999993</v>
          </cell>
        </row>
        <row r="508">
          <cell r="A508" t="str">
            <v>US008281AK33</v>
          </cell>
          <cell r="B508" t="str">
            <v>008281AK3</v>
          </cell>
          <cell r="C508">
            <v>6.75</v>
          </cell>
          <cell r="D508">
            <v>38261</v>
          </cell>
          <cell r="E508" t="str">
            <v>AFRICAN DEVELOPMENT BANK</v>
          </cell>
          <cell r="F508">
            <v>107.839348</v>
          </cell>
          <cell r="G508">
            <v>135000</v>
          </cell>
          <cell r="H508">
            <v>6000000</v>
          </cell>
          <cell r="I508">
            <v>6470360.8799999999</v>
          </cell>
          <cell r="J508">
            <v>1</v>
          </cell>
        </row>
        <row r="509">
          <cell r="A509" t="str">
            <v>US312923S716</v>
          </cell>
          <cell r="B509" t="str">
            <v>312923S71</v>
          </cell>
          <cell r="C509">
            <v>5.625</v>
          </cell>
          <cell r="D509">
            <v>38888</v>
          </cell>
          <cell r="E509" t="str">
            <v>FEDERAL HOME LOAN MORTGAGE COR</v>
          </cell>
          <cell r="F509">
            <v>103.10289</v>
          </cell>
          <cell r="G509">
            <v>89687.5</v>
          </cell>
          <cell r="H509">
            <v>14000000</v>
          </cell>
          <cell r="I509">
            <v>14434404.6</v>
          </cell>
          <cell r="J509">
            <v>1</v>
          </cell>
        </row>
        <row r="510">
          <cell r="A510" t="str">
            <v>US312924BB81</v>
          </cell>
          <cell r="B510" t="str">
            <v>312924BB8</v>
          </cell>
          <cell r="C510">
            <v>5.375</v>
          </cell>
          <cell r="D510">
            <v>38945</v>
          </cell>
          <cell r="E510" t="str">
            <v>FEDERAL HOME LOAN MORTGAGE COR</v>
          </cell>
          <cell r="F510">
            <v>104.882965</v>
          </cell>
          <cell r="G510">
            <v>221718.75</v>
          </cell>
          <cell r="H510">
            <v>9000000</v>
          </cell>
          <cell r="I510">
            <v>9439466.8499999996</v>
          </cell>
          <cell r="J510">
            <v>1</v>
          </cell>
        </row>
        <row r="511">
          <cell r="A511" t="str">
            <v>US312925FF25</v>
          </cell>
          <cell r="B511" t="str">
            <v>312925FF2</v>
          </cell>
          <cell r="C511">
            <v>4.625</v>
          </cell>
          <cell r="D511">
            <v>38453</v>
          </cell>
          <cell r="E511" t="str">
            <v>FEDERAL HOME LOAN MORTGAGE COR</v>
          </cell>
          <cell r="F511">
            <v>101.758453</v>
          </cell>
          <cell r="G511">
            <v>113055.56</v>
          </cell>
          <cell r="H511">
            <v>8000000</v>
          </cell>
          <cell r="I511">
            <v>8140676.2400000002</v>
          </cell>
          <cell r="J511">
            <v>1</v>
          </cell>
        </row>
        <row r="512">
          <cell r="A512" t="str">
            <v>US31359MLN10</v>
          </cell>
          <cell r="B512" t="str">
            <v>31359MLN1</v>
          </cell>
          <cell r="C512">
            <v>4</v>
          </cell>
          <cell r="D512">
            <v>39038</v>
          </cell>
          <cell r="E512" t="str">
            <v>FEDERAL NATIONAL MORTGAGE ASSO</v>
          </cell>
          <cell r="F512">
            <v>100.45026900000001</v>
          </cell>
          <cell r="G512">
            <v>8222.2199999999993</v>
          </cell>
          <cell r="H512">
            <v>1000000</v>
          </cell>
          <cell r="I512">
            <v>1004502.69</v>
          </cell>
          <cell r="J512">
            <v>1</v>
          </cell>
        </row>
        <row r="513">
          <cell r="A513" t="str">
            <v>US31359MNQ23</v>
          </cell>
          <cell r="B513" t="str">
            <v>31359MNQ2</v>
          </cell>
          <cell r="C513">
            <v>3</v>
          </cell>
          <cell r="D513">
            <v>38197</v>
          </cell>
          <cell r="E513" t="str">
            <v>FEDERAL NATIONAL MORTGAGE ASSO</v>
          </cell>
          <cell r="F513">
            <v>100.050995</v>
          </cell>
          <cell r="G513">
            <v>333.33</v>
          </cell>
          <cell r="H513">
            <v>2000000</v>
          </cell>
          <cell r="I513">
            <v>2001019.9</v>
          </cell>
          <cell r="J513">
            <v>1</v>
          </cell>
        </row>
        <row r="514">
          <cell r="A514" t="str">
            <v>US3136F03X87</v>
          </cell>
          <cell r="B514" t="str">
            <v>3136F03X8</v>
          </cell>
          <cell r="C514">
            <v>3.875</v>
          </cell>
          <cell r="D514">
            <v>38677</v>
          </cell>
          <cell r="E514" t="str">
            <v>FEDERAL NATIONAL MORTGAGE ASSO</v>
          </cell>
          <cell r="F514">
            <v>100.85298899999999</v>
          </cell>
          <cell r="G514">
            <v>37673.61</v>
          </cell>
          <cell r="H514">
            <v>5000000</v>
          </cell>
          <cell r="I514">
            <v>5042649.45</v>
          </cell>
          <cell r="J514">
            <v>1</v>
          </cell>
        </row>
        <row r="515">
          <cell r="A515" t="str">
            <v>US3136F1K416</v>
          </cell>
          <cell r="B515" t="str">
            <v>3136F1K41</v>
          </cell>
          <cell r="C515">
            <v>4.1500000000000004</v>
          </cell>
          <cell r="D515">
            <v>38492</v>
          </cell>
          <cell r="E515" t="str">
            <v>FEDERAL NATIONAL MORTGAGE ASSO</v>
          </cell>
          <cell r="F515">
            <v>101.932716</v>
          </cell>
          <cell r="G515">
            <v>76117.919999999998</v>
          </cell>
          <cell r="H515">
            <v>9300000</v>
          </cell>
          <cell r="I515">
            <v>9479742.5899999999</v>
          </cell>
          <cell r="J515">
            <v>1</v>
          </cell>
        </row>
        <row r="516">
          <cell r="A516" t="str">
            <v>US458182CF76</v>
          </cell>
          <cell r="B516" t="str">
            <v>458182CF7</v>
          </cell>
          <cell r="C516">
            <v>5.125</v>
          </cell>
          <cell r="D516">
            <v>38022</v>
          </cell>
          <cell r="E516" t="str">
            <v>INTER-AMERICAN DEVELOPMENT BAN</v>
          </cell>
          <cell r="F516">
            <v>104.12004899999999</v>
          </cell>
          <cell r="G516">
            <v>361241.32</v>
          </cell>
          <cell r="H516">
            <v>14500000</v>
          </cell>
          <cell r="I516">
            <v>15097407.109999999</v>
          </cell>
          <cell r="J516">
            <v>1</v>
          </cell>
        </row>
        <row r="517">
          <cell r="A517" t="str">
            <v>US459056QA84</v>
          </cell>
          <cell r="B517" t="str">
            <v>459056QA8</v>
          </cell>
          <cell r="C517">
            <v>7</v>
          </cell>
          <cell r="D517">
            <v>38379</v>
          </cell>
          <cell r="E517" t="str">
            <v>WORLD BANK (INTL BANK FOR RECO</v>
          </cell>
          <cell r="F517">
            <v>110.06972500000001</v>
          </cell>
          <cell r="G517">
            <v>11005.56</v>
          </cell>
          <cell r="H517">
            <v>14150000</v>
          </cell>
          <cell r="I517">
            <v>15574866.09</v>
          </cell>
          <cell r="J517">
            <v>1</v>
          </cell>
        </row>
        <row r="518">
          <cell r="A518" t="str">
            <v>US465410AG35</v>
          </cell>
          <cell r="B518" t="str">
            <v>465410AG3</v>
          </cell>
          <cell r="C518">
            <v>6</v>
          </cell>
          <cell r="D518">
            <v>37891</v>
          </cell>
          <cell r="E518" t="str">
            <v>ITALY</v>
          </cell>
          <cell r="F518">
            <v>104.532661</v>
          </cell>
          <cell r="G518">
            <v>102500</v>
          </cell>
          <cell r="H518">
            <v>5000000</v>
          </cell>
          <cell r="I518">
            <v>5226633.05</v>
          </cell>
          <cell r="J518">
            <v>1</v>
          </cell>
        </row>
        <row r="519">
          <cell r="A519" t="str">
            <v>US9128273T70</v>
          </cell>
          <cell r="B519" t="str">
            <v>9128273T7</v>
          </cell>
          <cell r="C519">
            <v>3.9842377999999998</v>
          </cell>
          <cell r="D519">
            <v>39462</v>
          </cell>
          <cell r="E519" t="str">
            <v>TII 3.625 01/15/08</v>
          </cell>
          <cell r="F519">
            <v>118.4224</v>
          </cell>
          <cell r="G519">
            <v>11003.05</v>
          </cell>
          <cell r="H519">
            <v>6300000</v>
          </cell>
          <cell r="I519">
            <v>7460611.2000000002</v>
          </cell>
          <cell r="J519">
            <v>1</v>
          </cell>
        </row>
        <row r="520">
          <cell r="A520" t="str">
            <v>US9128274Y56</v>
          </cell>
          <cell r="B520" t="str">
            <v>9128274Y5</v>
          </cell>
          <cell r="C520">
            <v>4.1954998000000003</v>
          </cell>
          <cell r="D520">
            <v>39828</v>
          </cell>
          <cell r="F520">
            <v>118.250547</v>
          </cell>
          <cell r="G520">
            <v>18391.23</v>
          </cell>
          <cell r="H520">
            <v>10000000</v>
          </cell>
          <cell r="I520">
            <v>11825054.720000001</v>
          </cell>
          <cell r="J520">
            <v>1</v>
          </cell>
        </row>
        <row r="521">
          <cell r="A521" t="str">
            <v>US9128275W81</v>
          </cell>
          <cell r="B521" t="str">
            <v>9128275W8</v>
          </cell>
          <cell r="C521">
            <v>4.4854083500000002</v>
          </cell>
          <cell r="D521">
            <v>40193</v>
          </cell>
          <cell r="E521" t="str">
            <v>TII 4.25 01/15/10</v>
          </cell>
          <cell r="F521">
            <v>117.9555</v>
          </cell>
          <cell r="G521">
            <v>29001.54</v>
          </cell>
          <cell r="H521">
            <v>14750000</v>
          </cell>
          <cell r="I521">
            <v>17398436.25</v>
          </cell>
          <cell r="J521">
            <v>1</v>
          </cell>
        </row>
        <row r="522">
          <cell r="A522" t="str">
            <v>US9128275Z13</v>
          </cell>
          <cell r="B522" t="str">
            <v>9128275Z1</v>
          </cell>
          <cell r="C522">
            <v>6.5</v>
          </cell>
          <cell r="D522">
            <v>40224</v>
          </cell>
          <cell r="E522" t="str">
            <v>US TREASURY NOTES</v>
          </cell>
          <cell r="F522">
            <v>100</v>
          </cell>
          <cell r="G522">
            <v>0</v>
          </cell>
          <cell r="H522">
            <v>-0.01</v>
          </cell>
          <cell r="I522">
            <v>-0.01</v>
          </cell>
          <cell r="J522">
            <v>1</v>
          </cell>
        </row>
        <row r="523">
          <cell r="A523" t="str">
            <v>US9128276D91</v>
          </cell>
          <cell r="B523" t="str">
            <v>9128276D9</v>
          </cell>
          <cell r="C523">
            <v>6.75</v>
          </cell>
          <cell r="D523">
            <v>38487</v>
          </cell>
          <cell r="E523" t="str">
            <v>UNITED STATES TREASURY</v>
          </cell>
          <cell r="F523">
            <v>110.738007</v>
          </cell>
          <cell r="G523">
            <v>776800.27</v>
          </cell>
          <cell r="H523">
            <v>55000000</v>
          </cell>
          <cell r="I523">
            <v>60905903.850000001</v>
          </cell>
          <cell r="J523">
            <v>1</v>
          </cell>
        </row>
        <row r="524">
          <cell r="A524" t="str">
            <v>US9128277F31</v>
          </cell>
          <cell r="B524" t="str">
            <v>9128277F3</v>
          </cell>
          <cell r="C524">
            <v>3.5</v>
          </cell>
          <cell r="D524">
            <v>39036</v>
          </cell>
          <cell r="E524" t="str">
            <v>UNITED STATES (OF AMERICA)</v>
          </cell>
          <cell r="F524">
            <v>100.663994</v>
          </cell>
          <cell r="G524">
            <v>65910.33</v>
          </cell>
          <cell r="H524">
            <v>13999999.99</v>
          </cell>
          <cell r="I524">
            <v>14092959.15</v>
          </cell>
          <cell r="J524">
            <v>1</v>
          </cell>
        </row>
        <row r="525">
          <cell r="A525" t="str">
            <v>US9128277K26</v>
          </cell>
          <cell r="B525" t="str">
            <v>9128277K2</v>
          </cell>
          <cell r="C525">
            <v>3</v>
          </cell>
          <cell r="D525">
            <v>38017</v>
          </cell>
          <cell r="E525" t="str">
            <v>UST 3 01/31/04</v>
          </cell>
          <cell r="F525">
            <v>101.567993</v>
          </cell>
          <cell r="G525">
            <v>0</v>
          </cell>
          <cell r="H525">
            <v>6000000</v>
          </cell>
          <cell r="I525">
            <v>6094079.5800000001</v>
          </cell>
          <cell r="J525">
            <v>1</v>
          </cell>
        </row>
        <row r="526">
          <cell r="A526" t="str">
            <v>US912828AC44</v>
          </cell>
          <cell r="B526" t="str">
            <v>912828AC4</v>
          </cell>
          <cell r="C526">
            <v>4.375</v>
          </cell>
          <cell r="D526">
            <v>39217</v>
          </cell>
          <cell r="E526" t="str">
            <v>UNITED STATES (OF AMERICA)</v>
          </cell>
          <cell r="F526">
            <v>104.031006</v>
          </cell>
          <cell r="G526">
            <v>183084.24</v>
          </cell>
          <cell r="H526">
            <v>20000000</v>
          </cell>
          <cell r="I526">
            <v>20806201.199999999</v>
          </cell>
          <cell r="J526">
            <v>1</v>
          </cell>
        </row>
        <row r="527">
          <cell r="A527" t="str">
            <v>XS0049380032</v>
          </cell>
          <cell r="B527" t="str">
            <v>V05973BS6</v>
          </cell>
          <cell r="C527">
            <v>6.5</v>
          </cell>
          <cell r="D527">
            <v>38061</v>
          </cell>
          <cell r="F527">
            <v>106.10169999999999</v>
          </cell>
          <cell r="G527">
            <v>133336.67000000001</v>
          </cell>
          <cell r="H527">
            <v>5430000</v>
          </cell>
          <cell r="I527">
            <v>5761322.3099999996</v>
          </cell>
          <cell r="J527">
            <v>1</v>
          </cell>
        </row>
        <row r="528">
          <cell r="A528" t="str">
            <v>XS0054616262</v>
          </cell>
          <cell r="B528" t="str">
            <v>A52480P45</v>
          </cell>
          <cell r="C528">
            <v>8.25</v>
          </cell>
          <cell r="D528">
            <v>38357</v>
          </cell>
          <cell r="F528">
            <v>112.194625</v>
          </cell>
          <cell r="G528">
            <v>236041.67</v>
          </cell>
          <cell r="H528">
            <v>5000000</v>
          </cell>
          <cell r="I528">
            <v>5609731.25</v>
          </cell>
          <cell r="J528">
            <v>1</v>
          </cell>
        </row>
        <row r="529">
          <cell r="A529" t="str">
            <v>XS0054636963</v>
          </cell>
          <cell r="B529" t="str">
            <v>L0593NPW3</v>
          </cell>
          <cell r="C529">
            <v>8.25</v>
          </cell>
          <cell r="D529">
            <v>38341</v>
          </cell>
          <cell r="F529">
            <v>111.4551</v>
          </cell>
          <cell r="G529">
            <v>1012916.67</v>
          </cell>
          <cell r="H529">
            <v>20000000</v>
          </cell>
          <cell r="I529">
            <v>22291020</v>
          </cell>
          <cell r="J529">
            <v>1</v>
          </cell>
        </row>
        <row r="530">
          <cell r="A530" t="str">
            <v>XS0081337940</v>
          </cell>
          <cell r="B530" t="str">
            <v>TT3354947</v>
          </cell>
          <cell r="C530">
            <v>6.25</v>
          </cell>
          <cell r="D530">
            <v>37557</v>
          </cell>
          <cell r="E530" t="str">
            <v>AFRICAN DEVELOPMENT BANK</v>
          </cell>
          <cell r="F530">
            <v>100.93040000000001</v>
          </cell>
          <cell r="G530">
            <v>284375</v>
          </cell>
          <cell r="H530">
            <v>6000000</v>
          </cell>
          <cell r="I530">
            <v>6055824</v>
          </cell>
          <cell r="J530">
            <v>1</v>
          </cell>
        </row>
        <row r="531">
          <cell r="A531" t="str">
            <v>XS0092514560</v>
          </cell>
          <cell r="B531" t="str">
            <v>XS9251456</v>
          </cell>
          <cell r="C531">
            <v>5</v>
          </cell>
          <cell r="D531">
            <v>37945</v>
          </cell>
          <cell r="E531" t="str">
            <v>ITALY</v>
          </cell>
          <cell r="F531">
            <v>103.39660000000001</v>
          </cell>
          <cell r="G531">
            <v>174305.56</v>
          </cell>
          <cell r="H531">
            <v>5000000</v>
          </cell>
          <cell r="I531">
            <v>5169830</v>
          </cell>
          <cell r="J531">
            <v>1</v>
          </cell>
        </row>
        <row r="532">
          <cell r="A532" t="str">
            <v>XS0095462353</v>
          </cell>
          <cell r="B532" t="str">
            <v>U9871ELL5</v>
          </cell>
          <cell r="C532">
            <v>6</v>
          </cell>
          <cell r="D532">
            <v>38070</v>
          </cell>
          <cell r="E532" t="str">
            <v>INT BK RECON&amp;DEV</v>
          </cell>
          <cell r="F532">
            <v>105.7182</v>
          </cell>
          <cell r="G532">
            <v>317500</v>
          </cell>
          <cell r="H532">
            <v>15000000</v>
          </cell>
          <cell r="I532">
            <v>15857730</v>
          </cell>
          <cell r="J532">
            <v>1</v>
          </cell>
        </row>
        <row r="533">
          <cell r="A533" t="str">
            <v>XS0098876955</v>
          </cell>
          <cell r="B533">
            <v>5720080</v>
          </cell>
          <cell r="C533">
            <v>3.5650008</v>
          </cell>
          <cell r="D533">
            <v>38169</v>
          </cell>
          <cell r="E533" t="str">
            <v>NORDEA BANK DANMARK A/S</v>
          </cell>
          <cell r="F533">
            <v>98.088778000000005</v>
          </cell>
          <cell r="G533">
            <v>5825.21</v>
          </cell>
          <cell r="H533">
            <v>2000000</v>
          </cell>
          <cell r="I533">
            <v>1961775.56</v>
          </cell>
          <cell r="J533">
            <v>1.019992</v>
          </cell>
        </row>
        <row r="534">
          <cell r="A534" t="str">
            <v>XS0101868890</v>
          </cell>
          <cell r="B534" t="str">
            <v>EC1777589</v>
          </cell>
          <cell r="C534">
            <v>6.375</v>
          </cell>
          <cell r="D534">
            <v>37516</v>
          </cell>
          <cell r="E534" t="str">
            <v>FONDS SOCIAL DE DEVELOPPEMENT</v>
          </cell>
          <cell r="F534">
            <v>100.5167</v>
          </cell>
          <cell r="G534">
            <v>166812.5</v>
          </cell>
          <cell r="H534">
            <v>3000000</v>
          </cell>
          <cell r="I534">
            <v>3015501</v>
          </cell>
          <cell r="J534">
            <v>1</v>
          </cell>
        </row>
        <row r="535">
          <cell r="A535" t="str">
            <v>XS0142029510</v>
          </cell>
          <cell r="B535">
            <v>3129333</v>
          </cell>
          <cell r="C535">
            <v>3.4359983999999999</v>
          </cell>
          <cell r="D535">
            <v>38014</v>
          </cell>
          <cell r="E535" t="str">
            <v>BANK OF NOVA SCOTIA</v>
          </cell>
          <cell r="F535">
            <v>97.970904000000004</v>
          </cell>
          <cell r="G535">
            <v>515.4</v>
          </cell>
          <cell r="H535">
            <v>3000000</v>
          </cell>
          <cell r="I535">
            <v>2939127.11</v>
          </cell>
          <cell r="J535">
            <v>1.019992</v>
          </cell>
        </row>
        <row r="536">
          <cell r="A536" t="str">
            <v>XS0142391209</v>
          </cell>
          <cell r="B536" t="str">
            <v>XS4239120</v>
          </cell>
          <cell r="C536">
            <v>4.625</v>
          </cell>
          <cell r="D536">
            <v>39128</v>
          </cell>
          <cell r="E536" t="str">
            <v>FREDDIE MAC</v>
          </cell>
          <cell r="F536">
            <v>98.653445000000005</v>
          </cell>
          <cell r="G536">
            <v>24746.37</v>
          </cell>
          <cell r="H536">
            <v>1200000</v>
          </cell>
          <cell r="I536">
            <v>1183841.3400000001</v>
          </cell>
          <cell r="J536">
            <v>1.019992</v>
          </cell>
        </row>
        <row r="537">
          <cell r="A537" t="str">
            <v>XS0146883581</v>
          </cell>
          <cell r="B537">
            <v>7349643</v>
          </cell>
          <cell r="C537">
            <v>4.625</v>
          </cell>
          <cell r="D537">
            <v>38487</v>
          </cell>
          <cell r="E537" t="str">
            <v>FEDERAL HOME LOAN MORTGAGE COR</v>
          </cell>
          <cell r="F537">
            <v>99.463188000000002</v>
          </cell>
          <cell r="G537">
            <v>47828.07</v>
          </cell>
          <cell r="H537">
            <v>5000000</v>
          </cell>
          <cell r="I537">
            <v>4973159.4000000004</v>
          </cell>
          <cell r="J537">
            <v>1.019992</v>
          </cell>
        </row>
      </sheetData>
      <sheetData sheetId="2"/>
      <sheetData sheetId="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icsCifiCofi"/>
      <sheetName val="Goldman"/>
      <sheetName val="Diferencias"/>
      <sheetName val="GASTOS EN EL EXTERIOR"/>
    </sheetNames>
    <sheetDataSet>
      <sheetData sheetId="0">
        <row r="5">
          <cell r="A5" t="str">
            <v>36202C6A6</v>
          </cell>
          <cell r="B5">
            <v>41518</v>
          </cell>
          <cell r="C5" t="str">
            <v>20 dic 1999</v>
          </cell>
          <cell r="D5">
            <v>311063.13</v>
          </cell>
          <cell r="E5">
            <v>287733.39</v>
          </cell>
          <cell r="F5">
            <v>316895.56</v>
          </cell>
          <cell r="G5">
            <v>29162.17</v>
          </cell>
          <cell r="H5">
            <v>0</v>
          </cell>
          <cell r="I5">
            <v>1425.71</v>
          </cell>
          <cell r="J5">
            <v>1425.71</v>
          </cell>
          <cell r="K5">
            <v>5.5</v>
          </cell>
          <cell r="L5" t="str">
            <v>30F360</v>
          </cell>
          <cell r="M5" t="str">
            <v>NPV</v>
          </cell>
        </row>
        <row r="6">
          <cell r="A6" t="str">
            <v>36202CNF6</v>
          </cell>
          <cell r="B6">
            <v>40603</v>
          </cell>
          <cell r="C6" t="str">
            <v>20 dic 1999</v>
          </cell>
          <cell r="D6">
            <v>392047.18</v>
          </cell>
          <cell r="E6">
            <v>362643.64</v>
          </cell>
          <cell r="F6">
            <v>399888.12</v>
          </cell>
          <cell r="G6">
            <v>37244.480000000003</v>
          </cell>
          <cell r="H6">
            <v>0</v>
          </cell>
          <cell r="I6">
            <v>1796.88</v>
          </cell>
          <cell r="J6">
            <v>1796.88</v>
          </cell>
          <cell r="K6">
            <v>5.5</v>
          </cell>
          <cell r="L6" t="str">
            <v>30F360</v>
          </cell>
          <cell r="M6" t="str">
            <v>NPV</v>
          </cell>
        </row>
        <row r="7">
          <cell r="A7" t="str">
            <v>36202CPF4</v>
          </cell>
          <cell r="B7" t="str">
            <v>01 abr 2011</v>
          </cell>
          <cell r="C7" t="str">
            <v>20 dic 1999</v>
          </cell>
          <cell r="D7">
            <v>450119.22</v>
          </cell>
          <cell r="E7">
            <v>416360.26</v>
          </cell>
          <cell r="F7">
            <v>459121.6</v>
          </cell>
          <cell r="G7">
            <v>42761.34</v>
          </cell>
          <cell r="H7">
            <v>0</v>
          </cell>
          <cell r="I7">
            <v>2063.0500000000002</v>
          </cell>
          <cell r="J7">
            <v>2063.0500000000002</v>
          </cell>
          <cell r="K7">
            <v>5.5</v>
          </cell>
          <cell r="L7" t="str">
            <v>30F360</v>
          </cell>
          <cell r="M7" t="str">
            <v>NPV</v>
          </cell>
        </row>
        <row r="8">
          <cell r="A8" t="str">
            <v>36202CPW7</v>
          </cell>
          <cell r="B8">
            <v>40695</v>
          </cell>
          <cell r="C8" t="str">
            <v>20 dic 1999</v>
          </cell>
          <cell r="D8">
            <v>275038.71999999997</v>
          </cell>
          <cell r="E8">
            <v>254410.81</v>
          </cell>
          <cell r="F8">
            <v>280539.49</v>
          </cell>
          <cell r="G8">
            <v>26128.68</v>
          </cell>
          <cell r="H8">
            <v>0</v>
          </cell>
          <cell r="I8">
            <v>1260.5899999999999</v>
          </cell>
          <cell r="J8">
            <v>1260.5899999999999</v>
          </cell>
          <cell r="K8">
            <v>5.5</v>
          </cell>
          <cell r="L8" t="str">
            <v>30F360</v>
          </cell>
          <cell r="M8" t="str">
            <v>NPV</v>
          </cell>
        </row>
        <row r="9">
          <cell r="A9" t="str">
            <v>36202DAG6</v>
          </cell>
          <cell r="B9" t="str">
            <v>01 ene 2014</v>
          </cell>
          <cell r="C9" t="str">
            <v>20 dic 1999</v>
          </cell>
          <cell r="D9">
            <v>399615.67</v>
          </cell>
          <cell r="E9">
            <v>369644.52</v>
          </cell>
          <cell r="F9">
            <v>407108.46</v>
          </cell>
          <cell r="G9">
            <v>37463.94</v>
          </cell>
          <cell r="H9">
            <v>0</v>
          </cell>
          <cell r="I9">
            <v>1831.57</v>
          </cell>
          <cell r="J9">
            <v>1831.57</v>
          </cell>
          <cell r="K9">
            <v>5.5</v>
          </cell>
          <cell r="L9" t="str">
            <v>30F360</v>
          </cell>
          <cell r="M9" t="str">
            <v>NPV</v>
          </cell>
        </row>
        <row r="10">
          <cell r="A10" t="str">
            <v>36202DAW1</v>
          </cell>
          <cell r="B10">
            <v>41671</v>
          </cell>
          <cell r="C10" t="str">
            <v>17 dic 1999</v>
          </cell>
          <cell r="D10">
            <v>925147.73</v>
          </cell>
          <cell r="E10">
            <v>874698.27</v>
          </cell>
          <cell r="F10">
            <v>957527.9</v>
          </cell>
          <cell r="G10">
            <v>82829.63</v>
          </cell>
          <cell r="H10">
            <v>0</v>
          </cell>
          <cell r="I10">
            <v>4625.74</v>
          </cell>
          <cell r="J10">
            <v>4625.74</v>
          </cell>
          <cell r="K10">
            <v>6</v>
          </cell>
          <cell r="L10" t="str">
            <v>30F360</v>
          </cell>
          <cell r="M10" t="str">
            <v>NPV</v>
          </cell>
        </row>
        <row r="11">
          <cell r="A11" t="str">
            <v>36202DB67</v>
          </cell>
          <cell r="B11">
            <v>41760</v>
          </cell>
          <cell r="C11" t="str">
            <v>24 ene 2000</v>
          </cell>
          <cell r="D11">
            <v>799682.83</v>
          </cell>
          <cell r="E11">
            <v>743455.16</v>
          </cell>
          <cell r="F11">
            <v>827671.73</v>
          </cell>
          <cell r="G11">
            <v>84216.57</v>
          </cell>
          <cell r="H11">
            <v>0</v>
          </cell>
          <cell r="I11">
            <v>3998.41</v>
          </cell>
          <cell r="J11">
            <v>3998.41</v>
          </cell>
          <cell r="K11">
            <v>6</v>
          </cell>
          <cell r="L11" t="str">
            <v>30F360</v>
          </cell>
          <cell r="M11" t="str">
            <v>NPV</v>
          </cell>
        </row>
        <row r="12">
          <cell r="A12" t="str">
            <v>36202DCK5</v>
          </cell>
          <cell r="B12">
            <v>41791</v>
          </cell>
          <cell r="C12" t="str">
            <v>24 ene 2000</v>
          </cell>
          <cell r="D12">
            <v>2279548.13</v>
          </cell>
          <cell r="E12">
            <v>2119267.42</v>
          </cell>
          <cell r="F12">
            <v>2359332.31</v>
          </cell>
          <cell r="G12">
            <v>240064.89</v>
          </cell>
          <cell r="H12">
            <v>0</v>
          </cell>
          <cell r="I12">
            <v>11397.74</v>
          </cell>
          <cell r="J12">
            <v>11397.74</v>
          </cell>
          <cell r="K12">
            <v>6</v>
          </cell>
          <cell r="L12" t="str">
            <v>30F360</v>
          </cell>
          <cell r="M12" t="str">
            <v>NPV</v>
          </cell>
        </row>
        <row r="13">
          <cell r="A13" t="str">
            <v>36202DCZ2</v>
          </cell>
          <cell r="B13">
            <v>41821</v>
          </cell>
          <cell r="C13" t="str">
            <v>24 ene 2000</v>
          </cell>
          <cell r="D13">
            <v>732701.7</v>
          </cell>
          <cell r="E13">
            <v>681183.62</v>
          </cell>
          <cell r="F13">
            <v>758346.26</v>
          </cell>
          <cell r="G13">
            <v>77162.64</v>
          </cell>
          <cell r="H13">
            <v>0</v>
          </cell>
          <cell r="I13">
            <v>3663.51</v>
          </cell>
          <cell r="J13">
            <v>3663.51</v>
          </cell>
          <cell r="K13">
            <v>6</v>
          </cell>
          <cell r="L13" t="str">
            <v>30F360</v>
          </cell>
          <cell r="M13" t="str">
            <v>NPV</v>
          </cell>
        </row>
        <row r="14">
          <cell r="A14" t="str">
            <v>36202DDG3</v>
          </cell>
          <cell r="B14" t="str">
            <v>01 ago 2014</v>
          </cell>
          <cell r="C14" t="str">
            <v>24 ene 2000</v>
          </cell>
          <cell r="D14">
            <v>596279.67000000004</v>
          </cell>
          <cell r="E14">
            <v>554353.77</v>
          </cell>
          <cell r="F14">
            <v>617149.46</v>
          </cell>
          <cell r="G14">
            <v>62795.69</v>
          </cell>
          <cell r="H14">
            <v>0</v>
          </cell>
          <cell r="I14">
            <v>2981.4</v>
          </cell>
          <cell r="J14">
            <v>2981.4</v>
          </cell>
          <cell r="K14">
            <v>6</v>
          </cell>
          <cell r="L14" t="str">
            <v>30F360</v>
          </cell>
          <cell r="M14" t="str">
            <v>NPV</v>
          </cell>
        </row>
        <row r="15">
          <cell r="A15" t="str">
            <v>36202DDU2</v>
          </cell>
          <cell r="B15">
            <v>41883</v>
          </cell>
          <cell r="C15" t="str">
            <v>24 ene 2000</v>
          </cell>
          <cell r="D15">
            <v>373936</v>
          </cell>
          <cell r="E15">
            <v>347643.62</v>
          </cell>
          <cell r="F15">
            <v>387023.76</v>
          </cell>
          <cell r="G15">
            <v>39380.14</v>
          </cell>
          <cell r="H15">
            <v>0</v>
          </cell>
          <cell r="I15">
            <v>1869.68</v>
          </cell>
          <cell r="J15">
            <v>1869.68</v>
          </cell>
          <cell r="K15">
            <v>6</v>
          </cell>
          <cell r="L15" t="str">
            <v>30F360</v>
          </cell>
          <cell r="M15" t="str">
            <v>NPV</v>
          </cell>
        </row>
        <row r="16">
          <cell r="A16" t="str">
            <v>36202DER8</v>
          </cell>
          <cell r="B16">
            <v>41944</v>
          </cell>
          <cell r="C16" t="str">
            <v>24 ene 2000</v>
          </cell>
          <cell r="D16">
            <v>322168.84000000003</v>
          </cell>
          <cell r="E16">
            <v>299516.34000000003</v>
          </cell>
          <cell r="F16">
            <v>333444.75</v>
          </cell>
          <cell r="G16">
            <v>33928.410000000003</v>
          </cell>
          <cell r="H16">
            <v>0</v>
          </cell>
          <cell r="I16">
            <v>1610.84</v>
          </cell>
          <cell r="J16">
            <v>1610.84</v>
          </cell>
          <cell r="K16">
            <v>6</v>
          </cell>
          <cell r="L16" t="str">
            <v>30F360</v>
          </cell>
          <cell r="M16" t="str">
            <v>NPV</v>
          </cell>
        </row>
        <row r="17">
          <cell r="A17" t="str">
            <v>36202DFM8</v>
          </cell>
          <cell r="B17" t="str">
            <v>01 ene 2015</v>
          </cell>
          <cell r="C17" t="str">
            <v>24 ene 2000</v>
          </cell>
          <cell r="D17">
            <v>318172.08</v>
          </cell>
          <cell r="E17">
            <v>295800.58</v>
          </cell>
          <cell r="F17">
            <v>329308.09999999998</v>
          </cell>
          <cell r="G17">
            <v>33507.519999999997</v>
          </cell>
          <cell r="H17">
            <v>0</v>
          </cell>
          <cell r="I17">
            <v>1590.86</v>
          </cell>
          <cell r="J17">
            <v>1590.86</v>
          </cell>
          <cell r="K17">
            <v>6</v>
          </cell>
          <cell r="L17" t="str">
            <v>30F360</v>
          </cell>
          <cell r="M17" t="str">
            <v>NPV</v>
          </cell>
        </row>
        <row r="18">
          <cell r="A18" t="str">
            <v>36203ACD6</v>
          </cell>
          <cell r="B18">
            <v>39508</v>
          </cell>
          <cell r="C18" t="str">
            <v>16 ago 2001</v>
          </cell>
          <cell r="D18">
            <v>96815.039999999994</v>
          </cell>
          <cell r="E18">
            <v>100264.09</v>
          </cell>
          <cell r="F18">
            <v>103713.11</v>
          </cell>
          <cell r="G18">
            <v>3449.02</v>
          </cell>
          <cell r="H18">
            <v>0</v>
          </cell>
          <cell r="I18">
            <v>564.75</v>
          </cell>
          <cell r="J18">
            <v>564.75</v>
          </cell>
          <cell r="K18">
            <v>7</v>
          </cell>
          <cell r="L18" t="str">
            <v>BOND</v>
          </cell>
          <cell r="M18" t="str">
            <v>NPV</v>
          </cell>
        </row>
        <row r="19">
          <cell r="A19" t="str">
            <v>36203ACH7</v>
          </cell>
          <cell r="B19" t="str">
            <v>01 abr 2008</v>
          </cell>
          <cell r="C19" t="str">
            <v>16 ago 2001</v>
          </cell>
          <cell r="D19">
            <v>207730.5</v>
          </cell>
          <cell r="E19">
            <v>216818.71</v>
          </cell>
          <cell r="F19">
            <v>223171.11</v>
          </cell>
          <cell r="G19">
            <v>6352.4</v>
          </cell>
          <cell r="H19">
            <v>0</v>
          </cell>
          <cell r="I19">
            <v>1298.32</v>
          </cell>
          <cell r="J19">
            <v>1298.32</v>
          </cell>
          <cell r="K19">
            <v>7.5</v>
          </cell>
          <cell r="L19" t="str">
            <v>BOND</v>
          </cell>
          <cell r="M19" t="str">
            <v>NPV</v>
          </cell>
        </row>
        <row r="20">
          <cell r="A20" t="str">
            <v>36203AEY8</v>
          </cell>
          <cell r="B20" t="str">
            <v>01 ene 2008</v>
          </cell>
          <cell r="C20">
            <v>36573</v>
          </cell>
          <cell r="D20">
            <v>159966.47</v>
          </cell>
          <cell r="E20">
            <v>157916.91</v>
          </cell>
          <cell r="F20">
            <v>171364.08</v>
          </cell>
          <cell r="G20">
            <v>13447.17</v>
          </cell>
          <cell r="H20">
            <v>0</v>
          </cell>
          <cell r="I20">
            <v>933.14</v>
          </cell>
          <cell r="J20">
            <v>933.14</v>
          </cell>
          <cell r="K20">
            <v>7</v>
          </cell>
          <cell r="L20" t="str">
            <v>30F360</v>
          </cell>
          <cell r="M20" t="str">
            <v>NPV</v>
          </cell>
        </row>
        <row r="21">
          <cell r="A21" t="str">
            <v>36203AFW1</v>
          </cell>
          <cell r="B21">
            <v>39508</v>
          </cell>
          <cell r="C21" t="str">
            <v>16 ago 2001</v>
          </cell>
          <cell r="D21">
            <v>45488.18</v>
          </cell>
          <cell r="E21">
            <v>47478.29</v>
          </cell>
          <cell r="F21">
            <v>48869.32</v>
          </cell>
          <cell r="G21">
            <v>1391.03</v>
          </cell>
          <cell r="H21">
            <v>0</v>
          </cell>
          <cell r="I21">
            <v>284.3</v>
          </cell>
          <cell r="J21">
            <v>284.3</v>
          </cell>
          <cell r="K21">
            <v>7.5</v>
          </cell>
          <cell r="L21" t="str">
            <v>BOND</v>
          </cell>
          <cell r="M21" t="str">
            <v>NPV</v>
          </cell>
        </row>
        <row r="22">
          <cell r="A22" t="str">
            <v>36203AGG5</v>
          </cell>
          <cell r="B22" t="str">
            <v>01 abr 2008</v>
          </cell>
          <cell r="C22" t="str">
            <v>16 ago 2001</v>
          </cell>
          <cell r="D22">
            <v>130633.08</v>
          </cell>
          <cell r="E22">
            <v>133980.54999999999</v>
          </cell>
          <cell r="F22">
            <v>137654.60999999999</v>
          </cell>
          <cell r="G22">
            <v>3674.06</v>
          </cell>
          <cell r="H22">
            <v>0</v>
          </cell>
          <cell r="I22">
            <v>707.6</v>
          </cell>
          <cell r="J22">
            <v>707.6</v>
          </cell>
          <cell r="K22">
            <v>6.5</v>
          </cell>
          <cell r="L22" t="str">
            <v>BOND</v>
          </cell>
          <cell r="M22" t="str">
            <v>NPV</v>
          </cell>
        </row>
        <row r="23">
          <cell r="A23" t="str">
            <v>36203AGJ9</v>
          </cell>
          <cell r="B23" t="str">
            <v>01 abr 2008</v>
          </cell>
          <cell r="C23" t="str">
            <v>16 ago 2001</v>
          </cell>
          <cell r="D23">
            <v>132426.75</v>
          </cell>
          <cell r="E23">
            <v>138220.42000000001</v>
          </cell>
          <cell r="F23">
            <v>142270.03</v>
          </cell>
          <cell r="G23">
            <v>4049.61</v>
          </cell>
          <cell r="H23">
            <v>0</v>
          </cell>
          <cell r="I23">
            <v>827.67</v>
          </cell>
          <cell r="J23">
            <v>827.67</v>
          </cell>
          <cell r="K23">
            <v>7.5</v>
          </cell>
          <cell r="L23" t="str">
            <v>BOND</v>
          </cell>
          <cell r="M23" t="str">
            <v>NPV</v>
          </cell>
        </row>
        <row r="24">
          <cell r="A24" t="str">
            <v>36203AR32</v>
          </cell>
          <cell r="B24">
            <v>39508</v>
          </cell>
          <cell r="C24" t="str">
            <v>16 ago 2001</v>
          </cell>
          <cell r="D24">
            <v>162936.29999999999</v>
          </cell>
          <cell r="E24">
            <v>168740.89</v>
          </cell>
          <cell r="F24">
            <v>174545.51</v>
          </cell>
          <cell r="G24">
            <v>5804.62</v>
          </cell>
          <cell r="H24">
            <v>0</v>
          </cell>
          <cell r="I24">
            <v>950.46</v>
          </cell>
          <cell r="J24">
            <v>950.46</v>
          </cell>
          <cell r="K24">
            <v>7</v>
          </cell>
          <cell r="L24" t="str">
            <v>BOND</v>
          </cell>
          <cell r="M24" t="str">
            <v>NPV</v>
          </cell>
        </row>
        <row r="25">
          <cell r="A25" t="str">
            <v>36203ASY3</v>
          </cell>
          <cell r="B25" t="str">
            <v>01 ene 2008</v>
          </cell>
          <cell r="C25">
            <v>36573</v>
          </cell>
          <cell r="D25">
            <v>344211.11</v>
          </cell>
          <cell r="E25">
            <v>339800.91</v>
          </cell>
          <cell r="F25">
            <v>368736.15</v>
          </cell>
          <cell r="G25">
            <v>28935.24</v>
          </cell>
          <cell r="H25">
            <v>0</v>
          </cell>
          <cell r="I25">
            <v>2007.9</v>
          </cell>
          <cell r="J25">
            <v>2007.9</v>
          </cell>
          <cell r="K25">
            <v>7</v>
          </cell>
          <cell r="L25" t="str">
            <v>30F360</v>
          </cell>
          <cell r="M25" t="str">
            <v>NPV</v>
          </cell>
        </row>
        <row r="26">
          <cell r="A26" t="str">
            <v>36203ATJ5</v>
          </cell>
          <cell r="B26" t="str">
            <v>01 abr 2008</v>
          </cell>
          <cell r="C26" t="str">
            <v>16 ago 2001</v>
          </cell>
          <cell r="D26">
            <v>18687.09</v>
          </cell>
          <cell r="E26">
            <v>19504.650000000001</v>
          </cell>
          <cell r="F26">
            <v>20076.099999999999</v>
          </cell>
          <cell r="G26">
            <v>571.45000000000005</v>
          </cell>
          <cell r="H26">
            <v>0</v>
          </cell>
          <cell r="I26">
            <v>116.79</v>
          </cell>
          <cell r="J26">
            <v>116.79</v>
          </cell>
          <cell r="K26">
            <v>7.5</v>
          </cell>
          <cell r="L26" t="str">
            <v>BOND</v>
          </cell>
          <cell r="M26" t="str">
            <v>NPV</v>
          </cell>
        </row>
        <row r="27">
          <cell r="A27" t="str">
            <v>36203AVH6</v>
          </cell>
          <cell r="B27">
            <v>39600</v>
          </cell>
          <cell r="C27">
            <v>36573</v>
          </cell>
          <cell r="D27">
            <v>458683.1</v>
          </cell>
          <cell r="E27">
            <v>452806.21</v>
          </cell>
          <cell r="F27">
            <v>491364.27</v>
          </cell>
          <cell r="G27">
            <v>38558.06</v>
          </cell>
          <cell r="H27">
            <v>0</v>
          </cell>
          <cell r="I27">
            <v>2675.65</v>
          </cell>
          <cell r="J27">
            <v>2675.65</v>
          </cell>
          <cell r="K27">
            <v>7</v>
          </cell>
          <cell r="L27" t="str">
            <v>30F360</v>
          </cell>
          <cell r="M27" t="str">
            <v>NPV</v>
          </cell>
        </row>
        <row r="28">
          <cell r="A28" t="str">
            <v>36203AVT0</v>
          </cell>
          <cell r="B28">
            <v>39630</v>
          </cell>
          <cell r="C28" t="str">
            <v>16 ago 2001</v>
          </cell>
          <cell r="D28">
            <v>457586.8</v>
          </cell>
          <cell r="E28">
            <v>469312.46</v>
          </cell>
          <cell r="F28">
            <v>482182.09</v>
          </cell>
          <cell r="G28">
            <v>12869.63</v>
          </cell>
          <cell r="H28">
            <v>0</v>
          </cell>
          <cell r="I28">
            <v>2478.6</v>
          </cell>
          <cell r="J28">
            <v>2478.6</v>
          </cell>
          <cell r="K28">
            <v>6.5</v>
          </cell>
          <cell r="L28" t="str">
            <v>BOND</v>
          </cell>
          <cell r="M28" t="str">
            <v>NPV</v>
          </cell>
        </row>
        <row r="29">
          <cell r="A29" t="str">
            <v>36203AYS9</v>
          </cell>
          <cell r="B29" t="str">
            <v>01 abr 2008</v>
          </cell>
          <cell r="C29" t="str">
            <v>16 ago 2001</v>
          </cell>
          <cell r="D29">
            <v>7540.28</v>
          </cell>
          <cell r="E29">
            <v>7870.16</v>
          </cell>
          <cell r="F29">
            <v>8100.75</v>
          </cell>
          <cell r="G29">
            <v>230.59</v>
          </cell>
          <cell r="H29">
            <v>0</v>
          </cell>
          <cell r="I29">
            <v>47.13</v>
          </cell>
          <cell r="J29">
            <v>47.13</v>
          </cell>
          <cell r="K29">
            <v>7.5</v>
          </cell>
          <cell r="L29" t="str">
            <v>BOND</v>
          </cell>
          <cell r="M29" t="str">
            <v>NPV</v>
          </cell>
        </row>
        <row r="30">
          <cell r="A30" t="str">
            <v>36203AZG4</v>
          </cell>
          <cell r="B30">
            <v>39508</v>
          </cell>
          <cell r="C30" t="str">
            <v>16 ago 2001</v>
          </cell>
          <cell r="D30">
            <v>16813.09</v>
          </cell>
          <cell r="E30">
            <v>17548.68</v>
          </cell>
          <cell r="F30">
            <v>18062.810000000001</v>
          </cell>
          <cell r="G30">
            <v>514.13</v>
          </cell>
          <cell r="H30">
            <v>0</v>
          </cell>
          <cell r="I30">
            <v>105.08</v>
          </cell>
          <cell r="J30">
            <v>105.08</v>
          </cell>
          <cell r="K30">
            <v>7.5</v>
          </cell>
          <cell r="L30" t="str">
            <v>BOND</v>
          </cell>
          <cell r="M30" t="str">
            <v>NPV</v>
          </cell>
        </row>
        <row r="31">
          <cell r="A31" t="str">
            <v>36203BKA1</v>
          </cell>
          <cell r="B31" t="str">
            <v>01 dic 2022</v>
          </cell>
          <cell r="C31" t="str">
            <v>20 dic 2001</v>
          </cell>
          <cell r="D31">
            <v>21534.38</v>
          </cell>
          <cell r="E31">
            <v>22113.11</v>
          </cell>
          <cell r="F31">
            <v>22601.62</v>
          </cell>
          <cell r="G31">
            <v>488.51</v>
          </cell>
          <cell r="H31">
            <v>0</v>
          </cell>
          <cell r="I31">
            <v>125.62</v>
          </cell>
          <cell r="J31">
            <v>125.62</v>
          </cell>
          <cell r="K31">
            <v>7</v>
          </cell>
          <cell r="L31" t="str">
            <v>BOND</v>
          </cell>
          <cell r="M31" t="str">
            <v>NPV</v>
          </cell>
        </row>
        <row r="32">
          <cell r="A32" t="str">
            <v>36203C2F8</v>
          </cell>
          <cell r="B32" t="str">
            <v>01 abr 2011</v>
          </cell>
          <cell r="C32">
            <v>36573</v>
          </cell>
          <cell r="D32">
            <v>148754.26</v>
          </cell>
          <cell r="E32">
            <v>141130.6</v>
          </cell>
          <cell r="F32">
            <v>154796.66</v>
          </cell>
          <cell r="G32">
            <v>13666.06</v>
          </cell>
          <cell r="H32">
            <v>0</v>
          </cell>
          <cell r="I32">
            <v>743.77</v>
          </cell>
          <cell r="J32">
            <v>743.77</v>
          </cell>
          <cell r="K32">
            <v>6</v>
          </cell>
          <cell r="L32" t="str">
            <v>30F360</v>
          </cell>
          <cell r="M32" t="str">
            <v>NPV</v>
          </cell>
        </row>
        <row r="33">
          <cell r="A33" t="str">
            <v>36203CEB4</v>
          </cell>
          <cell r="B33" t="str">
            <v>01 abr 2008</v>
          </cell>
          <cell r="C33" t="str">
            <v>16 ago 2001</v>
          </cell>
          <cell r="D33">
            <v>198532.72</v>
          </cell>
          <cell r="E33">
            <v>208583.43</v>
          </cell>
          <cell r="F33">
            <v>212586.85</v>
          </cell>
          <cell r="G33">
            <v>4003.42</v>
          </cell>
          <cell r="H33">
            <v>0</v>
          </cell>
          <cell r="I33">
            <v>1323.55</v>
          </cell>
          <cell r="J33">
            <v>1323.55</v>
          </cell>
          <cell r="K33">
            <v>8</v>
          </cell>
          <cell r="L33" t="str">
            <v>BOND</v>
          </cell>
          <cell r="M33" t="str">
            <v>NPV</v>
          </cell>
        </row>
        <row r="34">
          <cell r="A34" t="str">
            <v>36203CQE5</v>
          </cell>
          <cell r="B34">
            <v>39845</v>
          </cell>
          <cell r="C34" t="str">
            <v>22 dic 1999</v>
          </cell>
          <cell r="D34">
            <v>119785.07</v>
          </cell>
          <cell r="E34">
            <v>117726.27</v>
          </cell>
          <cell r="F34">
            <v>126148.05</v>
          </cell>
          <cell r="G34">
            <v>8421.7800000000007</v>
          </cell>
          <cell r="H34">
            <v>0</v>
          </cell>
          <cell r="I34">
            <v>648.84</v>
          </cell>
          <cell r="J34">
            <v>648.84</v>
          </cell>
          <cell r="K34">
            <v>6.5</v>
          </cell>
          <cell r="L34" t="str">
            <v>30F360</v>
          </cell>
          <cell r="M34" t="str">
            <v>NPV</v>
          </cell>
        </row>
        <row r="35">
          <cell r="A35" t="str">
            <v>36203CRK0</v>
          </cell>
          <cell r="B35">
            <v>39569</v>
          </cell>
          <cell r="C35">
            <v>36573</v>
          </cell>
          <cell r="D35">
            <v>147677.01</v>
          </cell>
          <cell r="E35">
            <v>145784.88</v>
          </cell>
          <cell r="F35">
            <v>158199</v>
          </cell>
          <cell r="G35">
            <v>12414.12</v>
          </cell>
          <cell r="H35">
            <v>0</v>
          </cell>
          <cell r="I35">
            <v>861.45</v>
          </cell>
          <cell r="J35">
            <v>861.45</v>
          </cell>
          <cell r="K35">
            <v>7</v>
          </cell>
          <cell r="L35" t="str">
            <v>30F360</v>
          </cell>
          <cell r="M35" t="str">
            <v>NPV</v>
          </cell>
        </row>
        <row r="36">
          <cell r="A36" t="str">
            <v>36203CRW4</v>
          </cell>
          <cell r="B36" t="str">
            <v>01 abr 2008</v>
          </cell>
          <cell r="C36" t="str">
            <v>16 ago 2001</v>
          </cell>
          <cell r="D36">
            <v>118103.09</v>
          </cell>
          <cell r="E36">
            <v>121129.48</v>
          </cell>
          <cell r="F36">
            <v>124451.13</v>
          </cell>
          <cell r="G36">
            <v>3321.65</v>
          </cell>
          <cell r="H36">
            <v>0</v>
          </cell>
          <cell r="I36">
            <v>639.73</v>
          </cell>
          <cell r="J36">
            <v>639.73</v>
          </cell>
          <cell r="K36">
            <v>6.5</v>
          </cell>
          <cell r="L36" t="str">
            <v>BOND</v>
          </cell>
          <cell r="M36" t="str">
            <v>NPV</v>
          </cell>
        </row>
        <row r="37">
          <cell r="A37" t="str">
            <v>36203CSD5</v>
          </cell>
          <cell r="B37">
            <v>39508</v>
          </cell>
          <cell r="C37" t="str">
            <v>16 ago 2001</v>
          </cell>
          <cell r="D37">
            <v>60801.75</v>
          </cell>
          <cell r="E37">
            <v>62967.8</v>
          </cell>
          <cell r="F37">
            <v>65133.87</v>
          </cell>
          <cell r="G37">
            <v>2166.0700000000002</v>
          </cell>
          <cell r="H37">
            <v>0</v>
          </cell>
          <cell r="I37">
            <v>354.68</v>
          </cell>
          <cell r="J37">
            <v>354.68</v>
          </cell>
          <cell r="K37">
            <v>7</v>
          </cell>
          <cell r="L37" t="str">
            <v>BOND</v>
          </cell>
          <cell r="M37" t="str">
            <v>NPV</v>
          </cell>
        </row>
        <row r="38">
          <cell r="A38" t="str">
            <v>36203CUB6</v>
          </cell>
          <cell r="B38">
            <v>39722</v>
          </cell>
          <cell r="C38" t="str">
            <v>22 dic 1999</v>
          </cell>
          <cell r="D38">
            <v>56232.15</v>
          </cell>
          <cell r="E38">
            <v>55265.67</v>
          </cell>
          <cell r="F38">
            <v>59254.63</v>
          </cell>
          <cell r="G38">
            <v>3988.96</v>
          </cell>
          <cell r="H38">
            <v>0</v>
          </cell>
          <cell r="I38">
            <v>304.58999999999997</v>
          </cell>
          <cell r="J38">
            <v>304.58999999999997</v>
          </cell>
          <cell r="K38">
            <v>6.5</v>
          </cell>
          <cell r="L38" t="str">
            <v>30F360</v>
          </cell>
          <cell r="M38" t="str">
            <v>NPV</v>
          </cell>
        </row>
        <row r="39">
          <cell r="A39" t="str">
            <v>36203D2Q2</v>
          </cell>
          <cell r="B39">
            <v>39508</v>
          </cell>
          <cell r="C39" t="str">
            <v>16 ago 2001</v>
          </cell>
          <cell r="D39">
            <v>33616.58</v>
          </cell>
          <cell r="E39">
            <v>34478</v>
          </cell>
          <cell r="F39">
            <v>35423.47</v>
          </cell>
          <cell r="G39">
            <v>945.47</v>
          </cell>
          <cell r="H39">
            <v>0</v>
          </cell>
          <cell r="I39">
            <v>182.09</v>
          </cell>
          <cell r="J39">
            <v>182.09</v>
          </cell>
          <cell r="K39">
            <v>6.5</v>
          </cell>
          <cell r="L39" t="str">
            <v>BOND</v>
          </cell>
          <cell r="M39" t="str">
            <v>NPV</v>
          </cell>
        </row>
        <row r="40">
          <cell r="A40" t="str">
            <v>36203D6U9</v>
          </cell>
          <cell r="B40">
            <v>39600</v>
          </cell>
          <cell r="C40">
            <v>36573</v>
          </cell>
          <cell r="D40">
            <v>507001.68</v>
          </cell>
          <cell r="E40">
            <v>500505.72</v>
          </cell>
          <cell r="F40">
            <v>543125.55000000005</v>
          </cell>
          <cell r="G40">
            <v>42619.83</v>
          </cell>
          <cell r="H40">
            <v>0</v>
          </cell>
          <cell r="I40">
            <v>2957.51</v>
          </cell>
          <cell r="J40">
            <v>2957.51</v>
          </cell>
          <cell r="K40">
            <v>7</v>
          </cell>
          <cell r="L40" t="str">
            <v>30F360</v>
          </cell>
          <cell r="M40" t="str">
            <v>NPV</v>
          </cell>
        </row>
        <row r="41">
          <cell r="A41" t="str">
            <v>36203DQB9</v>
          </cell>
          <cell r="B41" t="str">
            <v>01 abr 2008</v>
          </cell>
          <cell r="C41" t="str">
            <v>16 ago 2001</v>
          </cell>
          <cell r="D41">
            <v>69853.440000000002</v>
          </cell>
          <cell r="E41">
            <v>72909.52</v>
          </cell>
          <cell r="F41">
            <v>75045.649999999994</v>
          </cell>
          <cell r="G41">
            <v>2136.13</v>
          </cell>
          <cell r="H41">
            <v>0</v>
          </cell>
          <cell r="I41">
            <v>436.58</v>
          </cell>
          <cell r="J41">
            <v>436.58</v>
          </cell>
          <cell r="K41">
            <v>7.5</v>
          </cell>
          <cell r="L41" t="str">
            <v>BOND</v>
          </cell>
          <cell r="M41" t="str">
            <v>NPV</v>
          </cell>
        </row>
        <row r="42">
          <cell r="A42" t="str">
            <v>36203DT59</v>
          </cell>
          <cell r="B42">
            <v>39479</v>
          </cell>
          <cell r="C42" t="str">
            <v>16 ago 2001</v>
          </cell>
          <cell r="D42">
            <v>155956.29</v>
          </cell>
          <cell r="E42">
            <v>161512.25</v>
          </cell>
          <cell r="F42">
            <v>167068.18</v>
          </cell>
          <cell r="G42">
            <v>5555.93</v>
          </cell>
          <cell r="H42">
            <v>0</v>
          </cell>
          <cell r="I42">
            <v>909.75</v>
          </cell>
          <cell r="J42">
            <v>909.75</v>
          </cell>
          <cell r="K42">
            <v>7</v>
          </cell>
          <cell r="L42" t="str">
            <v>BOND</v>
          </cell>
          <cell r="M42" t="str">
            <v>NPV</v>
          </cell>
        </row>
        <row r="43">
          <cell r="A43" t="str">
            <v>36203EA24</v>
          </cell>
          <cell r="B43">
            <v>39600</v>
          </cell>
          <cell r="C43">
            <v>36573</v>
          </cell>
          <cell r="D43">
            <v>98657.17</v>
          </cell>
          <cell r="E43">
            <v>97393.13</v>
          </cell>
          <cell r="F43">
            <v>105686.49</v>
          </cell>
          <cell r="G43">
            <v>8293.36</v>
          </cell>
          <cell r="H43">
            <v>0</v>
          </cell>
          <cell r="I43">
            <v>575.5</v>
          </cell>
          <cell r="J43">
            <v>575.5</v>
          </cell>
          <cell r="K43">
            <v>7</v>
          </cell>
          <cell r="L43" t="str">
            <v>30F360</v>
          </cell>
          <cell r="M43" t="str">
            <v>NPV</v>
          </cell>
        </row>
        <row r="44">
          <cell r="A44" t="str">
            <v>36203EAR9</v>
          </cell>
          <cell r="B44">
            <v>39600</v>
          </cell>
          <cell r="C44">
            <v>36573</v>
          </cell>
          <cell r="D44">
            <v>382884.26</v>
          </cell>
          <cell r="E44">
            <v>377978.55</v>
          </cell>
          <cell r="F44">
            <v>410164.76</v>
          </cell>
          <cell r="G44">
            <v>32186.21</v>
          </cell>
          <cell r="H44">
            <v>0</v>
          </cell>
          <cell r="I44">
            <v>2233.4899999999998</v>
          </cell>
          <cell r="J44">
            <v>2233.4899999999998</v>
          </cell>
          <cell r="K44">
            <v>7</v>
          </cell>
          <cell r="L44" t="str">
            <v>30F360</v>
          </cell>
          <cell r="M44" t="str">
            <v>NPV</v>
          </cell>
        </row>
        <row r="45">
          <cell r="A45" t="str">
            <v>36203EBC1</v>
          </cell>
          <cell r="B45">
            <v>45108</v>
          </cell>
          <cell r="C45" t="str">
            <v>20 dic 2001</v>
          </cell>
          <cell r="D45">
            <v>1401530.85</v>
          </cell>
          <cell r="E45">
            <v>1439196.99</v>
          </cell>
          <cell r="F45">
            <v>1468979.52</v>
          </cell>
          <cell r="G45">
            <v>29782.53</v>
          </cell>
          <cell r="H45">
            <v>0</v>
          </cell>
          <cell r="I45">
            <v>8175.6</v>
          </cell>
          <cell r="J45">
            <v>8175.6</v>
          </cell>
          <cell r="K45">
            <v>7</v>
          </cell>
          <cell r="L45" t="str">
            <v>BOND</v>
          </cell>
          <cell r="M45" t="str">
            <v>NPV</v>
          </cell>
        </row>
        <row r="46">
          <cell r="A46" t="str">
            <v>36203EBZ0</v>
          </cell>
          <cell r="B46">
            <v>39630</v>
          </cell>
          <cell r="C46">
            <v>36573</v>
          </cell>
          <cell r="D46">
            <v>251541.28</v>
          </cell>
          <cell r="E46">
            <v>248318.41</v>
          </cell>
          <cell r="F46">
            <v>269463.59999999998</v>
          </cell>
          <cell r="G46">
            <v>21145.19</v>
          </cell>
          <cell r="H46">
            <v>0</v>
          </cell>
          <cell r="I46">
            <v>1467.32</v>
          </cell>
          <cell r="J46">
            <v>1467.32</v>
          </cell>
          <cell r="K46">
            <v>7</v>
          </cell>
          <cell r="L46" t="str">
            <v>30F360</v>
          </cell>
          <cell r="M46" t="str">
            <v>NPV</v>
          </cell>
        </row>
        <row r="47">
          <cell r="A47" t="str">
            <v>36203EGX0</v>
          </cell>
          <cell r="B47">
            <v>39722</v>
          </cell>
          <cell r="C47" t="str">
            <v>22 dic 1999</v>
          </cell>
          <cell r="D47">
            <v>192456.11</v>
          </cell>
          <cell r="E47">
            <v>189148.26</v>
          </cell>
          <cell r="F47">
            <v>202800.63</v>
          </cell>
          <cell r="G47">
            <v>13652.37</v>
          </cell>
          <cell r="H47">
            <v>0</v>
          </cell>
          <cell r="I47">
            <v>1042.47</v>
          </cell>
          <cell r="J47">
            <v>1042.47</v>
          </cell>
          <cell r="K47">
            <v>6.5</v>
          </cell>
          <cell r="L47" t="str">
            <v>30F360</v>
          </cell>
          <cell r="M47" t="str">
            <v>NPV</v>
          </cell>
        </row>
        <row r="48">
          <cell r="A48" t="str">
            <v>36203EHC5</v>
          </cell>
          <cell r="B48">
            <v>39722</v>
          </cell>
          <cell r="C48" t="str">
            <v>16 ago 2001</v>
          </cell>
          <cell r="D48">
            <v>27693.46</v>
          </cell>
          <cell r="E48">
            <v>28403.09</v>
          </cell>
          <cell r="F48">
            <v>29181.98</v>
          </cell>
          <cell r="G48">
            <v>778.89</v>
          </cell>
          <cell r="H48">
            <v>0</v>
          </cell>
          <cell r="I48">
            <v>150.01</v>
          </cell>
          <cell r="J48">
            <v>150.01</v>
          </cell>
          <cell r="K48">
            <v>6.5</v>
          </cell>
          <cell r="L48" t="str">
            <v>BOND</v>
          </cell>
          <cell r="M48" t="str">
            <v>NPV</v>
          </cell>
        </row>
        <row r="49">
          <cell r="A49" t="str">
            <v>36203EYE2</v>
          </cell>
          <cell r="B49">
            <v>39508</v>
          </cell>
          <cell r="C49" t="str">
            <v>16 ago 2001</v>
          </cell>
          <cell r="D49">
            <v>21713.65</v>
          </cell>
          <cell r="E49">
            <v>22663.62</v>
          </cell>
          <cell r="F49">
            <v>23327.63</v>
          </cell>
          <cell r="G49">
            <v>664.01</v>
          </cell>
          <cell r="H49">
            <v>0</v>
          </cell>
          <cell r="I49">
            <v>135.71</v>
          </cell>
          <cell r="J49">
            <v>135.71</v>
          </cell>
          <cell r="K49">
            <v>7.5</v>
          </cell>
          <cell r="L49" t="str">
            <v>BOND</v>
          </cell>
          <cell r="M49" t="str">
            <v>NPV</v>
          </cell>
        </row>
        <row r="50">
          <cell r="A50" t="str">
            <v>36203EYQ5</v>
          </cell>
          <cell r="B50">
            <v>39508</v>
          </cell>
          <cell r="C50" t="str">
            <v>16 ago 2001</v>
          </cell>
          <cell r="D50">
            <v>32326.73</v>
          </cell>
          <cell r="E50">
            <v>33741.03</v>
          </cell>
          <cell r="F50">
            <v>34729.58</v>
          </cell>
          <cell r="G50">
            <v>988.55</v>
          </cell>
          <cell r="H50">
            <v>0</v>
          </cell>
          <cell r="I50">
            <v>202.04</v>
          </cell>
          <cell r="J50">
            <v>202.04</v>
          </cell>
          <cell r="K50">
            <v>7.5</v>
          </cell>
          <cell r="L50" t="str">
            <v>BOND</v>
          </cell>
          <cell r="M50" t="str">
            <v>NPV</v>
          </cell>
        </row>
        <row r="51">
          <cell r="A51" t="str">
            <v>36203EYS1</v>
          </cell>
          <cell r="B51">
            <v>39508</v>
          </cell>
          <cell r="C51" t="str">
            <v>16 ago 2001</v>
          </cell>
          <cell r="D51">
            <v>12019.66</v>
          </cell>
          <cell r="E51">
            <v>12628.16</v>
          </cell>
          <cell r="F51">
            <v>12870.53</v>
          </cell>
          <cell r="G51">
            <v>242.37</v>
          </cell>
          <cell r="H51">
            <v>0</v>
          </cell>
          <cell r="I51">
            <v>80.13</v>
          </cell>
          <cell r="J51">
            <v>80.13</v>
          </cell>
          <cell r="K51">
            <v>8</v>
          </cell>
          <cell r="L51" t="str">
            <v>BOND</v>
          </cell>
          <cell r="M51" t="str">
            <v>NPV</v>
          </cell>
        </row>
        <row r="52">
          <cell r="A52" t="str">
            <v>36203FFN0</v>
          </cell>
          <cell r="B52" t="str">
            <v>01 ago 2008</v>
          </cell>
          <cell r="C52" t="str">
            <v>22 dic 1999</v>
          </cell>
          <cell r="D52">
            <v>22932.37</v>
          </cell>
          <cell r="E52">
            <v>22538.22</v>
          </cell>
          <cell r="F52">
            <v>24164.98</v>
          </cell>
          <cell r="G52">
            <v>1626.76</v>
          </cell>
          <cell r="H52">
            <v>0</v>
          </cell>
          <cell r="I52">
            <v>124.22</v>
          </cell>
          <cell r="J52">
            <v>124.22</v>
          </cell>
          <cell r="K52">
            <v>6.5</v>
          </cell>
          <cell r="L52" t="str">
            <v>30F360</v>
          </cell>
          <cell r="M52" t="str">
            <v>NPV</v>
          </cell>
        </row>
        <row r="53">
          <cell r="A53" t="str">
            <v>36203FHZ1</v>
          </cell>
          <cell r="B53" t="str">
            <v>01 abr 2008</v>
          </cell>
          <cell r="C53" t="str">
            <v>16 ago 2001</v>
          </cell>
          <cell r="D53">
            <v>100371.11</v>
          </cell>
          <cell r="E53">
            <v>104762.36</v>
          </cell>
          <cell r="F53">
            <v>107831.69</v>
          </cell>
          <cell r="G53">
            <v>3069.33</v>
          </cell>
          <cell r="H53">
            <v>0</v>
          </cell>
          <cell r="I53">
            <v>627.32000000000005</v>
          </cell>
          <cell r="J53">
            <v>627.32000000000005</v>
          </cell>
          <cell r="K53">
            <v>7.5</v>
          </cell>
          <cell r="L53" t="str">
            <v>BOND</v>
          </cell>
          <cell r="M53" t="str">
            <v>NPV</v>
          </cell>
        </row>
        <row r="54">
          <cell r="A54" t="str">
            <v>36203FJY2</v>
          </cell>
          <cell r="B54">
            <v>39600</v>
          </cell>
          <cell r="C54">
            <v>36573</v>
          </cell>
          <cell r="D54">
            <v>108844.61</v>
          </cell>
          <cell r="E54">
            <v>107450.03</v>
          </cell>
          <cell r="F54">
            <v>116599.79</v>
          </cell>
          <cell r="G54">
            <v>9149.76</v>
          </cell>
          <cell r="H54">
            <v>0</v>
          </cell>
          <cell r="I54">
            <v>634.92999999999995</v>
          </cell>
          <cell r="J54">
            <v>634.92999999999995</v>
          </cell>
          <cell r="K54">
            <v>7</v>
          </cell>
          <cell r="L54" t="str">
            <v>30F360</v>
          </cell>
          <cell r="M54" t="str">
            <v>NPV</v>
          </cell>
        </row>
        <row r="55">
          <cell r="A55" t="str">
            <v>36203FM85</v>
          </cell>
          <cell r="B55">
            <v>39479</v>
          </cell>
          <cell r="C55" t="str">
            <v>16 ago 2001</v>
          </cell>
          <cell r="D55">
            <v>32909.24</v>
          </cell>
          <cell r="E55">
            <v>34349.03</v>
          </cell>
          <cell r="F55">
            <v>35355.379999999997</v>
          </cell>
          <cell r="G55">
            <v>1006.35</v>
          </cell>
          <cell r="H55">
            <v>0</v>
          </cell>
          <cell r="I55">
            <v>205.68</v>
          </cell>
          <cell r="J55">
            <v>205.68</v>
          </cell>
          <cell r="K55">
            <v>7.5</v>
          </cell>
          <cell r="L55" t="str">
            <v>BOND</v>
          </cell>
          <cell r="M55" t="str">
            <v>NPV</v>
          </cell>
        </row>
        <row r="56">
          <cell r="A56" t="str">
            <v>36203FMB8</v>
          </cell>
          <cell r="B56" t="str">
            <v>01 abr 2008</v>
          </cell>
          <cell r="C56" t="str">
            <v>16 ago 2001</v>
          </cell>
          <cell r="D56">
            <v>2279.4899999999998</v>
          </cell>
          <cell r="E56">
            <v>2379.2199999999998</v>
          </cell>
          <cell r="F56">
            <v>2448.92</v>
          </cell>
          <cell r="G56">
            <v>69.7</v>
          </cell>
          <cell r="H56">
            <v>0</v>
          </cell>
          <cell r="I56">
            <v>14.25</v>
          </cell>
          <cell r="J56">
            <v>14.25</v>
          </cell>
          <cell r="K56">
            <v>7.5</v>
          </cell>
          <cell r="L56" t="str">
            <v>BOND</v>
          </cell>
          <cell r="M56" t="str">
            <v>NPV</v>
          </cell>
        </row>
        <row r="57">
          <cell r="A57" t="str">
            <v>36203FSY2</v>
          </cell>
          <cell r="B57">
            <v>39508</v>
          </cell>
          <cell r="C57" t="str">
            <v>16 ago 2001</v>
          </cell>
          <cell r="D57">
            <v>52061.31</v>
          </cell>
          <cell r="E57">
            <v>54338.98</v>
          </cell>
          <cell r="F57">
            <v>55931.03</v>
          </cell>
          <cell r="G57">
            <v>1592.05</v>
          </cell>
          <cell r="H57">
            <v>0</v>
          </cell>
          <cell r="I57">
            <v>325.38</v>
          </cell>
          <cell r="J57">
            <v>325.38</v>
          </cell>
          <cell r="K57">
            <v>7.5</v>
          </cell>
          <cell r="L57" t="str">
            <v>BOND</v>
          </cell>
          <cell r="M57" t="str">
            <v>NPV</v>
          </cell>
        </row>
        <row r="58">
          <cell r="A58" t="str">
            <v>36203FVB8</v>
          </cell>
          <cell r="B58">
            <v>39569</v>
          </cell>
          <cell r="C58">
            <v>36573</v>
          </cell>
          <cell r="D58">
            <v>155445.85999999999</v>
          </cell>
          <cell r="E58">
            <v>153454.21</v>
          </cell>
          <cell r="F58">
            <v>166521.38</v>
          </cell>
          <cell r="G58">
            <v>13067.17</v>
          </cell>
          <cell r="H58">
            <v>0</v>
          </cell>
          <cell r="I58">
            <v>906.77</v>
          </cell>
          <cell r="J58">
            <v>906.77</v>
          </cell>
          <cell r="K58">
            <v>7</v>
          </cell>
          <cell r="L58" t="str">
            <v>30F360</v>
          </cell>
          <cell r="M58" t="str">
            <v>NPV</v>
          </cell>
        </row>
        <row r="59">
          <cell r="A59" t="str">
            <v>36203GCN1</v>
          </cell>
          <cell r="B59">
            <v>39569</v>
          </cell>
          <cell r="C59">
            <v>36573</v>
          </cell>
          <cell r="D59">
            <v>238296.39</v>
          </cell>
          <cell r="E59">
            <v>235243.22</v>
          </cell>
          <cell r="F59">
            <v>255275.01</v>
          </cell>
          <cell r="G59">
            <v>20031.79</v>
          </cell>
          <cell r="H59">
            <v>0</v>
          </cell>
          <cell r="I59">
            <v>1390.06</v>
          </cell>
          <cell r="J59">
            <v>1390.06</v>
          </cell>
          <cell r="K59">
            <v>7</v>
          </cell>
          <cell r="L59" t="str">
            <v>30F360</v>
          </cell>
          <cell r="M59" t="str">
            <v>NPV</v>
          </cell>
        </row>
        <row r="60">
          <cell r="A60" t="str">
            <v>36203GDH3</v>
          </cell>
          <cell r="B60">
            <v>39692</v>
          </cell>
          <cell r="C60" t="str">
            <v>22 dic 1999</v>
          </cell>
          <cell r="D60">
            <v>56899.55</v>
          </cell>
          <cell r="E60">
            <v>55921.57</v>
          </cell>
          <cell r="F60">
            <v>59957.9</v>
          </cell>
          <cell r="G60">
            <v>4036.33</v>
          </cell>
          <cell r="H60">
            <v>0</v>
          </cell>
          <cell r="I60">
            <v>308.20999999999998</v>
          </cell>
          <cell r="J60">
            <v>308.20999999999998</v>
          </cell>
          <cell r="K60">
            <v>6.5</v>
          </cell>
          <cell r="L60" t="str">
            <v>30F360</v>
          </cell>
          <cell r="M60" t="str">
            <v>NPV</v>
          </cell>
        </row>
        <row r="61">
          <cell r="A61" t="str">
            <v>36203GDY6</v>
          </cell>
          <cell r="B61">
            <v>39630</v>
          </cell>
          <cell r="C61" t="str">
            <v>16 ago 2001</v>
          </cell>
          <cell r="D61">
            <v>654923.12</v>
          </cell>
          <cell r="E61">
            <v>671705.54</v>
          </cell>
          <cell r="F61">
            <v>690125.24</v>
          </cell>
          <cell r="G61">
            <v>18419.7</v>
          </cell>
          <cell r="H61">
            <v>0</v>
          </cell>
          <cell r="I61">
            <v>3547.5</v>
          </cell>
          <cell r="J61">
            <v>3547.5</v>
          </cell>
          <cell r="K61">
            <v>6.5</v>
          </cell>
          <cell r="L61" t="str">
            <v>BOND</v>
          </cell>
          <cell r="M61" t="str">
            <v>NPV</v>
          </cell>
        </row>
        <row r="62">
          <cell r="A62" t="str">
            <v>36203GEN9</v>
          </cell>
          <cell r="B62">
            <v>39508</v>
          </cell>
          <cell r="C62" t="str">
            <v>16 ago 2001</v>
          </cell>
          <cell r="D62">
            <v>95462.99</v>
          </cell>
          <cell r="E62">
            <v>99639.49</v>
          </cell>
          <cell r="F62">
            <v>102558.75</v>
          </cell>
          <cell r="G62">
            <v>2919.26</v>
          </cell>
          <cell r="H62">
            <v>0</v>
          </cell>
          <cell r="I62">
            <v>596.64</v>
          </cell>
          <cell r="J62">
            <v>596.64</v>
          </cell>
          <cell r="K62">
            <v>7.5</v>
          </cell>
          <cell r="L62" t="str">
            <v>BOND</v>
          </cell>
          <cell r="M62" t="str">
            <v>NPV</v>
          </cell>
        </row>
        <row r="63">
          <cell r="A63" t="str">
            <v>36203GFB4</v>
          </cell>
          <cell r="B63">
            <v>39569</v>
          </cell>
          <cell r="C63">
            <v>36573</v>
          </cell>
          <cell r="D63">
            <v>194872.14</v>
          </cell>
          <cell r="E63">
            <v>192375.34</v>
          </cell>
          <cell r="F63">
            <v>208756.78</v>
          </cell>
          <cell r="G63">
            <v>16381.44</v>
          </cell>
          <cell r="H63">
            <v>0</v>
          </cell>
          <cell r="I63">
            <v>1136.75</v>
          </cell>
          <cell r="J63">
            <v>1136.75</v>
          </cell>
          <cell r="K63">
            <v>7</v>
          </cell>
          <cell r="L63" t="str">
            <v>30F360</v>
          </cell>
          <cell r="M63" t="str">
            <v>NPV</v>
          </cell>
        </row>
        <row r="64">
          <cell r="A64" t="str">
            <v>36203GFT5</v>
          </cell>
          <cell r="B64" t="str">
            <v>01 abr 2008</v>
          </cell>
          <cell r="C64" t="str">
            <v>16 ago 2001</v>
          </cell>
          <cell r="D64">
            <v>89245.39</v>
          </cell>
          <cell r="E64">
            <v>93763.44</v>
          </cell>
          <cell r="F64">
            <v>95563.07</v>
          </cell>
          <cell r="G64">
            <v>1799.63</v>
          </cell>
          <cell r="H64">
            <v>0</v>
          </cell>
          <cell r="I64">
            <v>594.97</v>
          </cell>
          <cell r="J64">
            <v>594.97</v>
          </cell>
          <cell r="K64">
            <v>8</v>
          </cell>
          <cell r="L64" t="str">
            <v>BOND</v>
          </cell>
          <cell r="M64" t="str">
            <v>NPV</v>
          </cell>
        </row>
        <row r="65">
          <cell r="A65" t="str">
            <v>36203GMW0</v>
          </cell>
          <cell r="B65">
            <v>39569</v>
          </cell>
          <cell r="C65">
            <v>36573</v>
          </cell>
          <cell r="D65">
            <v>76343.14</v>
          </cell>
          <cell r="E65">
            <v>75365</v>
          </cell>
          <cell r="F65">
            <v>81782.59</v>
          </cell>
          <cell r="G65">
            <v>6417.59</v>
          </cell>
          <cell r="H65">
            <v>0</v>
          </cell>
          <cell r="I65">
            <v>445.34</v>
          </cell>
          <cell r="J65">
            <v>445.34</v>
          </cell>
          <cell r="K65">
            <v>7</v>
          </cell>
          <cell r="L65" t="str">
            <v>30F360</v>
          </cell>
          <cell r="M65" t="str">
            <v>NPV</v>
          </cell>
        </row>
        <row r="66">
          <cell r="A66" t="str">
            <v>36203GN33</v>
          </cell>
          <cell r="B66">
            <v>39600</v>
          </cell>
          <cell r="C66">
            <v>36573</v>
          </cell>
          <cell r="D66">
            <v>235599.66</v>
          </cell>
          <cell r="E66">
            <v>232581.05</v>
          </cell>
          <cell r="F66">
            <v>252386.14</v>
          </cell>
          <cell r="G66">
            <v>19805.09</v>
          </cell>
          <cell r="H66">
            <v>0</v>
          </cell>
          <cell r="I66">
            <v>1374.33</v>
          </cell>
          <cell r="J66">
            <v>1374.33</v>
          </cell>
          <cell r="K66">
            <v>7</v>
          </cell>
          <cell r="L66" t="str">
            <v>30F360</v>
          </cell>
          <cell r="M66" t="str">
            <v>NPV</v>
          </cell>
        </row>
        <row r="67">
          <cell r="A67" t="str">
            <v>36203GN58</v>
          </cell>
          <cell r="B67">
            <v>39600</v>
          </cell>
          <cell r="C67" t="str">
            <v>16 ago 2001</v>
          </cell>
          <cell r="D67">
            <v>165388.42000000001</v>
          </cell>
          <cell r="E67">
            <v>169626.51</v>
          </cell>
          <cell r="F67">
            <v>174278.05</v>
          </cell>
          <cell r="G67">
            <v>4651.54</v>
          </cell>
          <cell r="H67">
            <v>0</v>
          </cell>
          <cell r="I67">
            <v>895.85</v>
          </cell>
          <cell r="J67">
            <v>895.85</v>
          </cell>
          <cell r="K67">
            <v>6.5</v>
          </cell>
          <cell r="L67" t="str">
            <v>BOND</v>
          </cell>
          <cell r="M67" t="str">
            <v>NPV</v>
          </cell>
        </row>
        <row r="68">
          <cell r="A68" t="str">
            <v>36203GUY7</v>
          </cell>
          <cell r="B68">
            <v>39479</v>
          </cell>
          <cell r="C68" t="str">
            <v>16 ago 2001</v>
          </cell>
          <cell r="D68">
            <v>43154.69</v>
          </cell>
          <cell r="E68">
            <v>45042.71</v>
          </cell>
          <cell r="F68">
            <v>46362.38</v>
          </cell>
          <cell r="G68">
            <v>1319.67</v>
          </cell>
          <cell r="H68">
            <v>0</v>
          </cell>
          <cell r="I68">
            <v>269.72000000000003</v>
          </cell>
          <cell r="J68">
            <v>269.72000000000003</v>
          </cell>
          <cell r="K68">
            <v>7.5</v>
          </cell>
          <cell r="L68" t="str">
            <v>BOND</v>
          </cell>
          <cell r="M68" t="str">
            <v>NPV</v>
          </cell>
        </row>
        <row r="69">
          <cell r="A69" t="str">
            <v>36203HCP4</v>
          </cell>
          <cell r="B69">
            <v>39569</v>
          </cell>
          <cell r="C69" t="str">
            <v>16 ago 2001</v>
          </cell>
          <cell r="D69">
            <v>55546.3</v>
          </cell>
          <cell r="E69">
            <v>56969.68</v>
          </cell>
          <cell r="F69">
            <v>58531.91</v>
          </cell>
          <cell r="G69">
            <v>1562.23</v>
          </cell>
          <cell r="H69">
            <v>0</v>
          </cell>
          <cell r="I69">
            <v>300.88</v>
          </cell>
          <cell r="J69">
            <v>300.88</v>
          </cell>
          <cell r="K69">
            <v>6.5</v>
          </cell>
          <cell r="L69" t="str">
            <v>BOND</v>
          </cell>
          <cell r="M69" t="str">
            <v>NPV</v>
          </cell>
        </row>
        <row r="70">
          <cell r="A70" t="str">
            <v>36203HF48</v>
          </cell>
          <cell r="B70">
            <v>39479</v>
          </cell>
          <cell r="C70" t="str">
            <v>16 ago 2001</v>
          </cell>
          <cell r="D70">
            <v>59220.54</v>
          </cell>
          <cell r="E70">
            <v>61811.43</v>
          </cell>
          <cell r="F70">
            <v>63622.400000000001</v>
          </cell>
          <cell r="G70">
            <v>1810.97</v>
          </cell>
          <cell r="H70">
            <v>0</v>
          </cell>
          <cell r="I70">
            <v>370.13</v>
          </cell>
          <cell r="J70">
            <v>370.13</v>
          </cell>
          <cell r="K70">
            <v>7.5</v>
          </cell>
          <cell r="L70" t="str">
            <v>BOND</v>
          </cell>
          <cell r="M70" t="str">
            <v>NPV</v>
          </cell>
        </row>
        <row r="71">
          <cell r="A71" t="str">
            <v>36203HF55</v>
          </cell>
          <cell r="B71">
            <v>39479</v>
          </cell>
          <cell r="C71" t="str">
            <v>16 ago 2001</v>
          </cell>
          <cell r="D71">
            <v>176845.66</v>
          </cell>
          <cell r="E71">
            <v>183145.78</v>
          </cell>
          <cell r="F71">
            <v>189445.91</v>
          </cell>
          <cell r="G71">
            <v>6300.13</v>
          </cell>
          <cell r="H71">
            <v>0</v>
          </cell>
          <cell r="I71">
            <v>1031.5999999999999</v>
          </cell>
          <cell r="J71">
            <v>1031.5999999999999</v>
          </cell>
          <cell r="K71">
            <v>7</v>
          </cell>
          <cell r="L71" t="str">
            <v>BOND</v>
          </cell>
          <cell r="M71" t="str">
            <v>NPV</v>
          </cell>
        </row>
        <row r="72">
          <cell r="A72" t="str">
            <v>36203HJA0</v>
          </cell>
          <cell r="B72">
            <v>39508</v>
          </cell>
          <cell r="C72" t="str">
            <v>16 ago 2001</v>
          </cell>
          <cell r="D72">
            <v>63254.43</v>
          </cell>
          <cell r="E72">
            <v>65507.87</v>
          </cell>
          <cell r="F72">
            <v>67761.31</v>
          </cell>
          <cell r="G72">
            <v>2253.44</v>
          </cell>
          <cell r="H72">
            <v>0</v>
          </cell>
          <cell r="I72">
            <v>368.98</v>
          </cell>
          <cell r="J72">
            <v>368.98</v>
          </cell>
          <cell r="K72">
            <v>7</v>
          </cell>
          <cell r="L72" t="str">
            <v>BOND</v>
          </cell>
          <cell r="M72" t="str">
            <v>NPV</v>
          </cell>
        </row>
        <row r="73">
          <cell r="A73" t="str">
            <v>36203HKL4</v>
          </cell>
          <cell r="B73">
            <v>39569</v>
          </cell>
          <cell r="C73" t="str">
            <v>16 ago 2001</v>
          </cell>
          <cell r="D73">
            <v>106371.04</v>
          </cell>
          <cell r="E73">
            <v>110160.51</v>
          </cell>
          <cell r="F73">
            <v>113949.98</v>
          </cell>
          <cell r="G73">
            <v>3789.47</v>
          </cell>
          <cell r="H73">
            <v>0</v>
          </cell>
          <cell r="I73">
            <v>620.5</v>
          </cell>
          <cell r="J73">
            <v>620.5</v>
          </cell>
          <cell r="K73">
            <v>7</v>
          </cell>
          <cell r="L73" t="str">
            <v>BOND</v>
          </cell>
          <cell r="M73" t="str">
            <v>NPV</v>
          </cell>
        </row>
        <row r="74">
          <cell r="A74" t="str">
            <v>36203HP47</v>
          </cell>
          <cell r="B74">
            <v>39479</v>
          </cell>
          <cell r="C74" t="str">
            <v>16 ago 2001</v>
          </cell>
          <cell r="D74">
            <v>9229.26</v>
          </cell>
          <cell r="E74">
            <v>9558.06</v>
          </cell>
          <cell r="F74">
            <v>9886.84</v>
          </cell>
          <cell r="G74">
            <v>328.78</v>
          </cell>
          <cell r="H74">
            <v>0</v>
          </cell>
          <cell r="I74">
            <v>53.84</v>
          </cell>
          <cell r="J74">
            <v>53.84</v>
          </cell>
          <cell r="K74">
            <v>7</v>
          </cell>
          <cell r="L74" t="str">
            <v>BOND</v>
          </cell>
          <cell r="M74" t="str">
            <v>NPV</v>
          </cell>
        </row>
        <row r="75">
          <cell r="A75" t="str">
            <v>36203HQU8</v>
          </cell>
          <cell r="B75" t="str">
            <v>01 abr 2008</v>
          </cell>
          <cell r="C75" t="str">
            <v>16 ago 2001</v>
          </cell>
          <cell r="D75">
            <v>56915.51</v>
          </cell>
          <cell r="E75">
            <v>59405.56</v>
          </cell>
          <cell r="F75">
            <v>61146.04</v>
          </cell>
          <cell r="G75">
            <v>1740.48</v>
          </cell>
          <cell r="H75">
            <v>0</v>
          </cell>
          <cell r="I75">
            <v>355.72</v>
          </cell>
          <cell r="J75">
            <v>355.72</v>
          </cell>
          <cell r="K75">
            <v>7.5</v>
          </cell>
          <cell r="L75" t="str">
            <v>BOND</v>
          </cell>
          <cell r="M75" t="str">
            <v>NPV</v>
          </cell>
        </row>
        <row r="76">
          <cell r="A76" t="str">
            <v>36203J6F9</v>
          </cell>
          <cell r="B76">
            <v>39508</v>
          </cell>
          <cell r="C76" t="str">
            <v>16 ago 2001</v>
          </cell>
          <cell r="D76">
            <v>183789.65</v>
          </cell>
          <cell r="E76">
            <v>191830.45</v>
          </cell>
          <cell r="F76">
            <v>197408.46</v>
          </cell>
          <cell r="G76">
            <v>5578.01</v>
          </cell>
          <cell r="H76">
            <v>0</v>
          </cell>
          <cell r="I76">
            <v>1148.69</v>
          </cell>
          <cell r="J76">
            <v>1148.69</v>
          </cell>
          <cell r="K76">
            <v>7.5</v>
          </cell>
          <cell r="L76" t="str">
            <v>BOND</v>
          </cell>
          <cell r="M76" t="str">
            <v>NPV</v>
          </cell>
        </row>
        <row r="77">
          <cell r="A77" t="str">
            <v>36203JBM8</v>
          </cell>
          <cell r="B77" t="str">
            <v>01 abr 2008</v>
          </cell>
          <cell r="C77" t="str">
            <v>16 ago 2001</v>
          </cell>
          <cell r="D77">
            <v>20972.71</v>
          </cell>
          <cell r="E77">
            <v>21510.14</v>
          </cell>
          <cell r="F77">
            <v>22099.99</v>
          </cell>
          <cell r="G77">
            <v>589.85</v>
          </cell>
          <cell r="H77">
            <v>0</v>
          </cell>
          <cell r="I77">
            <v>113.6</v>
          </cell>
          <cell r="J77">
            <v>113.6</v>
          </cell>
          <cell r="K77">
            <v>6.5</v>
          </cell>
          <cell r="L77" t="str">
            <v>BOND</v>
          </cell>
          <cell r="M77" t="str">
            <v>NPV</v>
          </cell>
        </row>
        <row r="78">
          <cell r="A78" t="str">
            <v>36203JEK9</v>
          </cell>
          <cell r="B78" t="str">
            <v>01 abr 2008</v>
          </cell>
          <cell r="C78" t="str">
            <v>16 ago 2001</v>
          </cell>
          <cell r="D78">
            <v>311765.40000000002</v>
          </cell>
          <cell r="E78">
            <v>319754.40000000002</v>
          </cell>
          <cell r="F78">
            <v>328522.78999999998</v>
          </cell>
          <cell r="G78">
            <v>8768.39</v>
          </cell>
          <cell r="H78">
            <v>0</v>
          </cell>
          <cell r="I78">
            <v>1688.73</v>
          </cell>
          <cell r="J78">
            <v>1688.73</v>
          </cell>
          <cell r="K78">
            <v>6.5</v>
          </cell>
          <cell r="L78" t="str">
            <v>BOND</v>
          </cell>
          <cell r="M78" t="str">
            <v>NPV</v>
          </cell>
        </row>
        <row r="79">
          <cell r="A79" t="str">
            <v>36203JFJ1</v>
          </cell>
          <cell r="B79" t="str">
            <v>01 abr 2008</v>
          </cell>
          <cell r="C79" t="str">
            <v>16 ago 2001</v>
          </cell>
          <cell r="D79">
            <v>53061.599999999999</v>
          </cell>
          <cell r="E79">
            <v>54421.31</v>
          </cell>
          <cell r="F79">
            <v>55913.66</v>
          </cell>
          <cell r="G79">
            <v>1492.35</v>
          </cell>
          <cell r="H79">
            <v>0</v>
          </cell>
          <cell r="I79">
            <v>287.42</v>
          </cell>
          <cell r="J79">
            <v>287.42</v>
          </cell>
          <cell r="K79">
            <v>6.5</v>
          </cell>
          <cell r="L79" t="str">
            <v>BOND</v>
          </cell>
          <cell r="M79" t="str">
            <v>NPV</v>
          </cell>
        </row>
        <row r="80">
          <cell r="A80" t="str">
            <v>36203JS57</v>
          </cell>
          <cell r="B80">
            <v>45108</v>
          </cell>
          <cell r="C80" t="str">
            <v>20 dic 2001</v>
          </cell>
          <cell r="D80">
            <v>358126.2</v>
          </cell>
          <cell r="E80">
            <v>367750.83</v>
          </cell>
          <cell r="F80">
            <v>375361.02</v>
          </cell>
          <cell r="G80">
            <v>7610.19</v>
          </cell>
          <cell r="H80">
            <v>0</v>
          </cell>
          <cell r="I80">
            <v>2089.0700000000002</v>
          </cell>
          <cell r="J80">
            <v>2089.0700000000002</v>
          </cell>
          <cell r="K80">
            <v>7</v>
          </cell>
          <cell r="L80" t="str">
            <v>BOND</v>
          </cell>
          <cell r="M80" t="str">
            <v>NPV</v>
          </cell>
        </row>
        <row r="81">
          <cell r="A81" t="str">
            <v>36203JSQ1</v>
          </cell>
          <cell r="B81">
            <v>39630</v>
          </cell>
          <cell r="C81">
            <v>36573</v>
          </cell>
          <cell r="D81">
            <v>10084.07</v>
          </cell>
          <cell r="E81">
            <v>9567.2800000000007</v>
          </cell>
          <cell r="F81">
            <v>10547.31</v>
          </cell>
          <cell r="G81">
            <v>980.03</v>
          </cell>
          <cell r="H81">
            <v>0</v>
          </cell>
          <cell r="I81">
            <v>50.42</v>
          </cell>
          <cell r="J81">
            <v>50.42</v>
          </cell>
          <cell r="K81">
            <v>6</v>
          </cell>
          <cell r="L81" t="str">
            <v>30F360</v>
          </cell>
          <cell r="M81" t="str">
            <v>NPV</v>
          </cell>
        </row>
        <row r="82">
          <cell r="A82" t="str">
            <v>36203JXG7</v>
          </cell>
          <cell r="B82" t="str">
            <v>01 ago 2008</v>
          </cell>
          <cell r="C82" t="str">
            <v>22 dic 1999</v>
          </cell>
          <cell r="D82">
            <v>152129.06</v>
          </cell>
          <cell r="E82">
            <v>149514.34</v>
          </cell>
          <cell r="F82">
            <v>160306</v>
          </cell>
          <cell r="G82">
            <v>10791.66</v>
          </cell>
          <cell r="H82">
            <v>0</v>
          </cell>
          <cell r="I82">
            <v>824.03</v>
          </cell>
          <cell r="J82">
            <v>824.03</v>
          </cell>
          <cell r="K82">
            <v>6.5</v>
          </cell>
          <cell r="L82" t="str">
            <v>30F360</v>
          </cell>
          <cell r="M82" t="str">
            <v>NPV</v>
          </cell>
        </row>
        <row r="83">
          <cell r="A83" t="str">
            <v>36203JYJ0</v>
          </cell>
          <cell r="B83" t="str">
            <v>01 ago 2008</v>
          </cell>
          <cell r="C83" t="str">
            <v>22 dic 1999</v>
          </cell>
          <cell r="D83">
            <v>120266.2</v>
          </cell>
          <cell r="E83">
            <v>118199.14</v>
          </cell>
          <cell r="F83">
            <v>126730.51</v>
          </cell>
          <cell r="G83">
            <v>8531.3700000000008</v>
          </cell>
          <cell r="H83">
            <v>0</v>
          </cell>
          <cell r="I83">
            <v>651.44000000000005</v>
          </cell>
          <cell r="J83">
            <v>651.44000000000005</v>
          </cell>
          <cell r="K83">
            <v>6.5</v>
          </cell>
          <cell r="L83" t="str">
            <v>30F360</v>
          </cell>
          <cell r="M83" t="str">
            <v>NPV</v>
          </cell>
        </row>
        <row r="84">
          <cell r="A84" t="str">
            <v>36203K6K5</v>
          </cell>
          <cell r="B84">
            <v>39600</v>
          </cell>
          <cell r="C84">
            <v>36573</v>
          </cell>
          <cell r="D84">
            <v>83599.820000000007</v>
          </cell>
          <cell r="E84">
            <v>82528.69</v>
          </cell>
          <cell r="F84">
            <v>89556.31</v>
          </cell>
          <cell r="G84">
            <v>7027.62</v>
          </cell>
          <cell r="H84">
            <v>0</v>
          </cell>
          <cell r="I84">
            <v>487.67</v>
          </cell>
          <cell r="J84">
            <v>487.67</v>
          </cell>
          <cell r="K84">
            <v>7</v>
          </cell>
          <cell r="L84" t="str">
            <v>30F360</v>
          </cell>
          <cell r="M84" t="str">
            <v>NPV</v>
          </cell>
        </row>
        <row r="85">
          <cell r="A85" t="str">
            <v>36203KK52</v>
          </cell>
          <cell r="B85" t="str">
            <v>01 ene 2024</v>
          </cell>
          <cell r="C85" t="str">
            <v>20 dic 2001</v>
          </cell>
          <cell r="D85">
            <v>103938.94</v>
          </cell>
          <cell r="E85">
            <v>106732.3</v>
          </cell>
          <cell r="F85">
            <v>108941</v>
          </cell>
          <cell r="G85">
            <v>2208.6999999999998</v>
          </cell>
          <cell r="H85">
            <v>0</v>
          </cell>
          <cell r="I85">
            <v>606.30999999999995</v>
          </cell>
          <cell r="J85">
            <v>606.30999999999995</v>
          </cell>
          <cell r="K85">
            <v>7</v>
          </cell>
          <cell r="L85" t="str">
            <v>BOND</v>
          </cell>
          <cell r="M85" t="str">
            <v>NPV</v>
          </cell>
        </row>
        <row r="86">
          <cell r="A86" t="str">
            <v>36203KK60</v>
          </cell>
          <cell r="B86" t="str">
            <v>01 ene 2024</v>
          </cell>
          <cell r="C86" t="str">
            <v>20 dic 2001</v>
          </cell>
          <cell r="D86">
            <v>639862.85</v>
          </cell>
          <cell r="E86">
            <v>657059.17000000004</v>
          </cell>
          <cell r="F86">
            <v>670656.25</v>
          </cell>
          <cell r="G86">
            <v>13597.08</v>
          </cell>
          <cell r="H86">
            <v>0</v>
          </cell>
          <cell r="I86">
            <v>3732.53</v>
          </cell>
          <cell r="J86">
            <v>3732.53</v>
          </cell>
          <cell r="K86">
            <v>7</v>
          </cell>
          <cell r="L86" t="str">
            <v>BOND</v>
          </cell>
          <cell r="M86" t="str">
            <v>NPV</v>
          </cell>
        </row>
        <row r="87">
          <cell r="A87" t="str">
            <v>36203KK78</v>
          </cell>
          <cell r="B87" t="str">
            <v>01 ene 2009</v>
          </cell>
          <cell r="C87" t="str">
            <v>22 dic 1999</v>
          </cell>
          <cell r="D87">
            <v>13688.85</v>
          </cell>
          <cell r="E87">
            <v>13453.58</v>
          </cell>
          <cell r="F87">
            <v>14424.63</v>
          </cell>
          <cell r="G87">
            <v>971.05</v>
          </cell>
          <cell r="H87">
            <v>0</v>
          </cell>
          <cell r="I87">
            <v>74.150000000000006</v>
          </cell>
          <cell r="J87">
            <v>74.150000000000006</v>
          </cell>
          <cell r="K87">
            <v>6.5</v>
          </cell>
          <cell r="L87" t="str">
            <v>30F360</v>
          </cell>
          <cell r="M87" t="str">
            <v>NPV</v>
          </cell>
        </row>
        <row r="88">
          <cell r="A88" t="str">
            <v>36203KMQ4</v>
          </cell>
          <cell r="B88" t="str">
            <v>01 ene 2009</v>
          </cell>
          <cell r="C88" t="str">
            <v>16 ago 2001</v>
          </cell>
          <cell r="D88">
            <v>89304.639999999999</v>
          </cell>
          <cell r="E88">
            <v>92486.11</v>
          </cell>
          <cell r="F88">
            <v>95667.6</v>
          </cell>
          <cell r="G88">
            <v>3181.49</v>
          </cell>
          <cell r="H88">
            <v>0</v>
          </cell>
          <cell r="I88">
            <v>520.94000000000005</v>
          </cell>
          <cell r="J88">
            <v>520.94000000000005</v>
          </cell>
          <cell r="K88">
            <v>7</v>
          </cell>
          <cell r="L88" t="str">
            <v>BOND</v>
          </cell>
          <cell r="M88" t="str">
            <v>NPV</v>
          </cell>
        </row>
        <row r="89">
          <cell r="A89" t="str">
            <v>36203KSC9</v>
          </cell>
          <cell r="B89" t="str">
            <v>01 abr 2008</v>
          </cell>
          <cell r="C89" t="str">
            <v>16 ago 2001</v>
          </cell>
          <cell r="D89">
            <v>188495.74</v>
          </cell>
          <cell r="E89">
            <v>193325.96</v>
          </cell>
          <cell r="F89">
            <v>198627.39</v>
          </cell>
          <cell r="G89">
            <v>5301.43</v>
          </cell>
          <cell r="H89">
            <v>0</v>
          </cell>
          <cell r="I89">
            <v>1021.02</v>
          </cell>
          <cell r="J89">
            <v>1021.02</v>
          </cell>
          <cell r="K89">
            <v>6.5</v>
          </cell>
          <cell r="L89" t="str">
            <v>BOND</v>
          </cell>
          <cell r="M89" t="str">
            <v>NPV</v>
          </cell>
        </row>
        <row r="90">
          <cell r="A90" t="str">
            <v>36203KUE2</v>
          </cell>
          <cell r="B90" t="str">
            <v>01 ago 2008</v>
          </cell>
          <cell r="C90" t="str">
            <v>22 dic 1999</v>
          </cell>
          <cell r="D90">
            <v>5052.29</v>
          </cell>
          <cell r="E90">
            <v>4965.47</v>
          </cell>
          <cell r="F90">
            <v>5323.85</v>
          </cell>
          <cell r="G90">
            <v>358.38</v>
          </cell>
          <cell r="H90">
            <v>0</v>
          </cell>
          <cell r="I90">
            <v>27.37</v>
          </cell>
          <cell r="J90">
            <v>27.37</v>
          </cell>
          <cell r="K90">
            <v>6.5</v>
          </cell>
          <cell r="L90" t="str">
            <v>30F360</v>
          </cell>
          <cell r="M90" t="str">
            <v>NPV</v>
          </cell>
        </row>
        <row r="91">
          <cell r="A91" t="str">
            <v>36203LC34</v>
          </cell>
          <cell r="B91">
            <v>39692</v>
          </cell>
          <cell r="C91" t="str">
            <v>22 dic 1999</v>
          </cell>
          <cell r="D91">
            <v>40564.089999999997</v>
          </cell>
          <cell r="E91">
            <v>39866.9</v>
          </cell>
          <cell r="F91">
            <v>42744.41</v>
          </cell>
          <cell r="G91">
            <v>2877.51</v>
          </cell>
          <cell r="H91">
            <v>0</v>
          </cell>
          <cell r="I91">
            <v>219.72</v>
          </cell>
          <cell r="J91">
            <v>219.72</v>
          </cell>
          <cell r="K91">
            <v>6.5</v>
          </cell>
          <cell r="L91" t="str">
            <v>30F360</v>
          </cell>
          <cell r="M91" t="str">
            <v>NPV</v>
          </cell>
        </row>
        <row r="92">
          <cell r="A92" t="str">
            <v>36203LDZ2</v>
          </cell>
          <cell r="B92" t="str">
            <v>01 ago 2008</v>
          </cell>
          <cell r="C92" t="str">
            <v>16 ago 2001</v>
          </cell>
          <cell r="D92">
            <v>29094.28</v>
          </cell>
          <cell r="E92">
            <v>29839.82</v>
          </cell>
          <cell r="F92">
            <v>30658.1</v>
          </cell>
          <cell r="G92">
            <v>818.28</v>
          </cell>
          <cell r="H92">
            <v>0</v>
          </cell>
          <cell r="I92">
            <v>157.59</v>
          </cell>
          <cell r="J92">
            <v>157.59</v>
          </cell>
          <cell r="K92">
            <v>6.5</v>
          </cell>
          <cell r="L92" t="str">
            <v>BOND</v>
          </cell>
          <cell r="M92" t="str">
            <v>NPV</v>
          </cell>
        </row>
        <row r="93">
          <cell r="A93" t="str">
            <v>36203LF23</v>
          </cell>
          <cell r="B93" t="str">
            <v>01 abr 2008</v>
          </cell>
          <cell r="C93" t="str">
            <v>16 ago 2001</v>
          </cell>
          <cell r="D93">
            <v>87218.18</v>
          </cell>
          <cell r="E93">
            <v>91633.600000000006</v>
          </cell>
          <cell r="F93">
            <v>93392.36</v>
          </cell>
          <cell r="G93">
            <v>1758.76</v>
          </cell>
          <cell r="H93">
            <v>0</v>
          </cell>
          <cell r="I93">
            <v>581.45000000000005</v>
          </cell>
          <cell r="J93">
            <v>581.45000000000005</v>
          </cell>
          <cell r="K93">
            <v>8</v>
          </cell>
          <cell r="L93" t="str">
            <v>BOND</v>
          </cell>
          <cell r="M93" t="str">
            <v>NPV</v>
          </cell>
        </row>
        <row r="94">
          <cell r="A94" t="str">
            <v>36203LFM9</v>
          </cell>
          <cell r="B94">
            <v>39600</v>
          </cell>
          <cell r="C94">
            <v>36573</v>
          </cell>
          <cell r="D94">
            <v>287116.3</v>
          </cell>
          <cell r="E94">
            <v>283437.62</v>
          </cell>
          <cell r="F94">
            <v>307573.34000000003</v>
          </cell>
          <cell r="G94">
            <v>24135.72</v>
          </cell>
          <cell r="H94">
            <v>0</v>
          </cell>
          <cell r="I94">
            <v>1674.85</v>
          </cell>
          <cell r="J94">
            <v>1674.85</v>
          </cell>
          <cell r="K94">
            <v>7</v>
          </cell>
          <cell r="L94" t="str">
            <v>30F360</v>
          </cell>
          <cell r="M94" t="str">
            <v>NPV</v>
          </cell>
        </row>
        <row r="95">
          <cell r="A95" t="str">
            <v>36203LFN7</v>
          </cell>
          <cell r="B95">
            <v>39600</v>
          </cell>
          <cell r="C95">
            <v>36573</v>
          </cell>
          <cell r="D95">
            <v>925961.76</v>
          </cell>
          <cell r="E95">
            <v>914097.86</v>
          </cell>
          <cell r="F95">
            <v>991936.54</v>
          </cell>
          <cell r="G95">
            <v>77838.679999999993</v>
          </cell>
          <cell r="H95">
            <v>0</v>
          </cell>
          <cell r="I95">
            <v>5401.44</v>
          </cell>
          <cell r="J95">
            <v>5401.44</v>
          </cell>
          <cell r="K95">
            <v>7</v>
          </cell>
          <cell r="L95" t="str">
            <v>30F360</v>
          </cell>
          <cell r="M95" t="str">
            <v>NPV</v>
          </cell>
        </row>
        <row r="96">
          <cell r="A96" t="str">
            <v>36203LFY3</v>
          </cell>
          <cell r="B96" t="str">
            <v>01 abr 2008</v>
          </cell>
          <cell r="C96" t="str">
            <v>16 ago 2001</v>
          </cell>
          <cell r="D96">
            <v>49721</v>
          </cell>
          <cell r="E96">
            <v>51896.28</v>
          </cell>
          <cell r="F96">
            <v>53416.76</v>
          </cell>
          <cell r="G96">
            <v>1520.48</v>
          </cell>
          <cell r="H96">
            <v>0</v>
          </cell>
          <cell r="I96">
            <v>310.76</v>
          </cell>
          <cell r="J96">
            <v>310.76</v>
          </cell>
          <cell r="K96">
            <v>7.5</v>
          </cell>
          <cell r="L96" t="str">
            <v>BOND</v>
          </cell>
          <cell r="M96" t="str">
            <v>NPV</v>
          </cell>
        </row>
        <row r="97">
          <cell r="A97" t="str">
            <v>36203LFZ0</v>
          </cell>
          <cell r="B97" t="str">
            <v>01 abr 2008</v>
          </cell>
          <cell r="C97" t="str">
            <v>16 ago 2001</v>
          </cell>
          <cell r="D97">
            <v>611727.68999999994</v>
          </cell>
          <cell r="E97">
            <v>638490.78</v>
          </cell>
          <cell r="F97">
            <v>657197.41</v>
          </cell>
          <cell r="G97">
            <v>18706.63</v>
          </cell>
          <cell r="H97">
            <v>0</v>
          </cell>
          <cell r="I97">
            <v>3823.3</v>
          </cell>
          <cell r="J97">
            <v>3823.3</v>
          </cell>
          <cell r="K97">
            <v>7.5</v>
          </cell>
          <cell r="L97" t="str">
            <v>BOND</v>
          </cell>
          <cell r="M97" t="str">
            <v>NPV</v>
          </cell>
        </row>
        <row r="98">
          <cell r="A98" t="str">
            <v>36203LG89</v>
          </cell>
          <cell r="B98" t="str">
            <v>01 abr 2008</v>
          </cell>
          <cell r="C98" t="str">
            <v>16 ago 2001</v>
          </cell>
          <cell r="D98">
            <v>84628.26</v>
          </cell>
          <cell r="E98">
            <v>86796.86</v>
          </cell>
          <cell r="F98">
            <v>89177.03</v>
          </cell>
          <cell r="G98">
            <v>2380.17</v>
          </cell>
          <cell r="H98">
            <v>0</v>
          </cell>
          <cell r="I98">
            <v>458.4</v>
          </cell>
          <cell r="J98">
            <v>458.4</v>
          </cell>
          <cell r="K98">
            <v>6.5</v>
          </cell>
          <cell r="L98" t="str">
            <v>BOND</v>
          </cell>
          <cell r="M98" t="str">
            <v>NPV</v>
          </cell>
        </row>
        <row r="99">
          <cell r="A99" t="str">
            <v>36203LGH9</v>
          </cell>
          <cell r="B99">
            <v>39569</v>
          </cell>
          <cell r="C99">
            <v>36573</v>
          </cell>
          <cell r="D99">
            <v>590870.26</v>
          </cell>
          <cell r="E99">
            <v>583299.74</v>
          </cell>
          <cell r="F99">
            <v>632969.77</v>
          </cell>
          <cell r="G99">
            <v>49670.03</v>
          </cell>
          <cell r="H99">
            <v>0</v>
          </cell>
          <cell r="I99">
            <v>3446.74</v>
          </cell>
          <cell r="J99">
            <v>3446.74</v>
          </cell>
          <cell r="K99">
            <v>7</v>
          </cell>
          <cell r="L99" t="str">
            <v>30F360</v>
          </cell>
          <cell r="M99" t="str">
            <v>NPV</v>
          </cell>
        </row>
        <row r="100">
          <cell r="A100" t="str">
            <v>36203LQG0</v>
          </cell>
          <cell r="B100" t="str">
            <v>01 abr 2008</v>
          </cell>
          <cell r="C100" t="str">
            <v>16 ago 2001</v>
          </cell>
          <cell r="D100">
            <v>6643.82</v>
          </cell>
          <cell r="E100">
            <v>6934.5</v>
          </cell>
          <cell r="F100">
            <v>7137.66</v>
          </cell>
          <cell r="G100">
            <v>203.16</v>
          </cell>
          <cell r="H100">
            <v>0</v>
          </cell>
          <cell r="I100">
            <v>41.52</v>
          </cell>
          <cell r="J100">
            <v>41.52</v>
          </cell>
          <cell r="K100">
            <v>7.5</v>
          </cell>
          <cell r="L100" t="str">
            <v>BOND</v>
          </cell>
          <cell r="M100" t="str">
            <v>NPV</v>
          </cell>
        </row>
        <row r="101">
          <cell r="A101" t="str">
            <v>36203LRC8</v>
          </cell>
          <cell r="B101">
            <v>45108</v>
          </cell>
          <cell r="C101" t="str">
            <v>20 dic 2001</v>
          </cell>
          <cell r="D101">
            <v>347541.48</v>
          </cell>
          <cell r="E101">
            <v>356881.65</v>
          </cell>
          <cell r="F101">
            <v>364266.91</v>
          </cell>
          <cell r="G101">
            <v>7385.26</v>
          </cell>
          <cell r="H101">
            <v>0</v>
          </cell>
          <cell r="I101">
            <v>2027.33</v>
          </cell>
          <cell r="J101">
            <v>2027.33</v>
          </cell>
          <cell r="K101">
            <v>7</v>
          </cell>
          <cell r="L101" t="str">
            <v>BOND</v>
          </cell>
          <cell r="M101" t="str">
            <v>NPV</v>
          </cell>
        </row>
        <row r="102">
          <cell r="A102" t="str">
            <v>36203LRR5</v>
          </cell>
          <cell r="B102" t="str">
            <v>01 ago 2008</v>
          </cell>
          <cell r="C102" t="str">
            <v>22 dic 1999</v>
          </cell>
          <cell r="D102">
            <v>36927.79</v>
          </cell>
          <cell r="E102">
            <v>36293.089999999997</v>
          </cell>
          <cell r="F102">
            <v>38912.660000000003</v>
          </cell>
          <cell r="G102">
            <v>2619.5700000000002</v>
          </cell>
          <cell r="H102">
            <v>0</v>
          </cell>
          <cell r="I102">
            <v>200.03</v>
          </cell>
          <cell r="J102">
            <v>200.03</v>
          </cell>
          <cell r="K102">
            <v>6.5</v>
          </cell>
          <cell r="L102" t="str">
            <v>30F360</v>
          </cell>
          <cell r="M102" t="str">
            <v>NPV</v>
          </cell>
        </row>
        <row r="103">
          <cell r="A103" t="str">
            <v>36203LTD4</v>
          </cell>
          <cell r="B103">
            <v>39479</v>
          </cell>
          <cell r="C103" t="str">
            <v>16 ago 2001</v>
          </cell>
          <cell r="D103">
            <v>22034.23</v>
          </cell>
          <cell r="E103">
            <v>22998.23</v>
          </cell>
          <cell r="F103">
            <v>23666.97</v>
          </cell>
          <cell r="G103">
            <v>668.74</v>
          </cell>
          <cell r="H103">
            <v>0</v>
          </cell>
          <cell r="I103">
            <v>137.71</v>
          </cell>
          <cell r="J103">
            <v>137.71</v>
          </cell>
          <cell r="K103">
            <v>7.5</v>
          </cell>
          <cell r="L103" t="str">
            <v>BOND</v>
          </cell>
          <cell r="M103" t="str">
            <v>NPV</v>
          </cell>
        </row>
        <row r="104">
          <cell r="A104" t="str">
            <v>36203LW99</v>
          </cell>
          <cell r="B104">
            <v>39569</v>
          </cell>
          <cell r="C104">
            <v>36573</v>
          </cell>
          <cell r="D104">
            <v>363195.23</v>
          </cell>
          <cell r="E104">
            <v>358541.79</v>
          </cell>
          <cell r="F104">
            <v>389072.89</v>
          </cell>
          <cell r="G104">
            <v>30531.1</v>
          </cell>
          <cell r="H104">
            <v>0</v>
          </cell>
          <cell r="I104">
            <v>2118.64</v>
          </cell>
          <cell r="J104">
            <v>2118.64</v>
          </cell>
          <cell r="K104">
            <v>7</v>
          </cell>
          <cell r="L104" t="str">
            <v>30F360</v>
          </cell>
          <cell r="M104" t="str">
            <v>NPV</v>
          </cell>
        </row>
        <row r="105">
          <cell r="A105" t="str">
            <v>36203MG53</v>
          </cell>
          <cell r="B105">
            <v>39600</v>
          </cell>
          <cell r="C105">
            <v>36573</v>
          </cell>
          <cell r="D105">
            <v>19685.48</v>
          </cell>
          <cell r="E105">
            <v>19433.259999999998</v>
          </cell>
          <cell r="F105">
            <v>21088.07</v>
          </cell>
          <cell r="G105">
            <v>1654.81</v>
          </cell>
          <cell r="H105">
            <v>0</v>
          </cell>
          <cell r="I105">
            <v>114.83</v>
          </cell>
          <cell r="J105">
            <v>114.83</v>
          </cell>
          <cell r="K105">
            <v>7</v>
          </cell>
          <cell r="L105" t="str">
            <v>30F360</v>
          </cell>
          <cell r="M105" t="str">
            <v>NPV</v>
          </cell>
        </row>
        <row r="106">
          <cell r="A106" t="str">
            <v>36203MG61</v>
          </cell>
          <cell r="B106">
            <v>39569</v>
          </cell>
          <cell r="C106">
            <v>36573</v>
          </cell>
          <cell r="D106">
            <v>917768.45</v>
          </cell>
          <cell r="E106">
            <v>906009.54</v>
          </cell>
          <cell r="F106">
            <v>983159.45</v>
          </cell>
          <cell r="G106">
            <v>77149.91</v>
          </cell>
          <cell r="H106">
            <v>0</v>
          </cell>
          <cell r="I106">
            <v>5353.65</v>
          </cell>
          <cell r="J106">
            <v>5353.65</v>
          </cell>
          <cell r="K106">
            <v>7</v>
          </cell>
          <cell r="L106" t="str">
            <v>30F360</v>
          </cell>
          <cell r="M106" t="str">
            <v>NPV</v>
          </cell>
        </row>
        <row r="107">
          <cell r="A107" t="str">
            <v>36203MH60</v>
          </cell>
          <cell r="B107">
            <v>39722</v>
          </cell>
          <cell r="C107" t="str">
            <v>16 ago 2001</v>
          </cell>
          <cell r="D107">
            <v>75752.899999999994</v>
          </cell>
          <cell r="E107">
            <v>77694.070000000007</v>
          </cell>
          <cell r="F107">
            <v>79824.62</v>
          </cell>
          <cell r="G107">
            <v>2130.5500000000002</v>
          </cell>
          <cell r="H107">
            <v>0</v>
          </cell>
          <cell r="I107">
            <v>410.33</v>
          </cell>
          <cell r="J107">
            <v>410.33</v>
          </cell>
          <cell r="K107">
            <v>6.5</v>
          </cell>
          <cell r="L107" t="str">
            <v>BOND</v>
          </cell>
          <cell r="M107" t="str">
            <v>NPV</v>
          </cell>
        </row>
        <row r="108">
          <cell r="A108" t="str">
            <v>36203MHD5</v>
          </cell>
          <cell r="B108">
            <v>39600</v>
          </cell>
          <cell r="C108">
            <v>36573</v>
          </cell>
          <cell r="D108">
            <v>721993.93</v>
          </cell>
          <cell r="E108">
            <v>712743.38</v>
          </cell>
          <cell r="F108">
            <v>773436</v>
          </cell>
          <cell r="G108">
            <v>60692.62</v>
          </cell>
          <cell r="H108">
            <v>0</v>
          </cell>
          <cell r="I108">
            <v>4211.63</v>
          </cell>
          <cell r="J108">
            <v>4211.63</v>
          </cell>
          <cell r="K108">
            <v>7</v>
          </cell>
          <cell r="L108" t="str">
            <v>30F360</v>
          </cell>
          <cell r="M108" t="str">
            <v>NPV</v>
          </cell>
        </row>
        <row r="109">
          <cell r="A109" t="str">
            <v>36203MKD1</v>
          </cell>
          <cell r="B109">
            <v>39479</v>
          </cell>
          <cell r="C109" t="str">
            <v>16 ago 2001</v>
          </cell>
          <cell r="D109">
            <v>26056.62</v>
          </cell>
          <cell r="E109">
            <v>27196.6</v>
          </cell>
          <cell r="F109">
            <v>27993.41</v>
          </cell>
          <cell r="G109">
            <v>796.81</v>
          </cell>
          <cell r="H109">
            <v>0</v>
          </cell>
          <cell r="I109">
            <v>162.85</v>
          </cell>
          <cell r="J109">
            <v>162.85</v>
          </cell>
          <cell r="K109">
            <v>7.5</v>
          </cell>
          <cell r="L109" t="str">
            <v>BOND</v>
          </cell>
          <cell r="M109" t="str">
            <v>NPV</v>
          </cell>
        </row>
        <row r="110">
          <cell r="A110" t="str">
            <v>36203ML99</v>
          </cell>
          <cell r="B110" t="str">
            <v>01 abr 2008</v>
          </cell>
          <cell r="C110" t="str">
            <v>16 ago 2001</v>
          </cell>
          <cell r="D110">
            <v>51634.92</v>
          </cell>
          <cell r="E110">
            <v>53893.95</v>
          </cell>
          <cell r="F110">
            <v>55472.94</v>
          </cell>
          <cell r="G110">
            <v>1578.99</v>
          </cell>
          <cell r="H110">
            <v>0</v>
          </cell>
          <cell r="I110">
            <v>322.72000000000003</v>
          </cell>
          <cell r="J110">
            <v>322.72000000000003</v>
          </cell>
          <cell r="K110">
            <v>7.5</v>
          </cell>
          <cell r="L110" t="str">
            <v>BOND</v>
          </cell>
          <cell r="M110" t="str">
            <v>NPV</v>
          </cell>
        </row>
        <row r="111">
          <cell r="A111" t="str">
            <v>36203MLP3</v>
          </cell>
          <cell r="B111" t="str">
            <v>01 abr 2008</v>
          </cell>
          <cell r="C111" t="str">
            <v>16 ago 2001</v>
          </cell>
          <cell r="D111">
            <v>9879.1200000000008</v>
          </cell>
          <cell r="E111">
            <v>10311.34</v>
          </cell>
          <cell r="F111">
            <v>10613.44</v>
          </cell>
          <cell r="G111">
            <v>302.10000000000002</v>
          </cell>
          <cell r="H111">
            <v>0</v>
          </cell>
          <cell r="I111">
            <v>61.74</v>
          </cell>
          <cell r="J111">
            <v>61.74</v>
          </cell>
          <cell r="K111">
            <v>7.5</v>
          </cell>
          <cell r="L111" t="str">
            <v>BOND</v>
          </cell>
          <cell r="M111" t="str">
            <v>NPV</v>
          </cell>
        </row>
        <row r="112">
          <cell r="A112" t="str">
            <v>36203MPN4</v>
          </cell>
          <cell r="B112">
            <v>45444</v>
          </cell>
          <cell r="C112" t="str">
            <v>20 dic 2001</v>
          </cell>
          <cell r="D112">
            <v>28553.65</v>
          </cell>
          <cell r="E112">
            <v>29321.03</v>
          </cell>
          <cell r="F112">
            <v>29927.79</v>
          </cell>
          <cell r="G112">
            <v>606.76</v>
          </cell>
          <cell r="H112">
            <v>0</v>
          </cell>
          <cell r="I112">
            <v>166.56</v>
          </cell>
          <cell r="J112">
            <v>166.56</v>
          </cell>
          <cell r="K112">
            <v>7</v>
          </cell>
          <cell r="L112" t="str">
            <v>BOND</v>
          </cell>
          <cell r="M112" t="str">
            <v>NPV</v>
          </cell>
        </row>
        <row r="113">
          <cell r="A113" t="str">
            <v>36203MZ86</v>
          </cell>
          <cell r="B113">
            <v>39508</v>
          </cell>
          <cell r="C113" t="str">
            <v>16 ago 2001</v>
          </cell>
          <cell r="D113">
            <v>162522.21</v>
          </cell>
          <cell r="E113">
            <v>169632.57</v>
          </cell>
          <cell r="F113">
            <v>174565.11</v>
          </cell>
          <cell r="G113">
            <v>4932.54</v>
          </cell>
          <cell r="H113">
            <v>0</v>
          </cell>
          <cell r="I113">
            <v>1015.76</v>
          </cell>
          <cell r="J113">
            <v>1015.76</v>
          </cell>
          <cell r="K113">
            <v>7.5</v>
          </cell>
          <cell r="L113" t="str">
            <v>BOND</v>
          </cell>
          <cell r="M113" t="str">
            <v>NPV</v>
          </cell>
        </row>
        <row r="114">
          <cell r="A114" t="str">
            <v>36203MZV5</v>
          </cell>
          <cell r="B114">
            <v>39845</v>
          </cell>
          <cell r="C114" t="str">
            <v>22 dic 1999</v>
          </cell>
          <cell r="D114">
            <v>49267.37</v>
          </cell>
          <cell r="E114">
            <v>48420.58</v>
          </cell>
          <cell r="F114">
            <v>51884.45</v>
          </cell>
          <cell r="G114">
            <v>3463.87</v>
          </cell>
          <cell r="H114">
            <v>0</v>
          </cell>
          <cell r="I114">
            <v>266.86</v>
          </cell>
          <cell r="J114">
            <v>266.86</v>
          </cell>
          <cell r="K114">
            <v>6.5</v>
          </cell>
          <cell r="L114" t="str">
            <v>30F360</v>
          </cell>
          <cell r="M114" t="str">
            <v>NPV</v>
          </cell>
        </row>
        <row r="115">
          <cell r="A115" t="str">
            <v>36203MZZ6</v>
          </cell>
          <cell r="B115">
            <v>39508</v>
          </cell>
          <cell r="C115" t="str">
            <v>16 ago 2001</v>
          </cell>
          <cell r="D115">
            <v>54062.03</v>
          </cell>
          <cell r="E115">
            <v>55988.01</v>
          </cell>
          <cell r="F115">
            <v>57913.95</v>
          </cell>
          <cell r="G115">
            <v>1925.94</v>
          </cell>
          <cell r="H115">
            <v>0</v>
          </cell>
          <cell r="I115">
            <v>315.36</v>
          </cell>
          <cell r="J115">
            <v>315.36</v>
          </cell>
          <cell r="K115">
            <v>7</v>
          </cell>
          <cell r="L115" t="str">
            <v>BOND</v>
          </cell>
          <cell r="M115" t="str">
            <v>NPV</v>
          </cell>
        </row>
        <row r="116">
          <cell r="A116" t="str">
            <v>36203N2A5</v>
          </cell>
          <cell r="B116" t="str">
            <v>01 abr 2008</v>
          </cell>
          <cell r="C116" t="str">
            <v>16 ago 2001</v>
          </cell>
          <cell r="D116">
            <v>83027.17</v>
          </cell>
          <cell r="E116">
            <v>85154.74</v>
          </cell>
          <cell r="F116">
            <v>87489.88</v>
          </cell>
          <cell r="G116">
            <v>2335.14</v>
          </cell>
          <cell r="H116">
            <v>0</v>
          </cell>
          <cell r="I116">
            <v>449.73</v>
          </cell>
          <cell r="J116">
            <v>449.73</v>
          </cell>
          <cell r="K116">
            <v>6.5</v>
          </cell>
          <cell r="L116" t="str">
            <v>BOND</v>
          </cell>
          <cell r="M116" t="str">
            <v>NPV</v>
          </cell>
        </row>
        <row r="117">
          <cell r="A117" t="str">
            <v>36203N3A4</v>
          </cell>
          <cell r="B117">
            <v>39569</v>
          </cell>
          <cell r="C117" t="str">
            <v>16 ago 2001</v>
          </cell>
          <cell r="D117">
            <v>61999.57</v>
          </cell>
          <cell r="E117">
            <v>65138.29</v>
          </cell>
          <cell r="F117">
            <v>66388.52</v>
          </cell>
          <cell r="G117">
            <v>1250.23</v>
          </cell>
          <cell r="H117">
            <v>0</v>
          </cell>
          <cell r="I117">
            <v>413.33</v>
          </cell>
          <cell r="J117">
            <v>413.33</v>
          </cell>
          <cell r="K117">
            <v>8</v>
          </cell>
          <cell r="L117" t="str">
            <v>BOND</v>
          </cell>
          <cell r="M117" t="str">
            <v>NPV</v>
          </cell>
        </row>
        <row r="118">
          <cell r="A118" t="str">
            <v>36203NKK3</v>
          </cell>
          <cell r="B118" t="str">
            <v>01 abr 2008</v>
          </cell>
          <cell r="C118">
            <v>36573</v>
          </cell>
          <cell r="D118">
            <v>154854.67000000001</v>
          </cell>
          <cell r="E118">
            <v>152870.59</v>
          </cell>
          <cell r="F118">
            <v>165888.07</v>
          </cell>
          <cell r="G118">
            <v>13017.48</v>
          </cell>
          <cell r="H118">
            <v>0</v>
          </cell>
          <cell r="I118">
            <v>903.32</v>
          </cell>
          <cell r="J118">
            <v>903.32</v>
          </cell>
          <cell r="K118">
            <v>7</v>
          </cell>
          <cell r="L118" t="str">
            <v>30F360</v>
          </cell>
          <cell r="M118" t="str">
            <v>NPV</v>
          </cell>
        </row>
        <row r="119">
          <cell r="A119" t="str">
            <v>36203NR42</v>
          </cell>
          <cell r="B119">
            <v>39600</v>
          </cell>
          <cell r="C119">
            <v>36573</v>
          </cell>
          <cell r="D119">
            <v>147613.94</v>
          </cell>
          <cell r="E119">
            <v>145722.64000000001</v>
          </cell>
          <cell r="F119">
            <v>158131.43</v>
          </cell>
          <cell r="G119">
            <v>12408.79</v>
          </cell>
          <cell r="H119">
            <v>0</v>
          </cell>
          <cell r="I119">
            <v>861.08</v>
          </cell>
          <cell r="J119">
            <v>861.08</v>
          </cell>
          <cell r="K119">
            <v>7</v>
          </cell>
          <cell r="L119" t="str">
            <v>30F360</v>
          </cell>
          <cell r="M119" t="str">
            <v>NPV</v>
          </cell>
        </row>
        <row r="120">
          <cell r="A120" t="str">
            <v>36203P6E8</v>
          </cell>
          <cell r="B120">
            <v>39600</v>
          </cell>
          <cell r="C120">
            <v>36573</v>
          </cell>
          <cell r="D120">
            <v>132995.6</v>
          </cell>
          <cell r="E120">
            <v>131291.59</v>
          </cell>
          <cell r="F120">
            <v>142471.54</v>
          </cell>
          <cell r="G120">
            <v>11179.95</v>
          </cell>
          <cell r="H120">
            <v>0</v>
          </cell>
          <cell r="I120">
            <v>775.81</v>
          </cell>
          <cell r="J120">
            <v>775.81</v>
          </cell>
          <cell r="K120">
            <v>7</v>
          </cell>
          <cell r="L120" t="str">
            <v>30F360</v>
          </cell>
          <cell r="M120" t="str">
            <v>NPV</v>
          </cell>
        </row>
        <row r="121">
          <cell r="A121" t="str">
            <v>36203PED1</v>
          </cell>
          <cell r="B121">
            <v>45444</v>
          </cell>
          <cell r="C121" t="str">
            <v>20 dic 2001</v>
          </cell>
          <cell r="D121">
            <v>45424.73</v>
          </cell>
          <cell r="E121">
            <v>46645.53</v>
          </cell>
          <cell r="F121">
            <v>47610.8</v>
          </cell>
          <cell r="G121">
            <v>965.27</v>
          </cell>
          <cell r="H121">
            <v>0</v>
          </cell>
          <cell r="I121">
            <v>264.98</v>
          </cell>
          <cell r="J121">
            <v>264.98</v>
          </cell>
          <cell r="K121">
            <v>7</v>
          </cell>
          <cell r="L121" t="str">
            <v>BOND</v>
          </cell>
          <cell r="M121" t="str">
            <v>NPV</v>
          </cell>
        </row>
        <row r="122">
          <cell r="A122" t="str">
            <v>36203PFW8</v>
          </cell>
          <cell r="B122">
            <v>39600</v>
          </cell>
          <cell r="C122">
            <v>36573</v>
          </cell>
          <cell r="D122">
            <v>150853.31</v>
          </cell>
          <cell r="E122">
            <v>148920.5</v>
          </cell>
          <cell r="F122">
            <v>161601.60999999999</v>
          </cell>
          <cell r="G122">
            <v>12681.11</v>
          </cell>
          <cell r="H122">
            <v>0</v>
          </cell>
          <cell r="I122">
            <v>879.98</v>
          </cell>
          <cell r="J122">
            <v>879.98</v>
          </cell>
          <cell r="K122">
            <v>7</v>
          </cell>
          <cell r="L122" t="str">
            <v>30F360</v>
          </cell>
          <cell r="M122" t="str">
            <v>NPV</v>
          </cell>
        </row>
        <row r="123">
          <cell r="A123" t="str">
            <v>36203PU84</v>
          </cell>
          <cell r="B123">
            <v>39600</v>
          </cell>
          <cell r="C123">
            <v>36573</v>
          </cell>
          <cell r="D123">
            <v>91606.02</v>
          </cell>
          <cell r="E123">
            <v>90432.320000000007</v>
          </cell>
          <cell r="F123">
            <v>98132.95</v>
          </cell>
          <cell r="G123">
            <v>7700.63</v>
          </cell>
          <cell r="H123">
            <v>0</v>
          </cell>
          <cell r="I123">
            <v>534.37</v>
          </cell>
          <cell r="J123">
            <v>534.37</v>
          </cell>
          <cell r="K123">
            <v>7</v>
          </cell>
          <cell r="L123" t="str">
            <v>30F360</v>
          </cell>
          <cell r="M123" t="str">
            <v>NPV</v>
          </cell>
        </row>
        <row r="124">
          <cell r="A124" t="str">
            <v>36203PWW9</v>
          </cell>
          <cell r="B124">
            <v>39600</v>
          </cell>
          <cell r="C124">
            <v>36573</v>
          </cell>
          <cell r="D124">
            <v>166501.28</v>
          </cell>
          <cell r="E124">
            <v>164367.99</v>
          </cell>
          <cell r="F124">
            <v>178364.5</v>
          </cell>
          <cell r="G124">
            <v>13996.51</v>
          </cell>
          <cell r="H124">
            <v>0</v>
          </cell>
          <cell r="I124">
            <v>971.26</v>
          </cell>
          <cell r="J124">
            <v>971.26</v>
          </cell>
          <cell r="K124">
            <v>7</v>
          </cell>
          <cell r="L124" t="str">
            <v>30F360</v>
          </cell>
          <cell r="M124" t="str">
            <v>NPV</v>
          </cell>
        </row>
        <row r="125">
          <cell r="A125" t="str">
            <v>36203PX73</v>
          </cell>
          <cell r="B125">
            <v>39600</v>
          </cell>
          <cell r="C125">
            <v>36573</v>
          </cell>
          <cell r="D125">
            <v>99576.33</v>
          </cell>
          <cell r="E125">
            <v>98300.49</v>
          </cell>
          <cell r="F125">
            <v>106671.14</v>
          </cell>
          <cell r="G125">
            <v>8370.65</v>
          </cell>
          <cell r="H125">
            <v>0</v>
          </cell>
          <cell r="I125">
            <v>580.86</v>
          </cell>
          <cell r="J125">
            <v>580.86</v>
          </cell>
          <cell r="K125">
            <v>7</v>
          </cell>
          <cell r="L125" t="str">
            <v>30F360</v>
          </cell>
          <cell r="M125" t="str">
            <v>NPV</v>
          </cell>
        </row>
        <row r="126">
          <cell r="A126" t="str">
            <v>36203PX81</v>
          </cell>
          <cell r="B126">
            <v>39600</v>
          </cell>
          <cell r="C126">
            <v>36573</v>
          </cell>
          <cell r="D126">
            <v>209290.16</v>
          </cell>
          <cell r="E126">
            <v>206608.63</v>
          </cell>
          <cell r="F126">
            <v>224202.08</v>
          </cell>
          <cell r="G126">
            <v>17593.45</v>
          </cell>
          <cell r="H126">
            <v>0</v>
          </cell>
          <cell r="I126">
            <v>1220.8599999999999</v>
          </cell>
          <cell r="J126">
            <v>1220.8599999999999</v>
          </cell>
          <cell r="K126">
            <v>7</v>
          </cell>
          <cell r="L126" t="str">
            <v>30F360</v>
          </cell>
          <cell r="M126" t="str">
            <v>NPV</v>
          </cell>
        </row>
        <row r="127">
          <cell r="A127" t="str">
            <v>36203Q2P5</v>
          </cell>
          <cell r="B127">
            <v>39600</v>
          </cell>
          <cell r="C127">
            <v>36573</v>
          </cell>
          <cell r="D127">
            <v>125035.42</v>
          </cell>
          <cell r="E127">
            <v>123433.4</v>
          </cell>
          <cell r="F127">
            <v>133944.19</v>
          </cell>
          <cell r="G127">
            <v>10510.79</v>
          </cell>
          <cell r="H127">
            <v>0</v>
          </cell>
          <cell r="I127">
            <v>729.37</v>
          </cell>
          <cell r="J127">
            <v>729.37</v>
          </cell>
          <cell r="K127">
            <v>7</v>
          </cell>
          <cell r="L127" t="str">
            <v>30F360</v>
          </cell>
          <cell r="M127" t="str">
            <v>NPV</v>
          </cell>
        </row>
        <row r="128">
          <cell r="A128" t="str">
            <v>36203Q3V1</v>
          </cell>
          <cell r="B128" t="str">
            <v>01 abr 2008</v>
          </cell>
          <cell r="C128" t="str">
            <v>16 ago 2001</v>
          </cell>
          <cell r="D128">
            <v>45394.68</v>
          </cell>
          <cell r="E128">
            <v>47692.77</v>
          </cell>
          <cell r="F128">
            <v>48608.17</v>
          </cell>
          <cell r="G128">
            <v>915.4</v>
          </cell>
          <cell r="H128">
            <v>0</v>
          </cell>
          <cell r="I128">
            <v>302.63</v>
          </cell>
          <cell r="J128">
            <v>302.63</v>
          </cell>
          <cell r="K128">
            <v>8</v>
          </cell>
          <cell r="L128" t="str">
            <v>BOND</v>
          </cell>
          <cell r="M128" t="str">
            <v>NPV</v>
          </cell>
        </row>
        <row r="129">
          <cell r="A129" t="str">
            <v>36203QCS8</v>
          </cell>
          <cell r="B129">
            <v>39569</v>
          </cell>
          <cell r="C129">
            <v>36573</v>
          </cell>
          <cell r="D129">
            <v>202899.64</v>
          </cell>
          <cell r="E129">
            <v>200299.99</v>
          </cell>
          <cell r="F129">
            <v>217356.24</v>
          </cell>
          <cell r="G129">
            <v>17056.25</v>
          </cell>
          <cell r="H129">
            <v>0</v>
          </cell>
          <cell r="I129">
            <v>1183.58</v>
          </cell>
          <cell r="J129">
            <v>1183.58</v>
          </cell>
          <cell r="K129">
            <v>7</v>
          </cell>
          <cell r="L129" t="str">
            <v>30F360</v>
          </cell>
          <cell r="M129" t="str">
            <v>NPV</v>
          </cell>
        </row>
        <row r="130">
          <cell r="A130" t="str">
            <v>36203QDH1</v>
          </cell>
          <cell r="B130">
            <v>39600</v>
          </cell>
          <cell r="C130">
            <v>36573</v>
          </cell>
          <cell r="D130">
            <v>75861.25</v>
          </cell>
          <cell r="E130">
            <v>74889.279999999999</v>
          </cell>
          <cell r="F130">
            <v>81266.36</v>
          </cell>
          <cell r="G130">
            <v>6377.08</v>
          </cell>
          <cell r="H130">
            <v>0</v>
          </cell>
          <cell r="I130">
            <v>442.52</v>
          </cell>
          <cell r="J130">
            <v>442.52</v>
          </cell>
          <cell r="K130">
            <v>7</v>
          </cell>
          <cell r="L130" t="str">
            <v>30F360</v>
          </cell>
          <cell r="M130" t="str">
            <v>NPV</v>
          </cell>
        </row>
        <row r="131">
          <cell r="A131" t="str">
            <v>36203QJU6</v>
          </cell>
          <cell r="B131" t="str">
            <v>01 abr 2009</v>
          </cell>
          <cell r="C131" t="str">
            <v>22 dic 1999</v>
          </cell>
          <cell r="D131">
            <v>82760.61</v>
          </cell>
          <cell r="E131">
            <v>81338.179999999993</v>
          </cell>
          <cell r="F131">
            <v>87156.85</v>
          </cell>
          <cell r="G131">
            <v>5818.67</v>
          </cell>
          <cell r="H131">
            <v>0</v>
          </cell>
          <cell r="I131">
            <v>448.29</v>
          </cell>
          <cell r="J131">
            <v>448.29</v>
          </cell>
          <cell r="K131">
            <v>6.5</v>
          </cell>
          <cell r="L131" t="str">
            <v>30F360</v>
          </cell>
          <cell r="M131" t="str">
            <v>NPV</v>
          </cell>
        </row>
        <row r="132">
          <cell r="A132" t="str">
            <v>36203QT50</v>
          </cell>
          <cell r="B132" t="str">
            <v>01 dic 2023</v>
          </cell>
          <cell r="C132" t="str">
            <v>25 ene 2000</v>
          </cell>
          <cell r="D132">
            <v>6454.42</v>
          </cell>
          <cell r="E132">
            <v>6095.39</v>
          </cell>
          <cell r="F132">
            <v>6684.36</v>
          </cell>
          <cell r="G132">
            <v>588.97</v>
          </cell>
          <cell r="H132">
            <v>0</v>
          </cell>
          <cell r="I132">
            <v>34.96</v>
          </cell>
          <cell r="J132">
            <v>34.96</v>
          </cell>
          <cell r="K132">
            <v>6.5</v>
          </cell>
          <cell r="L132" t="str">
            <v>30F360</v>
          </cell>
          <cell r="M132" t="str">
            <v>NPV</v>
          </cell>
        </row>
        <row r="133">
          <cell r="A133" t="str">
            <v>36203RCL1</v>
          </cell>
          <cell r="B133">
            <v>39569</v>
          </cell>
          <cell r="C133">
            <v>36573</v>
          </cell>
          <cell r="D133">
            <v>414878.95</v>
          </cell>
          <cell r="E133">
            <v>409563.32</v>
          </cell>
          <cell r="F133">
            <v>444439.08</v>
          </cell>
          <cell r="G133">
            <v>34875.760000000002</v>
          </cell>
          <cell r="H133">
            <v>0</v>
          </cell>
          <cell r="I133">
            <v>2420.13</v>
          </cell>
          <cell r="J133">
            <v>2420.13</v>
          </cell>
          <cell r="K133">
            <v>7</v>
          </cell>
          <cell r="L133" t="str">
            <v>30F360</v>
          </cell>
          <cell r="M133" t="str">
            <v>NPV</v>
          </cell>
        </row>
        <row r="134">
          <cell r="A134" t="str">
            <v>36203RGG8</v>
          </cell>
          <cell r="B134">
            <v>39600</v>
          </cell>
          <cell r="C134">
            <v>36573</v>
          </cell>
          <cell r="D134">
            <v>268192.93</v>
          </cell>
          <cell r="E134">
            <v>264756.68</v>
          </cell>
          <cell r="F134">
            <v>287301.68</v>
          </cell>
          <cell r="G134">
            <v>22545</v>
          </cell>
          <cell r="H134">
            <v>0</v>
          </cell>
          <cell r="I134">
            <v>1564.46</v>
          </cell>
          <cell r="J134">
            <v>1564.46</v>
          </cell>
          <cell r="K134">
            <v>7</v>
          </cell>
          <cell r="L134" t="str">
            <v>30F360</v>
          </cell>
          <cell r="M134" t="str">
            <v>NPV</v>
          </cell>
        </row>
        <row r="135">
          <cell r="A135" t="str">
            <v>36203RH69</v>
          </cell>
          <cell r="B135" t="str">
            <v>01 abr 2008</v>
          </cell>
          <cell r="C135" t="str">
            <v>16 ago 2001</v>
          </cell>
          <cell r="D135">
            <v>16972.400000000001</v>
          </cell>
          <cell r="E135">
            <v>17407.310000000001</v>
          </cell>
          <cell r="F135">
            <v>17884.669999999998</v>
          </cell>
          <cell r="G135">
            <v>477.36</v>
          </cell>
          <cell r="H135">
            <v>0</v>
          </cell>
          <cell r="I135">
            <v>91.93</v>
          </cell>
          <cell r="J135">
            <v>91.93</v>
          </cell>
          <cell r="K135">
            <v>6.5</v>
          </cell>
          <cell r="L135" t="str">
            <v>BOND</v>
          </cell>
          <cell r="M135" t="str">
            <v>NPV</v>
          </cell>
        </row>
        <row r="136">
          <cell r="A136" t="str">
            <v>36203RPP8</v>
          </cell>
          <cell r="B136">
            <v>39600</v>
          </cell>
          <cell r="C136">
            <v>36573</v>
          </cell>
          <cell r="D136">
            <v>184563.69</v>
          </cell>
          <cell r="E136">
            <v>182198.96</v>
          </cell>
          <cell r="F136">
            <v>197713.85</v>
          </cell>
          <cell r="G136">
            <v>15514.89</v>
          </cell>
          <cell r="H136">
            <v>0</v>
          </cell>
          <cell r="I136">
            <v>1076.6199999999999</v>
          </cell>
          <cell r="J136">
            <v>1076.6199999999999</v>
          </cell>
          <cell r="K136">
            <v>7</v>
          </cell>
          <cell r="L136" t="str">
            <v>30F360</v>
          </cell>
          <cell r="M136" t="str">
            <v>NPV</v>
          </cell>
        </row>
        <row r="137">
          <cell r="A137" t="str">
            <v>36203RQ44</v>
          </cell>
          <cell r="B137">
            <v>39600</v>
          </cell>
          <cell r="C137">
            <v>36573</v>
          </cell>
          <cell r="D137">
            <v>171165.73</v>
          </cell>
          <cell r="E137">
            <v>168972.67</v>
          </cell>
          <cell r="F137">
            <v>183361.29</v>
          </cell>
          <cell r="G137">
            <v>14388.62</v>
          </cell>
          <cell r="H137">
            <v>0</v>
          </cell>
          <cell r="I137">
            <v>998.47</v>
          </cell>
          <cell r="J137">
            <v>998.47</v>
          </cell>
          <cell r="K137">
            <v>7</v>
          </cell>
          <cell r="L137" t="str">
            <v>30F360</v>
          </cell>
          <cell r="M137" t="str">
            <v>NPV</v>
          </cell>
        </row>
        <row r="138">
          <cell r="A138" t="str">
            <v>36203RQB8</v>
          </cell>
          <cell r="B138">
            <v>39600</v>
          </cell>
          <cell r="C138">
            <v>36573</v>
          </cell>
          <cell r="D138">
            <v>328161.31</v>
          </cell>
          <cell r="E138">
            <v>323956.75</v>
          </cell>
          <cell r="F138">
            <v>351542.8</v>
          </cell>
          <cell r="G138">
            <v>27586.05</v>
          </cell>
          <cell r="H138">
            <v>0</v>
          </cell>
          <cell r="I138">
            <v>1914.27</v>
          </cell>
          <cell r="J138">
            <v>1914.27</v>
          </cell>
          <cell r="K138">
            <v>7</v>
          </cell>
          <cell r="L138" t="str">
            <v>30F360</v>
          </cell>
          <cell r="M138" t="str">
            <v>NPV</v>
          </cell>
        </row>
        <row r="139">
          <cell r="A139" t="str">
            <v>36203RTJ8</v>
          </cell>
          <cell r="B139">
            <v>39600</v>
          </cell>
          <cell r="C139">
            <v>36573</v>
          </cell>
          <cell r="D139">
            <v>127897.55</v>
          </cell>
          <cell r="E139">
            <v>126258.86</v>
          </cell>
          <cell r="F139">
            <v>137010.25</v>
          </cell>
          <cell r="G139">
            <v>10751.39</v>
          </cell>
          <cell r="H139">
            <v>0</v>
          </cell>
          <cell r="I139">
            <v>746.07</v>
          </cell>
          <cell r="J139">
            <v>746.07</v>
          </cell>
          <cell r="K139">
            <v>7</v>
          </cell>
          <cell r="L139" t="str">
            <v>30F360</v>
          </cell>
          <cell r="M139" t="str">
            <v>NPV</v>
          </cell>
        </row>
        <row r="140">
          <cell r="A140" t="str">
            <v>36203S3Z8</v>
          </cell>
          <cell r="B140">
            <v>39600</v>
          </cell>
          <cell r="C140" t="str">
            <v>22 dic 1999</v>
          </cell>
          <cell r="D140">
            <v>66028.69</v>
          </cell>
          <cell r="E140">
            <v>64893.82</v>
          </cell>
          <cell r="F140">
            <v>69577.73</v>
          </cell>
          <cell r="G140">
            <v>4683.91</v>
          </cell>
          <cell r="H140">
            <v>0</v>
          </cell>
          <cell r="I140">
            <v>357.66</v>
          </cell>
          <cell r="J140">
            <v>357.66</v>
          </cell>
          <cell r="K140">
            <v>6.5</v>
          </cell>
          <cell r="L140" t="str">
            <v>30F360</v>
          </cell>
          <cell r="M140" t="str">
            <v>NPV</v>
          </cell>
        </row>
        <row r="141">
          <cell r="A141" t="str">
            <v>36203S4F1</v>
          </cell>
          <cell r="B141">
            <v>39630</v>
          </cell>
          <cell r="C141" t="str">
            <v>22 dic 1999</v>
          </cell>
          <cell r="D141">
            <v>90082.27</v>
          </cell>
          <cell r="E141">
            <v>88533.97</v>
          </cell>
          <cell r="F141">
            <v>94924.19</v>
          </cell>
          <cell r="G141">
            <v>6390.22</v>
          </cell>
          <cell r="H141">
            <v>0</v>
          </cell>
          <cell r="I141">
            <v>487.95</v>
          </cell>
          <cell r="J141">
            <v>487.95</v>
          </cell>
          <cell r="K141">
            <v>6.5</v>
          </cell>
          <cell r="L141" t="str">
            <v>30F360</v>
          </cell>
          <cell r="M141" t="str">
            <v>NPV</v>
          </cell>
        </row>
        <row r="142">
          <cell r="A142" t="str">
            <v>36203SFS1</v>
          </cell>
          <cell r="B142">
            <v>39600</v>
          </cell>
          <cell r="C142">
            <v>36573</v>
          </cell>
          <cell r="D142">
            <v>172825.9</v>
          </cell>
          <cell r="E142">
            <v>170611.57</v>
          </cell>
          <cell r="F142">
            <v>185139.75</v>
          </cell>
          <cell r="G142">
            <v>14528.18</v>
          </cell>
          <cell r="H142">
            <v>0</v>
          </cell>
          <cell r="I142">
            <v>1008.15</v>
          </cell>
          <cell r="J142">
            <v>1008.15</v>
          </cell>
          <cell r="K142">
            <v>7</v>
          </cell>
          <cell r="L142" t="str">
            <v>30F360</v>
          </cell>
          <cell r="M142" t="str">
            <v>NPV</v>
          </cell>
        </row>
        <row r="143">
          <cell r="A143" t="str">
            <v>36203SKH9</v>
          </cell>
          <cell r="B143">
            <v>39692</v>
          </cell>
          <cell r="C143" t="str">
            <v>22 dic 1999</v>
          </cell>
          <cell r="D143">
            <v>59762.2</v>
          </cell>
          <cell r="E143">
            <v>58735.03</v>
          </cell>
          <cell r="F143">
            <v>62974.42</v>
          </cell>
          <cell r="G143">
            <v>4239.3900000000003</v>
          </cell>
          <cell r="H143">
            <v>0</v>
          </cell>
          <cell r="I143">
            <v>323.70999999999998</v>
          </cell>
          <cell r="J143">
            <v>323.70999999999998</v>
          </cell>
          <cell r="K143">
            <v>6.5</v>
          </cell>
          <cell r="L143" t="str">
            <v>30F360</v>
          </cell>
          <cell r="M143" t="str">
            <v>NPV</v>
          </cell>
        </row>
        <row r="144">
          <cell r="A144" t="str">
            <v>36203SMK0</v>
          </cell>
          <cell r="B144" t="str">
            <v>01 abr 2008</v>
          </cell>
          <cell r="C144">
            <v>36573</v>
          </cell>
          <cell r="D144">
            <v>201176.56</v>
          </cell>
          <cell r="E144">
            <v>198599</v>
          </cell>
          <cell r="F144">
            <v>215510.39</v>
          </cell>
          <cell r="G144">
            <v>16911.39</v>
          </cell>
          <cell r="H144">
            <v>0</v>
          </cell>
          <cell r="I144">
            <v>1173.53</v>
          </cell>
          <cell r="J144">
            <v>1173.53</v>
          </cell>
          <cell r="K144">
            <v>7</v>
          </cell>
          <cell r="L144" t="str">
            <v>30F360</v>
          </cell>
          <cell r="M144" t="str">
            <v>NPV</v>
          </cell>
        </row>
        <row r="145">
          <cell r="A145" t="str">
            <v>36203ST72</v>
          </cell>
          <cell r="B145">
            <v>45231</v>
          </cell>
          <cell r="C145" t="str">
            <v>20 dic 2001</v>
          </cell>
          <cell r="D145">
            <v>375109.46</v>
          </cell>
          <cell r="E145">
            <v>385190.53</v>
          </cell>
          <cell r="F145">
            <v>393161.6</v>
          </cell>
          <cell r="G145">
            <v>7971.07</v>
          </cell>
          <cell r="H145">
            <v>0</v>
          </cell>
          <cell r="I145">
            <v>2188.14</v>
          </cell>
          <cell r="J145">
            <v>2188.14</v>
          </cell>
          <cell r="K145">
            <v>7</v>
          </cell>
          <cell r="L145" t="str">
            <v>BOND</v>
          </cell>
          <cell r="M145" t="str">
            <v>NPV</v>
          </cell>
        </row>
        <row r="146">
          <cell r="A146" t="str">
            <v>36203SXU6</v>
          </cell>
          <cell r="B146">
            <v>39569</v>
          </cell>
          <cell r="C146">
            <v>36573</v>
          </cell>
          <cell r="D146">
            <v>142903.89000000001</v>
          </cell>
          <cell r="E146">
            <v>141072.94</v>
          </cell>
          <cell r="F146">
            <v>153085.79</v>
          </cell>
          <cell r="G146">
            <v>12012.85</v>
          </cell>
          <cell r="H146">
            <v>0</v>
          </cell>
          <cell r="I146">
            <v>833.61</v>
          </cell>
          <cell r="J146">
            <v>833.61</v>
          </cell>
          <cell r="K146">
            <v>7</v>
          </cell>
          <cell r="L146" t="str">
            <v>30F360</v>
          </cell>
          <cell r="M146" t="str">
            <v>NPV</v>
          </cell>
        </row>
        <row r="147">
          <cell r="A147" t="str">
            <v>36203T2T1</v>
          </cell>
          <cell r="B147">
            <v>39600</v>
          </cell>
          <cell r="C147">
            <v>36573</v>
          </cell>
          <cell r="D147">
            <v>678940.44</v>
          </cell>
          <cell r="E147">
            <v>670241.53</v>
          </cell>
          <cell r="F147">
            <v>727314.95</v>
          </cell>
          <cell r="G147">
            <v>57073.42</v>
          </cell>
          <cell r="H147">
            <v>0</v>
          </cell>
          <cell r="I147">
            <v>3960.49</v>
          </cell>
          <cell r="J147">
            <v>3960.49</v>
          </cell>
          <cell r="K147">
            <v>7</v>
          </cell>
          <cell r="L147" t="str">
            <v>30F360</v>
          </cell>
          <cell r="M147" t="str">
            <v>NPV</v>
          </cell>
        </row>
        <row r="148">
          <cell r="A148" t="str">
            <v>36203TAS4</v>
          </cell>
          <cell r="B148" t="str">
            <v>01 ene 2024</v>
          </cell>
          <cell r="C148" t="str">
            <v>20 dic 2001</v>
          </cell>
          <cell r="D148">
            <v>292594.49</v>
          </cell>
          <cell r="E148">
            <v>300457.96000000002</v>
          </cell>
          <cell r="F148">
            <v>306675.59999999998</v>
          </cell>
          <cell r="G148">
            <v>6217.64</v>
          </cell>
          <cell r="H148">
            <v>0</v>
          </cell>
          <cell r="I148">
            <v>1706.8</v>
          </cell>
          <cell r="J148">
            <v>1706.8</v>
          </cell>
          <cell r="K148">
            <v>7</v>
          </cell>
          <cell r="L148" t="str">
            <v>BOND</v>
          </cell>
          <cell r="M148" t="str">
            <v>NPV</v>
          </cell>
        </row>
        <row r="149">
          <cell r="A149" t="str">
            <v>36203UTD4</v>
          </cell>
          <cell r="B149">
            <v>39569</v>
          </cell>
          <cell r="C149">
            <v>36573</v>
          </cell>
          <cell r="D149">
            <v>92038.85</v>
          </cell>
          <cell r="E149">
            <v>90859.59</v>
          </cell>
          <cell r="F149">
            <v>98596.62</v>
          </cell>
          <cell r="G149">
            <v>7737.03</v>
          </cell>
          <cell r="H149">
            <v>0</v>
          </cell>
          <cell r="I149">
            <v>536.89</v>
          </cell>
          <cell r="J149">
            <v>536.89</v>
          </cell>
          <cell r="K149">
            <v>7</v>
          </cell>
          <cell r="L149" t="str">
            <v>30F360</v>
          </cell>
          <cell r="M149" t="str">
            <v>NPV</v>
          </cell>
        </row>
        <row r="150">
          <cell r="A150" t="str">
            <v>36203UUX8</v>
          </cell>
          <cell r="B150">
            <v>39630</v>
          </cell>
          <cell r="C150" t="str">
            <v>16 ago 2001</v>
          </cell>
          <cell r="D150">
            <v>85012.81</v>
          </cell>
          <cell r="E150">
            <v>87191.26</v>
          </cell>
          <cell r="F150">
            <v>89582.25</v>
          </cell>
          <cell r="G150">
            <v>2390.9899999999998</v>
          </cell>
          <cell r="H150">
            <v>0</v>
          </cell>
          <cell r="I150">
            <v>460.49</v>
          </cell>
          <cell r="J150">
            <v>460.49</v>
          </cell>
          <cell r="K150">
            <v>6.5</v>
          </cell>
          <cell r="L150" t="str">
            <v>BOND</v>
          </cell>
          <cell r="M150" t="str">
            <v>NPV</v>
          </cell>
        </row>
        <row r="151">
          <cell r="A151" t="str">
            <v>36203UWC2</v>
          </cell>
          <cell r="B151">
            <v>39692</v>
          </cell>
          <cell r="C151" t="str">
            <v>22 dic 1999</v>
          </cell>
          <cell r="D151">
            <v>54561.04</v>
          </cell>
          <cell r="E151">
            <v>53623.26</v>
          </cell>
          <cell r="F151">
            <v>57493.7</v>
          </cell>
          <cell r="G151">
            <v>3870.44</v>
          </cell>
          <cell r="H151">
            <v>0</v>
          </cell>
          <cell r="I151">
            <v>295.54000000000002</v>
          </cell>
          <cell r="J151">
            <v>295.54000000000002</v>
          </cell>
          <cell r="K151">
            <v>6.5</v>
          </cell>
          <cell r="L151" t="str">
            <v>30F360</v>
          </cell>
          <cell r="M151" t="str">
            <v>NPV</v>
          </cell>
        </row>
        <row r="152">
          <cell r="A152" t="str">
            <v>36203UWD0</v>
          </cell>
          <cell r="B152">
            <v>39692</v>
          </cell>
          <cell r="C152" t="str">
            <v>16 ago 2001</v>
          </cell>
          <cell r="D152">
            <v>82742.45</v>
          </cell>
          <cell r="E152">
            <v>84862.74</v>
          </cell>
          <cell r="F152">
            <v>87189.86</v>
          </cell>
          <cell r="G152">
            <v>2327.12</v>
          </cell>
          <cell r="H152">
            <v>0</v>
          </cell>
          <cell r="I152">
            <v>448.19</v>
          </cell>
          <cell r="J152">
            <v>448.19</v>
          </cell>
          <cell r="K152">
            <v>6.5</v>
          </cell>
          <cell r="L152" t="str">
            <v>BOND</v>
          </cell>
          <cell r="M152" t="str">
            <v>NPV</v>
          </cell>
        </row>
        <row r="153">
          <cell r="A153" t="str">
            <v>36203UWL2</v>
          </cell>
          <cell r="B153">
            <v>39600</v>
          </cell>
          <cell r="C153">
            <v>36573</v>
          </cell>
          <cell r="D153">
            <v>277375.88</v>
          </cell>
          <cell r="E153">
            <v>273822</v>
          </cell>
          <cell r="F153">
            <v>297138.90999999997</v>
          </cell>
          <cell r="G153">
            <v>23316.91</v>
          </cell>
          <cell r="H153">
            <v>0</v>
          </cell>
          <cell r="I153">
            <v>1618.03</v>
          </cell>
          <cell r="J153">
            <v>1618.03</v>
          </cell>
          <cell r="K153">
            <v>7</v>
          </cell>
          <cell r="L153" t="str">
            <v>30F360</v>
          </cell>
          <cell r="M153" t="str">
            <v>NPV</v>
          </cell>
        </row>
        <row r="154">
          <cell r="A154" t="str">
            <v>36203UYA4</v>
          </cell>
          <cell r="B154">
            <v>39722</v>
          </cell>
          <cell r="C154" t="str">
            <v>22 dic 1999</v>
          </cell>
          <cell r="D154">
            <v>273766.02</v>
          </cell>
          <cell r="E154">
            <v>269060.65999999997</v>
          </cell>
          <cell r="F154">
            <v>288480.94</v>
          </cell>
          <cell r="G154">
            <v>19420.28</v>
          </cell>
          <cell r="H154">
            <v>0</v>
          </cell>
          <cell r="I154">
            <v>1482.9</v>
          </cell>
          <cell r="J154">
            <v>1482.9</v>
          </cell>
          <cell r="K154">
            <v>6.5</v>
          </cell>
          <cell r="L154" t="str">
            <v>30F360</v>
          </cell>
          <cell r="M154" t="str">
            <v>NPV</v>
          </cell>
        </row>
        <row r="155">
          <cell r="A155" t="str">
            <v>36203V2F6</v>
          </cell>
          <cell r="B155">
            <v>39600</v>
          </cell>
          <cell r="C155">
            <v>36573</v>
          </cell>
          <cell r="D155">
            <v>247295.81</v>
          </cell>
          <cell r="E155">
            <v>244127.32</v>
          </cell>
          <cell r="F155">
            <v>264915.64</v>
          </cell>
          <cell r="G155">
            <v>20788.32</v>
          </cell>
          <cell r="H155">
            <v>0</v>
          </cell>
          <cell r="I155">
            <v>1442.56</v>
          </cell>
          <cell r="J155">
            <v>1442.56</v>
          </cell>
          <cell r="K155">
            <v>7</v>
          </cell>
          <cell r="L155" t="str">
            <v>30F360</v>
          </cell>
          <cell r="M155" t="str">
            <v>NPV</v>
          </cell>
        </row>
        <row r="156">
          <cell r="A156" t="str">
            <v>36203VD49</v>
          </cell>
          <cell r="B156">
            <v>39845</v>
          </cell>
          <cell r="C156">
            <v>36573</v>
          </cell>
          <cell r="D156">
            <v>103383.05</v>
          </cell>
          <cell r="E156">
            <v>98084.69</v>
          </cell>
          <cell r="F156">
            <v>107954.65</v>
          </cell>
          <cell r="G156">
            <v>9869.9599999999991</v>
          </cell>
          <cell r="H156">
            <v>0</v>
          </cell>
          <cell r="I156">
            <v>516.91999999999996</v>
          </cell>
          <cell r="J156">
            <v>516.91999999999996</v>
          </cell>
          <cell r="K156">
            <v>6</v>
          </cell>
          <cell r="L156" t="str">
            <v>30F360</v>
          </cell>
          <cell r="M156" t="str">
            <v>NPV</v>
          </cell>
        </row>
        <row r="157">
          <cell r="A157" t="str">
            <v>36203VDU1</v>
          </cell>
          <cell r="B157" t="str">
            <v>01 ene 2009</v>
          </cell>
          <cell r="C157">
            <v>36573</v>
          </cell>
          <cell r="D157">
            <v>123258.01</v>
          </cell>
          <cell r="E157">
            <v>116941.04</v>
          </cell>
          <cell r="F157">
            <v>128920.17</v>
          </cell>
          <cell r="G157">
            <v>11979.13</v>
          </cell>
          <cell r="H157">
            <v>0</v>
          </cell>
          <cell r="I157">
            <v>616.29</v>
          </cell>
          <cell r="J157">
            <v>616.29</v>
          </cell>
          <cell r="K157">
            <v>6</v>
          </cell>
          <cell r="L157" t="str">
            <v>30F360</v>
          </cell>
          <cell r="M157" t="str">
            <v>NPV</v>
          </cell>
        </row>
        <row r="158">
          <cell r="A158" t="str">
            <v>36203VXA3</v>
          </cell>
          <cell r="B158">
            <v>45323</v>
          </cell>
          <cell r="C158" t="str">
            <v>20 dic 2001</v>
          </cell>
          <cell r="D158">
            <v>95544.85</v>
          </cell>
          <cell r="E158">
            <v>98112.63</v>
          </cell>
          <cell r="F158">
            <v>100142.95</v>
          </cell>
          <cell r="G158">
            <v>2030.32</v>
          </cell>
          <cell r="H158">
            <v>0</v>
          </cell>
          <cell r="I158">
            <v>557.35</v>
          </cell>
          <cell r="J158">
            <v>557.35</v>
          </cell>
          <cell r="K158">
            <v>7</v>
          </cell>
          <cell r="L158" t="str">
            <v>BOND</v>
          </cell>
          <cell r="M158" t="str">
            <v>NPV</v>
          </cell>
        </row>
        <row r="159">
          <cell r="A159" t="str">
            <v>36203W4P0</v>
          </cell>
          <cell r="B159">
            <v>39692</v>
          </cell>
          <cell r="C159" t="str">
            <v>16 ago 2001</v>
          </cell>
          <cell r="D159">
            <v>57413.85</v>
          </cell>
          <cell r="E159">
            <v>58885.08</v>
          </cell>
          <cell r="F159">
            <v>60499.839999999997</v>
          </cell>
          <cell r="G159">
            <v>1614.76</v>
          </cell>
          <cell r="H159">
            <v>0</v>
          </cell>
          <cell r="I159">
            <v>310.99</v>
          </cell>
          <cell r="J159">
            <v>310.99</v>
          </cell>
          <cell r="K159">
            <v>6.5</v>
          </cell>
          <cell r="L159" t="str">
            <v>BOND</v>
          </cell>
          <cell r="M159" t="str">
            <v>NPV</v>
          </cell>
        </row>
        <row r="160">
          <cell r="A160" t="str">
            <v>36203X7B6</v>
          </cell>
          <cell r="B160">
            <v>39873</v>
          </cell>
          <cell r="C160">
            <v>36573</v>
          </cell>
          <cell r="D160">
            <v>467452.99</v>
          </cell>
          <cell r="E160">
            <v>443496.03</v>
          </cell>
          <cell r="F160">
            <v>488123.76</v>
          </cell>
          <cell r="G160">
            <v>44627.73</v>
          </cell>
          <cell r="H160">
            <v>0</v>
          </cell>
          <cell r="I160">
            <v>2337.27</v>
          </cell>
          <cell r="J160">
            <v>2337.27</v>
          </cell>
          <cell r="K160">
            <v>6</v>
          </cell>
          <cell r="L160" t="str">
            <v>30F360</v>
          </cell>
          <cell r="M160" t="str">
            <v>NPV</v>
          </cell>
        </row>
        <row r="161">
          <cell r="A161" t="str">
            <v>36203YE59</v>
          </cell>
          <cell r="B161">
            <v>39600</v>
          </cell>
          <cell r="C161">
            <v>36573</v>
          </cell>
          <cell r="D161">
            <v>323596</v>
          </cell>
          <cell r="E161">
            <v>319449.93</v>
          </cell>
          <cell r="F161">
            <v>346652.22</v>
          </cell>
          <cell r="G161">
            <v>27202.29</v>
          </cell>
          <cell r="H161">
            <v>0</v>
          </cell>
          <cell r="I161">
            <v>1887.64</v>
          </cell>
          <cell r="J161">
            <v>1887.64</v>
          </cell>
          <cell r="K161">
            <v>7</v>
          </cell>
          <cell r="L161" t="str">
            <v>30F360</v>
          </cell>
          <cell r="M161" t="str">
            <v>NPV</v>
          </cell>
        </row>
        <row r="162">
          <cell r="A162" t="str">
            <v>36203YTQ7</v>
          </cell>
          <cell r="B162">
            <v>39630</v>
          </cell>
          <cell r="C162">
            <v>36573</v>
          </cell>
          <cell r="D162">
            <v>105174.5</v>
          </cell>
          <cell r="E162">
            <v>103826.95</v>
          </cell>
          <cell r="F162">
            <v>112668.18</v>
          </cell>
          <cell r="G162">
            <v>8841.23</v>
          </cell>
          <cell r="H162">
            <v>0</v>
          </cell>
          <cell r="I162">
            <v>613.52</v>
          </cell>
          <cell r="J162">
            <v>613.52</v>
          </cell>
          <cell r="K162">
            <v>7</v>
          </cell>
          <cell r="L162" t="str">
            <v>30F360</v>
          </cell>
          <cell r="M162" t="str">
            <v>NPV</v>
          </cell>
        </row>
        <row r="163">
          <cell r="A163" t="str">
            <v>36204A4Q5</v>
          </cell>
          <cell r="B163" t="str">
            <v>01 ago 2008</v>
          </cell>
          <cell r="C163" t="str">
            <v>22 dic 1999</v>
          </cell>
          <cell r="D163">
            <v>49972.62</v>
          </cell>
          <cell r="E163">
            <v>49113.72</v>
          </cell>
          <cell r="F163">
            <v>52658.65</v>
          </cell>
          <cell r="G163">
            <v>3544.93</v>
          </cell>
          <cell r="H163">
            <v>0</v>
          </cell>
          <cell r="I163">
            <v>270.69</v>
          </cell>
          <cell r="J163">
            <v>270.69</v>
          </cell>
          <cell r="K163">
            <v>6.5</v>
          </cell>
          <cell r="L163" t="str">
            <v>30F360</v>
          </cell>
          <cell r="M163" t="str">
            <v>NPV</v>
          </cell>
        </row>
        <row r="164">
          <cell r="A164" t="str">
            <v>36204AEY7</v>
          </cell>
          <cell r="B164" t="str">
            <v>01 ago 2008</v>
          </cell>
          <cell r="C164" t="str">
            <v>22 dic 1999</v>
          </cell>
          <cell r="D164">
            <v>224863.66</v>
          </cell>
          <cell r="E164">
            <v>220998.82</v>
          </cell>
          <cell r="F164">
            <v>236950.08</v>
          </cell>
          <cell r="G164">
            <v>15951.26</v>
          </cell>
          <cell r="H164">
            <v>0</v>
          </cell>
          <cell r="I164">
            <v>1218.01</v>
          </cell>
          <cell r="J164">
            <v>1218.01</v>
          </cell>
          <cell r="K164">
            <v>6.5</v>
          </cell>
          <cell r="L164" t="str">
            <v>30F360</v>
          </cell>
          <cell r="M164" t="str">
            <v>NPV</v>
          </cell>
        </row>
        <row r="165">
          <cell r="A165" t="str">
            <v>36204AX26</v>
          </cell>
          <cell r="B165">
            <v>39753</v>
          </cell>
          <cell r="C165" t="str">
            <v>22 dic 1999</v>
          </cell>
          <cell r="D165">
            <v>122027.44</v>
          </cell>
          <cell r="E165">
            <v>119930.08</v>
          </cell>
          <cell r="F165">
            <v>128586.41</v>
          </cell>
          <cell r="G165">
            <v>8656.33</v>
          </cell>
          <cell r="H165">
            <v>0</v>
          </cell>
          <cell r="I165">
            <v>660.98</v>
          </cell>
          <cell r="J165">
            <v>660.98</v>
          </cell>
          <cell r="K165">
            <v>6.5</v>
          </cell>
          <cell r="L165" t="str">
            <v>30F360</v>
          </cell>
          <cell r="M165" t="str">
            <v>NPV</v>
          </cell>
        </row>
        <row r="166">
          <cell r="A166" t="str">
            <v>36204AZQ1</v>
          </cell>
          <cell r="B166" t="str">
            <v>01 ago 2023</v>
          </cell>
          <cell r="C166" t="str">
            <v>20 dic 2001</v>
          </cell>
          <cell r="D166">
            <v>356808.55</v>
          </cell>
          <cell r="E166">
            <v>366397.77</v>
          </cell>
          <cell r="F166">
            <v>373979.96</v>
          </cell>
          <cell r="G166">
            <v>7582.19</v>
          </cell>
          <cell r="H166">
            <v>0</v>
          </cell>
          <cell r="I166">
            <v>2081.38</v>
          </cell>
          <cell r="J166">
            <v>2081.38</v>
          </cell>
          <cell r="K166">
            <v>7</v>
          </cell>
          <cell r="L166" t="str">
            <v>BOND</v>
          </cell>
          <cell r="M166" t="str">
            <v>NPV</v>
          </cell>
        </row>
        <row r="167">
          <cell r="A167" t="str">
            <v>36204BMX8</v>
          </cell>
          <cell r="B167">
            <v>39873</v>
          </cell>
          <cell r="C167" t="str">
            <v>22 dic 1999</v>
          </cell>
          <cell r="D167">
            <v>125343.28</v>
          </cell>
          <cell r="E167">
            <v>123188.94</v>
          </cell>
          <cell r="F167">
            <v>132001.51999999999</v>
          </cell>
          <cell r="G167">
            <v>8812.58</v>
          </cell>
          <cell r="H167">
            <v>0</v>
          </cell>
          <cell r="I167">
            <v>678.94</v>
          </cell>
          <cell r="J167">
            <v>678.94</v>
          </cell>
          <cell r="K167">
            <v>6.5</v>
          </cell>
          <cell r="L167" t="str">
            <v>30F360</v>
          </cell>
          <cell r="M167" t="str">
            <v>NPV</v>
          </cell>
        </row>
        <row r="168">
          <cell r="A168" t="str">
            <v>36204CJJ1</v>
          </cell>
          <cell r="B168">
            <v>39692</v>
          </cell>
          <cell r="C168" t="str">
            <v>22 dic 1999</v>
          </cell>
          <cell r="D168">
            <v>123190.88</v>
          </cell>
          <cell r="E168">
            <v>121073.53</v>
          </cell>
          <cell r="F168">
            <v>129812.39</v>
          </cell>
          <cell r="G168">
            <v>8738.86</v>
          </cell>
          <cell r="H168">
            <v>0</v>
          </cell>
          <cell r="I168">
            <v>667.28</v>
          </cell>
          <cell r="J168">
            <v>667.28</v>
          </cell>
          <cell r="K168">
            <v>6.5</v>
          </cell>
          <cell r="L168" t="str">
            <v>30F360</v>
          </cell>
          <cell r="M168" t="str">
            <v>NPV</v>
          </cell>
        </row>
        <row r="169">
          <cell r="A169" t="str">
            <v>36204CZL8</v>
          </cell>
          <cell r="B169">
            <v>39873</v>
          </cell>
          <cell r="C169" t="str">
            <v>22 dic 1999</v>
          </cell>
          <cell r="D169">
            <v>69040.399999999994</v>
          </cell>
          <cell r="E169">
            <v>67853.75</v>
          </cell>
          <cell r="F169">
            <v>72707.83</v>
          </cell>
          <cell r="G169">
            <v>4854.08</v>
          </cell>
          <cell r="H169">
            <v>0</v>
          </cell>
          <cell r="I169">
            <v>373.97</v>
          </cell>
          <cell r="J169">
            <v>373.97</v>
          </cell>
          <cell r="K169">
            <v>6.5</v>
          </cell>
          <cell r="L169" t="str">
            <v>30F360</v>
          </cell>
          <cell r="M169" t="str">
            <v>NPV</v>
          </cell>
        </row>
        <row r="170">
          <cell r="A170" t="str">
            <v>36204D5A3</v>
          </cell>
          <cell r="B170">
            <v>39722</v>
          </cell>
          <cell r="C170" t="str">
            <v>16 ago 2001</v>
          </cell>
          <cell r="D170">
            <v>17937.580000000002</v>
          </cell>
          <cell r="E170">
            <v>18397.22</v>
          </cell>
          <cell r="F170">
            <v>18901.72</v>
          </cell>
          <cell r="G170">
            <v>504.5</v>
          </cell>
          <cell r="H170">
            <v>0</v>
          </cell>
          <cell r="I170">
            <v>97.16</v>
          </cell>
          <cell r="J170">
            <v>97.16</v>
          </cell>
          <cell r="K170">
            <v>6.5</v>
          </cell>
          <cell r="L170" t="str">
            <v>BOND</v>
          </cell>
          <cell r="M170" t="str">
            <v>NPV</v>
          </cell>
        </row>
        <row r="171">
          <cell r="A171" t="str">
            <v>36204ENW3</v>
          </cell>
          <cell r="B171">
            <v>45170</v>
          </cell>
          <cell r="C171" t="str">
            <v>20 dic 2001</v>
          </cell>
          <cell r="D171">
            <v>302016.43</v>
          </cell>
          <cell r="E171">
            <v>310133.12</v>
          </cell>
          <cell r="F171">
            <v>316550.96999999997</v>
          </cell>
          <cell r="G171">
            <v>6417.85</v>
          </cell>
          <cell r="H171">
            <v>0</v>
          </cell>
          <cell r="I171">
            <v>1761.76</v>
          </cell>
          <cell r="J171">
            <v>1761.76</v>
          </cell>
          <cell r="K171">
            <v>7</v>
          </cell>
          <cell r="L171" t="str">
            <v>BOND</v>
          </cell>
          <cell r="M171" t="str">
            <v>NPV</v>
          </cell>
        </row>
        <row r="172">
          <cell r="A172" t="str">
            <v>36204GJU7</v>
          </cell>
          <cell r="B172" t="str">
            <v>01 dic 2008</v>
          </cell>
          <cell r="C172" t="str">
            <v>22 dic 1999</v>
          </cell>
          <cell r="D172">
            <v>54113</v>
          </cell>
          <cell r="E172">
            <v>53182.94</v>
          </cell>
          <cell r="F172">
            <v>57021.57</v>
          </cell>
          <cell r="G172">
            <v>3838.63</v>
          </cell>
          <cell r="H172">
            <v>0</v>
          </cell>
          <cell r="I172">
            <v>293.11</v>
          </cell>
          <cell r="J172">
            <v>293.11</v>
          </cell>
          <cell r="K172">
            <v>6.5</v>
          </cell>
          <cell r="L172" t="str">
            <v>30F360</v>
          </cell>
          <cell r="M172" t="str">
            <v>NPV</v>
          </cell>
        </row>
        <row r="173">
          <cell r="A173" t="str">
            <v>36204GWJ7</v>
          </cell>
          <cell r="B173">
            <v>39692</v>
          </cell>
          <cell r="C173" t="str">
            <v>16 ago 2001</v>
          </cell>
          <cell r="D173">
            <v>79455.86</v>
          </cell>
          <cell r="E173">
            <v>81491.92</v>
          </cell>
          <cell r="F173">
            <v>83726.61</v>
          </cell>
          <cell r="G173">
            <v>2234.69</v>
          </cell>
          <cell r="H173">
            <v>0</v>
          </cell>
          <cell r="I173">
            <v>430.39</v>
          </cell>
          <cell r="J173">
            <v>430.39</v>
          </cell>
          <cell r="K173">
            <v>6.5</v>
          </cell>
          <cell r="L173" t="str">
            <v>BOND</v>
          </cell>
          <cell r="M173" t="str">
            <v>NPV</v>
          </cell>
        </row>
        <row r="174">
          <cell r="A174" t="str">
            <v>36204GY89</v>
          </cell>
          <cell r="B174" t="str">
            <v>01 dic 2008</v>
          </cell>
          <cell r="C174" t="str">
            <v>22 dic 1999</v>
          </cell>
          <cell r="D174">
            <v>52433.56</v>
          </cell>
          <cell r="E174">
            <v>51532.34</v>
          </cell>
          <cell r="F174">
            <v>55251.86</v>
          </cell>
          <cell r="G174">
            <v>3719.52</v>
          </cell>
          <cell r="H174">
            <v>0</v>
          </cell>
          <cell r="I174">
            <v>284.02</v>
          </cell>
          <cell r="J174">
            <v>284.02</v>
          </cell>
          <cell r="K174">
            <v>6.5</v>
          </cell>
          <cell r="L174" t="str">
            <v>30F360</v>
          </cell>
          <cell r="M174" t="str">
            <v>NPV</v>
          </cell>
        </row>
        <row r="175">
          <cell r="A175" t="str">
            <v>36204H7C8</v>
          </cell>
          <cell r="B175">
            <v>39753</v>
          </cell>
          <cell r="C175" t="str">
            <v>22 dic 1999</v>
          </cell>
          <cell r="D175">
            <v>46852.49</v>
          </cell>
          <cell r="E175">
            <v>46047.21</v>
          </cell>
          <cell r="F175">
            <v>49370.81</v>
          </cell>
          <cell r="G175">
            <v>3323.6</v>
          </cell>
          <cell r="H175">
            <v>0</v>
          </cell>
          <cell r="I175">
            <v>253.78</v>
          </cell>
          <cell r="J175">
            <v>253.78</v>
          </cell>
          <cell r="K175">
            <v>6.5</v>
          </cell>
          <cell r="L175" t="str">
            <v>30F360</v>
          </cell>
          <cell r="M175" t="str">
            <v>NPV</v>
          </cell>
        </row>
        <row r="176">
          <cell r="A176" t="str">
            <v>36204J6M3</v>
          </cell>
          <cell r="B176">
            <v>39934</v>
          </cell>
          <cell r="C176" t="str">
            <v>22 dic 1999</v>
          </cell>
          <cell r="D176">
            <v>175118.6</v>
          </cell>
          <cell r="E176">
            <v>172108.75</v>
          </cell>
          <cell r="F176">
            <v>184420.9</v>
          </cell>
          <cell r="G176">
            <v>12312.15</v>
          </cell>
          <cell r="H176">
            <v>0</v>
          </cell>
          <cell r="I176">
            <v>948.56</v>
          </cell>
          <cell r="J176">
            <v>948.56</v>
          </cell>
          <cell r="K176">
            <v>6.5</v>
          </cell>
          <cell r="L176" t="str">
            <v>30F360</v>
          </cell>
          <cell r="M176" t="str">
            <v>NPV</v>
          </cell>
        </row>
        <row r="177">
          <cell r="A177" t="str">
            <v>36204JDF0</v>
          </cell>
          <cell r="B177" t="str">
            <v>01 ene 2009</v>
          </cell>
          <cell r="C177" t="str">
            <v>22 dic 1999</v>
          </cell>
          <cell r="D177">
            <v>70357.490000000005</v>
          </cell>
          <cell r="E177">
            <v>69148.210000000006</v>
          </cell>
          <cell r="F177">
            <v>74139.210000000006</v>
          </cell>
          <cell r="G177">
            <v>4991</v>
          </cell>
          <cell r="H177">
            <v>0</v>
          </cell>
          <cell r="I177">
            <v>381.1</v>
          </cell>
          <cell r="J177">
            <v>381.1</v>
          </cell>
          <cell r="K177">
            <v>6.5</v>
          </cell>
          <cell r="L177" t="str">
            <v>30F360</v>
          </cell>
          <cell r="M177" t="str">
            <v>NPV</v>
          </cell>
        </row>
        <row r="178">
          <cell r="A178" t="str">
            <v>36204JEY8</v>
          </cell>
          <cell r="B178">
            <v>39692</v>
          </cell>
          <cell r="C178" t="str">
            <v>16 ago 2001</v>
          </cell>
          <cell r="D178">
            <v>86686.6</v>
          </cell>
          <cell r="E178">
            <v>88907.94</v>
          </cell>
          <cell r="F178">
            <v>91346</v>
          </cell>
          <cell r="G178">
            <v>2438.06</v>
          </cell>
          <cell r="H178">
            <v>0</v>
          </cell>
          <cell r="I178">
            <v>469.55</v>
          </cell>
          <cell r="J178">
            <v>469.55</v>
          </cell>
          <cell r="K178">
            <v>6.5</v>
          </cell>
          <cell r="L178" t="str">
            <v>BOND</v>
          </cell>
          <cell r="M178" t="str">
            <v>NPV</v>
          </cell>
        </row>
        <row r="179">
          <cell r="A179" t="str">
            <v>36204JV45</v>
          </cell>
          <cell r="B179" t="str">
            <v>01 abr 2009</v>
          </cell>
          <cell r="C179" t="str">
            <v>22 dic 1999</v>
          </cell>
          <cell r="D179">
            <v>99193.1</v>
          </cell>
          <cell r="E179">
            <v>97488.22</v>
          </cell>
          <cell r="F179">
            <v>104462.24</v>
          </cell>
          <cell r="G179">
            <v>6974.02</v>
          </cell>
          <cell r="H179">
            <v>0</v>
          </cell>
          <cell r="I179">
            <v>537.29999999999995</v>
          </cell>
          <cell r="J179">
            <v>537.29999999999995</v>
          </cell>
          <cell r="K179">
            <v>6.5</v>
          </cell>
          <cell r="L179" t="str">
            <v>30F360</v>
          </cell>
          <cell r="M179" t="str">
            <v>NPV</v>
          </cell>
        </row>
        <row r="180">
          <cell r="A180" t="str">
            <v>36204NEP8</v>
          </cell>
          <cell r="B180">
            <v>39753</v>
          </cell>
          <cell r="C180" t="str">
            <v>22 dic 1999</v>
          </cell>
          <cell r="D180">
            <v>95279.33</v>
          </cell>
          <cell r="E180">
            <v>93641.71</v>
          </cell>
          <cell r="F180">
            <v>100400.59</v>
          </cell>
          <cell r="G180">
            <v>6758.88</v>
          </cell>
          <cell r="H180">
            <v>0</v>
          </cell>
          <cell r="I180">
            <v>516.1</v>
          </cell>
          <cell r="J180">
            <v>516.1</v>
          </cell>
          <cell r="K180">
            <v>6.5</v>
          </cell>
          <cell r="L180" t="str">
            <v>30F360</v>
          </cell>
          <cell r="M180" t="str">
            <v>NPV</v>
          </cell>
        </row>
        <row r="181">
          <cell r="A181" t="str">
            <v>36204NMA2</v>
          </cell>
          <cell r="B181" t="str">
            <v>01 dic 2008</v>
          </cell>
          <cell r="C181" t="str">
            <v>22 dic 1999</v>
          </cell>
          <cell r="D181">
            <v>84505.98</v>
          </cell>
          <cell r="E181">
            <v>83053.539999999994</v>
          </cell>
          <cell r="F181">
            <v>89048.18</v>
          </cell>
          <cell r="G181">
            <v>5994.64</v>
          </cell>
          <cell r="H181">
            <v>0</v>
          </cell>
          <cell r="I181">
            <v>457.74</v>
          </cell>
          <cell r="J181">
            <v>457.74</v>
          </cell>
          <cell r="K181">
            <v>6.5</v>
          </cell>
          <cell r="L181" t="str">
            <v>30F360</v>
          </cell>
          <cell r="M181" t="str">
            <v>NPV</v>
          </cell>
        </row>
        <row r="182">
          <cell r="A182" t="str">
            <v>36204NSR9</v>
          </cell>
          <cell r="B182" t="str">
            <v>01 abr 2009</v>
          </cell>
          <cell r="C182">
            <v>36573</v>
          </cell>
          <cell r="D182">
            <v>441884.26</v>
          </cell>
          <cell r="E182">
            <v>419237.68</v>
          </cell>
          <cell r="F182">
            <v>461424.38</v>
          </cell>
          <cell r="G182">
            <v>42186.7</v>
          </cell>
          <cell r="H182">
            <v>0</v>
          </cell>
          <cell r="I182">
            <v>2209.42</v>
          </cell>
          <cell r="J182">
            <v>2209.42</v>
          </cell>
          <cell r="K182">
            <v>6</v>
          </cell>
          <cell r="L182" t="str">
            <v>30F360</v>
          </cell>
          <cell r="M182" t="str">
            <v>NPV</v>
          </cell>
        </row>
        <row r="183">
          <cell r="A183" t="str">
            <v>36204NU62</v>
          </cell>
          <cell r="B183" t="str">
            <v>01 ene 2009</v>
          </cell>
          <cell r="C183">
            <v>36573</v>
          </cell>
          <cell r="D183">
            <v>19341.38</v>
          </cell>
          <cell r="E183">
            <v>18350.12</v>
          </cell>
          <cell r="F183">
            <v>20229.87</v>
          </cell>
          <cell r="G183">
            <v>1879.75</v>
          </cell>
          <cell r="H183">
            <v>0</v>
          </cell>
          <cell r="I183">
            <v>96.71</v>
          </cell>
          <cell r="J183">
            <v>96.71</v>
          </cell>
          <cell r="K183">
            <v>6</v>
          </cell>
          <cell r="L183" t="str">
            <v>30F360</v>
          </cell>
          <cell r="M183" t="str">
            <v>NPV</v>
          </cell>
        </row>
        <row r="184">
          <cell r="A184" t="str">
            <v>36204PHW5</v>
          </cell>
          <cell r="B184">
            <v>39753</v>
          </cell>
          <cell r="C184" t="str">
            <v>22 dic 1999</v>
          </cell>
          <cell r="D184">
            <v>97223.57</v>
          </cell>
          <cell r="E184">
            <v>95552.55</v>
          </cell>
          <cell r="F184">
            <v>102449.34</v>
          </cell>
          <cell r="G184">
            <v>6896.79</v>
          </cell>
          <cell r="H184">
            <v>0</v>
          </cell>
          <cell r="I184">
            <v>526.63</v>
          </cell>
          <cell r="J184">
            <v>526.63</v>
          </cell>
          <cell r="K184">
            <v>6.5</v>
          </cell>
          <cell r="L184" t="str">
            <v>30F360</v>
          </cell>
          <cell r="M184" t="str">
            <v>NPV</v>
          </cell>
        </row>
        <row r="185">
          <cell r="A185" t="str">
            <v>36204PQF2</v>
          </cell>
          <cell r="B185" t="str">
            <v>01 ene 2009</v>
          </cell>
          <cell r="C185" t="str">
            <v>16 ago 2001</v>
          </cell>
          <cell r="D185">
            <v>54088.02</v>
          </cell>
          <cell r="E185">
            <v>55474.01</v>
          </cell>
          <cell r="F185">
            <v>56995.25</v>
          </cell>
          <cell r="G185">
            <v>1521.24</v>
          </cell>
          <cell r="H185">
            <v>0</v>
          </cell>
          <cell r="I185">
            <v>292.98</v>
          </cell>
          <cell r="J185">
            <v>292.98</v>
          </cell>
          <cell r="K185">
            <v>6.5</v>
          </cell>
          <cell r="L185" t="str">
            <v>BOND</v>
          </cell>
          <cell r="M185" t="str">
            <v>NPV</v>
          </cell>
        </row>
        <row r="186">
          <cell r="A186" t="str">
            <v>36204R2A5</v>
          </cell>
          <cell r="B186">
            <v>39873</v>
          </cell>
          <cell r="C186" t="str">
            <v>22 dic 1999</v>
          </cell>
          <cell r="D186">
            <v>208285.72</v>
          </cell>
          <cell r="E186">
            <v>204705.79</v>
          </cell>
          <cell r="F186">
            <v>219349.86</v>
          </cell>
          <cell r="G186">
            <v>14644.07</v>
          </cell>
          <cell r="H186">
            <v>0</v>
          </cell>
          <cell r="I186">
            <v>1128.21</v>
          </cell>
          <cell r="J186">
            <v>1128.21</v>
          </cell>
          <cell r="K186">
            <v>6.5</v>
          </cell>
          <cell r="L186" t="str">
            <v>30F360</v>
          </cell>
          <cell r="M186" t="str">
            <v>NPV</v>
          </cell>
        </row>
        <row r="187">
          <cell r="A187" t="str">
            <v>36204RHX9</v>
          </cell>
          <cell r="B187" t="str">
            <v>01 dic 2011</v>
          </cell>
          <cell r="C187">
            <v>37028</v>
          </cell>
          <cell r="D187">
            <v>315517.12</v>
          </cell>
          <cell r="E187">
            <v>328137.82</v>
          </cell>
          <cell r="F187">
            <v>337193.15</v>
          </cell>
          <cell r="G187">
            <v>9055.33</v>
          </cell>
          <cell r="H187">
            <v>0</v>
          </cell>
          <cell r="I187">
            <v>2103.4499999999998</v>
          </cell>
          <cell r="J187">
            <v>2103.4499999999998</v>
          </cell>
          <cell r="K187">
            <v>8</v>
          </cell>
          <cell r="L187" t="str">
            <v>BOND</v>
          </cell>
          <cell r="M187" t="str">
            <v>NPV</v>
          </cell>
        </row>
        <row r="188">
          <cell r="A188" t="str">
            <v>36204S6U5</v>
          </cell>
          <cell r="B188" t="str">
            <v>01 ene 2024</v>
          </cell>
          <cell r="C188" t="str">
            <v>20 dic 2001</v>
          </cell>
          <cell r="D188">
            <v>19795.43</v>
          </cell>
          <cell r="E188">
            <v>20327.419999999998</v>
          </cell>
          <cell r="F188">
            <v>20748.09</v>
          </cell>
          <cell r="G188">
            <v>420.67</v>
          </cell>
          <cell r="H188">
            <v>0</v>
          </cell>
          <cell r="I188">
            <v>115.47</v>
          </cell>
          <cell r="J188">
            <v>115.47</v>
          </cell>
          <cell r="K188">
            <v>7</v>
          </cell>
          <cell r="L188" t="str">
            <v>BOND</v>
          </cell>
          <cell r="M188" t="str">
            <v>NPV</v>
          </cell>
        </row>
        <row r="189">
          <cell r="A189" t="str">
            <v>36204SCS3</v>
          </cell>
          <cell r="B189" t="str">
            <v>01 abr 2009</v>
          </cell>
          <cell r="C189">
            <v>36573</v>
          </cell>
          <cell r="D189">
            <v>75741.64</v>
          </cell>
          <cell r="E189">
            <v>71859.86</v>
          </cell>
          <cell r="F189">
            <v>79090.94</v>
          </cell>
          <cell r="G189">
            <v>7231.08</v>
          </cell>
          <cell r="H189">
            <v>0</v>
          </cell>
          <cell r="I189">
            <v>378.71</v>
          </cell>
          <cell r="J189">
            <v>378.71</v>
          </cell>
          <cell r="K189">
            <v>6</v>
          </cell>
          <cell r="L189" t="str">
            <v>30F360</v>
          </cell>
          <cell r="M189" t="str">
            <v>NPV</v>
          </cell>
        </row>
        <row r="190">
          <cell r="A190" t="str">
            <v>36204SUR5</v>
          </cell>
          <cell r="B190">
            <v>45352</v>
          </cell>
          <cell r="C190" t="str">
            <v>20 dic 2001</v>
          </cell>
          <cell r="D190">
            <v>87974.45</v>
          </cell>
          <cell r="E190">
            <v>90338.76</v>
          </cell>
          <cell r="F190">
            <v>92208.22</v>
          </cell>
          <cell r="G190">
            <v>1869.46</v>
          </cell>
          <cell r="H190">
            <v>0</v>
          </cell>
          <cell r="I190">
            <v>513.17999999999995</v>
          </cell>
          <cell r="J190">
            <v>513.17999999999995</v>
          </cell>
          <cell r="K190">
            <v>7</v>
          </cell>
          <cell r="L190" t="str">
            <v>BOND</v>
          </cell>
          <cell r="M190" t="str">
            <v>NPV</v>
          </cell>
        </row>
        <row r="191">
          <cell r="A191" t="str">
            <v>36204V6T1</v>
          </cell>
          <cell r="B191">
            <v>45323</v>
          </cell>
          <cell r="C191" t="str">
            <v>20 dic 2001</v>
          </cell>
          <cell r="D191">
            <v>9752.99</v>
          </cell>
          <cell r="E191">
            <v>10015.11</v>
          </cell>
          <cell r="F191">
            <v>10222.35</v>
          </cell>
          <cell r="G191">
            <v>207.24</v>
          </cell>
          <cell r="H191">
            <v>0</v>
          </cell>
          <cell r="I191">
            <v>56.89</v>
          </cell>
          <cell r="J191">
            <v>56.89</v>
          </cell>
          <cell r="K191">
            <v>7</v>
          </cell>
          <cell r="L191" t="str">
            <v>BOND</v>
          </cell>
          <cell r="M191" t="str">
            <v>NPV</v>
          </cell>
        </row>
        <row r="192">
          <cell r="A192" t="str">
            <v>36204VD48</v>
          </cell>
          <cell r="B192" t="str">
            <v>01 abr 2009</v>
          </cell>
          <cell r="C192" t="str">
            <v>22 dic 1999</v>
          </cell>
          <cell r="D192">
            <v>213932.92</v>
          </cell>
          <cell r="E192">
            <v>210255.95</v>
          </cell>
          <cell r="F192">
            <v>225297.04</v>
          </cell>
          <cell r="G192">
            <v>15041.09</v>
          </cell>
          <cell r="H192">
            <v>0</v>
          </cell>
          <cell r="I192">
            <v>1158.8</v>
          </cell>
          <cell r="J192">
            <v>1158.8</v>
          </cell>
          <cell r="K192">
            <v>6.5</v>
          </cell>
          <cell r="L192" t="str">
            <v>30F360</v>
          </cell>
          <cell r="M192" t="str">
            <v>NPV</v>
          </cell>
        </row>
        <row r="193">
          <cell r="A193" t="str">
            <v>36204VDW6</v>
          </cell>
          <cell r="B193">
            <v>39873</v>
          </cell>
          <cell r="C193" t="str">
            <v>22 dic 1999</v>
          </cell>
          <cell r="D193">
            <v>64161.15</v>
          </cell>
          <cell r="E193">
            <v>63058.39</v>
          </cell>
          <cell r="F193">
            <v>67569.39</v>
          </cell>
          <cell r="G193">
            <v>4511</v>
          </cell>
          <cell r="H193">
            <v>0</v>
          </cell>
          <cell r="I193">
            <v>347.54</v>
          </cell>
          <cell r="J193">
            <v>347.54</v>
          </cell>
          <cell r="K193">
            <v>6.5</v>
          </cell>
          <cell r="L193" t="str">
            <v>30F360</v>
          </cell>
          <cell r="M193" t="str">
            <v>NPV</v>
          </cell>
        </row>
        <row r="194">
          <cell r="A194" t="str">
            <v>36204W3L9</v>
          </cell>
          <cell r="B194">
            <v>39873</v>
          </cell>
          <cell r="C194" t="str">
            <v>22 dic 1999</v>
          </cell>
          <cell r="D194">
            <v>72246.73</v>
          </cell>
          <cell r="E194">
            <v>71005.009999999995</v>
          </cell>
          <cell r="F194">
            <v>76084.479999999996</v>
          </cell>
          <cell r="G194">
            <v>5079.47</v>
          </cell>
          <cell r="H194">
            <v>0</v>
          </cell>
          <cell r="I194">
            <v>391.34</v>
          </cell>
          <cell r="J194">
            <v>391.34</v>
          </cell>
          <cell r="K194">
            <v>6.5</v>
          </cell>
          <cell r="L194" t="str">
            <v>30F360</v>
          </cell>
          <cell r="M194" t="str">
            <v>NPV</v>
          </cell>
        </row>
        <row r="195">
          <cell r="A195" t="str">
            <v>36204W3Y1</v>
          </cell>
          <cell r="B195">
            <v>39845</v>
          </cell>
          <cell r="C195">
            <v>36573</v>
          </cell>
          <cell r="D195">
            <v>224704.51</v>
          </cell>
          <cell r="E195">
            <v>213188.38</v>
          </cell>
          <cell r="F195">
            <v>234640.94</v>
          </cell>
          <cell r="G195">
            <v>21452.560000000001</v>
          </cell>
          <cell r="H195">
            <v>0</v>
          </cell>
          <cell r="I195">
            <v>1123.52</v>
          </cell>
          <cell r="J195">
            <v>1123.52</v>
          </cell>
          <cell r="K195">
            <v>6</v>
          </cell>
          <cell r="L195" t="str">
            <v>30F360</v>
          </cell>
          <cell r="M195" t="str">
            <v>NPV</v>
          </cell>
        </row>
        <row r="196">
          <cell r="A196" t="str">
            <v>36204WVC8</v>
          </cell>
          <cell r="B196" t="str">
            <v>01 abr 2024</v>
          </cell>
          <cell r="C196" t="str">
            <v>20 dic 2001</v>
          </cell>
          <cell r="D196">
            <v>13449.12</v>
          </cell>
          <cell r="E196">
            <v>13810.57</v>
          </cell>
          <cell r="F196">
            <v>14096.36</v>
          </cell>
          <cell r="G196">
            <v>285.79000000000002</v>
          </cell>
          <cell r="H196">
            <v>0</v>
          </cell>
          <cell r="I196">
            <v>78.45</v>
          </cell>
          <cell r="J196">
            <v>78.45</v>
          </cell>
          <cell r="K196">
            <v>7</v>
          </cell>
          <cell r="L196" t="str">
            <v>BOND</v>
          </cell>
          <cell r="M196" t="str">
            <v>NPV</v>
          </cell>
        </row>
        <row r="197">
          <cell r="A197" t="str">
            <v>36204YCD3</v>
          </cell>
          <cell r="B197">
            <v>45352</v>
          </cell>
          <cell r="C197" t="str">
            <v>20 dic 2001</v>
          </cell>
          <cell r="D197">
            <v>131312.4</v>
          </cell>
          <cell r="E197">
            <v>134841.41</v>
          </cell>
          <cell r="F197">
            <v>137631.81</v>
          </cell>
          <cell r="G197">
            <v>2790.4</v>
          </cell>
          <cell r="H197">
            <v>0</v>
          </cell>
          <cell r="I197">
            <v>765.99</v>
          </cell>
          <cell r="J197">
            <v>765.99</v>
          </cell>
          <cell r="K197">
            <v>7</v>
          </cell>
          <cell r="L197" t="str">
            <v>BOND</v>
          </cell>
          <cell r="M197" t="str">
            <v>NPV</v>
          </cell>
        </row>
        <row r="198">
          <cell r="A198" t="str">
            <v>36205BFX5</v>
          </cell>
          <cell r="B198">
            <v>39873</v>
          </cell>
          <cell r="C198" t="str">
            <v>22 dic 1999</v>
          </cell>
          <cell r="D198">
            <v>106746.5</v>
          </cell>
          <cell r="E198">
            <v>104911.78</v>
          </cell>
          <cell r="F198">
            <v>112416.87</v>
          </cell>
          <cell r="G198">
            <v>7505.09</v>
          </cell>
          <cell r="H198">
            <v>0</v>
          </cell>
          <cell r="I198">
            <v>578.21</v>
          </cell>
          <cell r="J198">
            <v>578.21</v>
          </cell>
          <cell r="K198">
            <v>6.5</v>
          </cell>
          <cell r="L198" t="str">
            <v>30F360</v>
          </cell>
          <cell r="M198" t="str">
            <v>NPV</v>
          </cell>
        </row>
        <row r="199">
          <cell r="A199" t="str">
            <v>36205BLF7</v>
          </cell>
          <cell r="B199">
            <v>39934</v>
          </cell>
          <cell r="C199">
            <v>36573</v>
          </cell>
          <cell r="D199">
            <v>330994.02</v>
          </cell>
          <cell r="E199">
            <v>314030.56</v>
          </cell>
          <cell r="F199">
            <v>345630.58</v>
          </cell>
          <cell r="G199">
            <v>31600.02</v>
          </cell>
          <cell r="H199">
            <v>0</v>
          </cell>
          <cell r="I199">
            <v>1654.97</v>
          </cell>
          <cell r="J199">
            <v>1654.97</v>
          </cell>
          <cell r="K199">
            <v>6</v>
          </cell>
          <cell r="L199" t="str">
            <v>30F360</v>
          </cell>
          <cell r="M199" t="str">
            <v>NPV</v>
          </cell>
        </row>
        <row r="200">
          <cell r="A200" t="str">
            <v>36205CF88</v>
          </cell>
          <cell r="B200" t="str">
            <v>01 abr 2009</v>
          </cell>
          <cell r="C200" t="str">
            <v>22 dic 1999</v>
          </cell>
          <cell r="D200">
            <v>57422.01</v>
          </cell>
          <cell r="E200">
            <v>56435.08</v>
          </cell>
          <cell r="F200">
            <v>60472.27</v>
          </cell>
          <cell r="G200">
            <v>4037.19</v>
          </cell>
          <cell r="H200">
            <v>0</v>
          </cell>
          <cell r="I200">
            <v>311.04000000000002</v>
          </cell>
          <cell r="J200">
            <v>311.04000000000002</v>
          </cell>
          <cell r="K200">
            <v>6.5</v>
          </cell>
          <cell r="L200" t="str">
            <v>30F360</v>
          </cell>
          <cell r="M200" t="str">
            <v>NPV</v>
          </cell>
        </row>
        <row r="201">
          <cell r="A201" t="str">
            <v>36205EJ98</v>
          </cell>
          <cell r="B201">
            <v>39873</v>
          </cell>
          <cell r="C201" t="str">
            <v>22 dic 1999</v>
          </cell>
          <cell r="D201">
            <v>66646.929999999993</v>
          </cell>
          <cell r="E201">
            <v>65501.43</v>
          </cell>
          <cell r="F201">
            <v>70187.210000000006</v>
          </cell>
          <cell r="G201">
            <v>4685.78</v>
          </cell>
          <cell r="H201">
            <v>0</v>
          </cell>
          <cell r="I201">
            <v>361</v>
          </cell>
          <cell r="J201">
            <v>361</v>
          </cell>
          <cell r="K201">
            <v>6.5</v>
          </cell>
          <cell r="L201" t="str">
            <v>30F360</v>
          </cell>
          <cell r="M201" t="str">
            <v>NPV</v>
          </cell>
        </row>
        <row r="202">
          <cell r="A202" t="str">
            <v>36205ENV4</v>
          </cell>
          <cell r="B202">
            <v>45352</v>
          </cell>
          <cell r="C202" t="str">
            <v>20 dic 2001</v>
          </cell>
          <cell r="D202">
            <v>3803</v>
          </cell>
          <cell r="E202">
            <v>3905.2</v>
          </cell>
          <cell r="F202">
            <v>3986.02</v>
          </cell>
          <cell r="G202">
            <v>80.819999999999993</v>
          </cell>
          <cell r="H202">
            <v>0</v>
          </cell>
          <cell r="I202">
            <v>22.18</v>
          </cell>
          <cell r="J202">
            <v>22.18</v>
          </cell>
          <cell r="K202">
            <v>7</v>
          </cell>
          <cell r="L202" t="str">
            <v>BOND</v>
          </cell>
          <cell r="M202" t="str">
            <v>NPV</v>
          </cell>
        </row>
        <row r="203">
          <cell r="A203" t="str">
            <v>36205FLD3</v>
          </cell>
          <cell r="B203">
            <v>39873</v>
          </cell>
          <cell r="C203" t="str">
            <v>22 dic 1999</v>
          </cell>
          <cell r="D203">
            <v>7590.64</v>
          </cell>
          <cell r="E203">
            <v>7460.16</v>
          </cell>
          <cell r="F203">
            <v>7993.85</v>
          </cell>
          <cell r="G203">
            <v>533.69000000000005</v>
          </cell>
          <cell r="H203">
            <v>0</v>
          </cell>
          <cell r="I203">
            <v>41.12</v>
          </cell>
          <cell r="J203">
            <v>41.12</v>
          </cell>
          <cell r="K203">
            <v>6.5</v>
          </cell>
          <cell r="L203" t="str">
            <v>30F360</v>
          </cell>
          <cell r="M203" t="str">
            <v>NPV</v>
          </cell>
        </row>
        <row r="204">
          <cell r="A204" t="str">
            <v>36205GVL2</v>
          </cell>
          <cell r="B204">
            <v>39934</v>
          </cell>
          <cell r="C204" t="str">
            <v>22 dic 1999</v>
          </cell>
          <cell r="D204">
            <v>193488.21</v>
          </cell>
          <cell r="E204">
            <v>190162.64</v>
          </cell>
          <cell r="F204">
            <v>203766.3</v>
          </cell>
          <cell r="G204">
            <v>13603.66</v>
          </cell>
          <cell r="H204">
            <v>0</v>
          </cell>
          <cell r="I204">
            <v>1048.06</v>
          </cell>
          <cell r="J204">
            <v>1048.06</v>
          </cell>
          <cell r="K204">
            <v>6.5</v>
          </cell>
          <cell r="L204" t="str">
            <v>30F360</v>
          </cell>
          <cell r="M204" t="str">
            <v>NPV</v>
          </cell>
        </row>
        <row r="205">
          <cell r="A205" t="str">
            <v>36205HEZ8</v>
          </cell>
          <cell r="B205" t="str">
            <v>01 ago 2011</v>
          </cell>
          <cell r="C205">
            <v>37028</v>
          </cell>
          <cell r="D205">
            <v>250584.29</v>
          </cell>
          <cell r="E205">
            <v>260607.66</v>
          </cell>
          <cell r="F205">
            <v>267799.43</v>
          </cell>
          <cell r="G205">
            <v>7191.77</v>
          </cell>
          <cell r="H205">
            <v>0</v>
          </cell>
          <cell r="I205">
            <v>1670.56</v>
          </cell>
          <cell r="J205">
            <v>1670.56</v>
          </cell>
          <cell r="K205">
            <v>8</v>
          </cell>
          <cell r="L205" t="str">
            <v>BOND</v>
          </cell>
          <cell r="M205" t="str">
            <v>NPV</v>
          </cell>
        </row>
        <row r="206">
          <cell r="A206" t="str">
            <v>36205JPA7</v>
          </cell>
          <cell r="B206" t="str">
            <v>01 abr 2024</v>
          </cell>
          <cell r="C206" t="str">
            <v>20 dic 2001</v>
          </cell>
          <cell r="D206">
            <v>24404.47</v>
          </cell>
          <cell r="E206">
            <v>25060.34</v>
          </cell>
          <cell r="F206">
            <v>25578.94</v>
          </cell>
          <cell r="G206">
            <v>518.6</v>
          </cell>
          <cell r="H206">
            <v>0</v>
          </cell>
          <cell r="I206">
            <v>142.36000000000001</v>
          </cell>
          <cell r="J206">
            <v>142.36000000000001</v>
          </cell>
          <cell r="K206">
            <v>7</v>
          </cell>
          <cell r="L206" t="str">
            <v>BOND</v>
          </cell>
          <cell r="M206" t="str">
            <v>NPV</v>
          </cell>
        </row>
        <row r="207">
          <cell r="A207" t="str">
            <v>36205LPX2</v>
          </cell>
          <cell r="B207">
            <v>40603</v>
          </cell>
          <cell r="C207">
            <v>36573</v>
          </cell>
          <cell r="D207">
            <v>199304.47</v>
          </cell>
          <cell r="E207">
            <v>189090.11</v>
          </cell>
          <cell r="F207">
            <v>207400.22</v>
          </cell>
          <cell r="G207">
            <v>18310.11</v>
          </cell>
          <cell r="H207">
            <v>0</v>
          </cell>
          <cell r="I207">
            <v>996.52</v>
          </cell>
          <cell r="J207">
            <v>996.52</v>
          </cell>
          <cell r="K207">
            <v>6</v>
          </cell>
          <cell r="L207" t="str">
            <v>30F360</v>
          </cell>
          <cell r="M207" t="str">
            <v>NPV</v>
          </cell>
        </row>
        <row r="208">
          <cell r="A208" t="str">
            <v>36205M2X5</v>
          </cell>
          <cell r="B208">
            <v>39965</v>
          </cell>
          <cell r="C208" t="str">
            <v>22 dic 1999</v>
          </cell>
          <cell r="D208">
            <v>213829.05</v>
          </cell>
          <cell r="E208">
            <v>210153.87</v>
          </cell>
          <cell r="F208">
            <v>225187.65</v>
          </cell>
          <cell r="G208">
            <v>15033.78</v>
          </cell>
          <cell r="H208">
            <v>0</v>
          </cell>
          <cell r="I208">
            <v>1158.24</v>
          </cell>
          <cell r="J208">
            <v>1158.24</v>
          </cell>
          <cell r="K208">
            <v>6.5</v>
          </cell>
          <cell r="L208" t="str">
            <v>30F360</v>
          </cell>
          <cell r="M208" t="str">
            <v>NPV</v>
          </cell>
        </row>
        <row r="209">
          <cell r="A209" t="str">
            <v>36205RW29</v>
          </cell>
          <cell r="B209" t="str">
            <v>01 abr 2011</v>
          </cell>
          <cell r="C209">
            <v>36664</v>
          </cell>
          <cell r="D209">
            <v>1503975.61</v>
          </cell>
          <cell r="E209">
            <v>1428776.82</v>
          </cell>
          <cell r="F209">
            <v>1565067.1</v>
          </cell>
          <cell r="G209">
            <v>136290.28</v>
          </cell>
          <cell r="H209">
            <v>0</v>
          </cell>
          <cell r="I209">
            <v>7519.88</v>
          </cell>
          <cell r="J209">
            <v>7519.88</v>
          </cell>
          <cell r="K209">
            <v>6</v>
          </cell>
          <cell r="L209" t="str">
            <v>30F360</v>
          </cell>
          <cell r="M209" t="str">
            <v>NPV</v>
          </cell>
        </row>
        <row r="210">
          <cell r="A210" t="str">
            <v>36205SFB6</v>
          </cell>
          <cell r="B210">
            <v>40848</v>
          </cell>
          <cell r="C210">
            <v>37028</v>
          </cell>
          <cell r="D210">
            <v>284625.48</v>
          </cell>
          <cell r="E210">
            <v>296010.5</v>
          </cell>
          <cell r="F210">
            <v>304179.25</v>
          </cell>
          <cell r="G210">
            <v>8168.75</v>
          </cell>
          <cell r="H210">
            <v>0</v>
          </cell>
          <cell r="I210">
            <v>1897.5</v>
          </cell>
          <cell r="J210">
            <v>1897.5</v>
          </cell>
          <cell r="K210">
            <v>8</v>
          </cell>
          <cell r="L210" t="str">
            <v>BOND</v>
          </cell>
          <cell r="M210" t="str">
            <v>NPV</v>
          </cell>
        </row>
        <row r="211">
          <cell r="A211" t="str">
            <v>36205UN30</v>
          </cell>
          <cell r="B211">
            <v>39965</v>
          </cell>
          <cell r="C211" t="str">
            <v>22 dic 1999</v>
          </cell>
          <cell r="D211">
            <v>182721.52</v>
          </cell>
          <cell r="E211">
            <v>179581.01</v>
          </cell>
          <cell r="F211">
            <v>192427.69</v>
          </cell>
          <cell r="G211">
            <v>12846.68</v>
          </cell>
          <cell r="H211">
            <v>0</v>
          </cell>
          <cell r="I211">
            <v>989.74</v>
          </cell>
          <cell r="J211">
            <v>989.74</v>
          </cell>
          <cell r="K211">
            <v>6.5</v>
          </cell>
          <cell r="L211" t="str">
            <v>30F360</v>
          </cell>
          <cell r="M211" t="str">
            <v>NPV</v>
          </cell>
        </row>
        <row r="212">
          <cell r="A212" t="str">
            <v>36206AE25</v>
          </cell>
          <cell r="B212">
            <v>40603</v>
          </cell>
          <cell r="C212">
            <v>36573</v>
          </cell>
          <cell r="D212">
            <v>265069.37</v>
          </cell>
          <cell r="E212">
            <v>251484.54</v>
          </cell>
          <cell r="F212">
            <v>275836.49</v>
          </cell>
          <cell r="G212">
            <v>24351.95</v>
          </cell>
          <cell r="H212">
            <v>0</v>
          </cell>
          <cell r="I212">
            <v>1325.35</v>
          </cell>
          <cell r="J212">
            <v>1325.35</v>
          </cell>
          <cell r="K212">
            <v>6</v>
          </cell>
          <cell r="L212" t="str">
            <v>30F360</v>
          </cell>
          <cell r="M212" t="str">
            <v>NPV</v>
          </cell>
        </row>
        <row r="213">
          <cell r="A213" t="str">
            <v>36206PTV2</v>
          </cell>
          <cell r="B213" t="str">
            <v>01 abr 2011</v>
          </cell>
          <cell r="C213">
            <v>36573</v>
          </cell>
          <cell r="D213">
            <v>153433.24</v>
          </cell>
          <cell r="E213">
            <v>145569.81</v>
          </cell>
          <cell r="F213">
            <v>159665.70000000001</v>
          </cell>
          <cell r="G213">
            <v>14095.89</v>
          </cell>
          <cell r="H213">
            <v>0</v>
          </cell>
          <cell r="I213">
            <v>767.17</v>
          </cell>
          <cell r="J213">
            <v>767.17</v>
          </cell>
          <cell r="K213">
            <v>6</v>
          </cell>
          <cell r="L213" t="str">
            <v>30F360</v>
          </cell>
          <cell r="M213" t="str">
            <v>NPV</v>
          </cell>
        </row>
        <row r="214">
          <cell r="A214" t="str">
            <v>36206PV56</v>
          </cell>
          <cell r="B214">
            <v>40664</v>
          </cell>
          <cell r="C214">
            <v>36573</v>
          </cell>
          <cell r="D214">
            <v>89638.58</v>
          </cell>
          <cell r="E214">
            <v>85044.61</v>
          </cell>
          <cell r="F214">
            <v>93279.7</v>
          </cell>
          <cell r="G214">
            <v>8235.09</v>
          </cell>
          <cell r="H214">
            <v>0</v>
          </cell>
          <cell r="I214">
            <v>448.19</v>
          </cell>
          <cell r="J214">
            <v>448.19</v>
          </cell>
          <cell r="K214">
            <v>6</v>
          </cell>
          <cell r="L214" t="str">
            <v>30F360</v>
          </cell>
          <cell r="M214" t="str">
            <v>NPV</v>
          </cell>
        </row>
        <row r="215">
          <cell r="A215" t="str">
            <v>36206PVK3</v>
          </cell>
          <cell r="B215">
            <v>40664</v>
          </cell>
          <cell r="C215">
            <v>36573</v>
          </cell>
          <cell r="D215">
            <v>769155.33</v>
          </cell>
          <cell r="E215">
            <v>729736.14</v>
          </cell>
          <cell r="F215">
            <v>800398.42</v>
          </cell>
          <cell r="G215">
            <v>70662.28</v>
          </cell>
          <cell r="H215">
            <v>0</v>
          </cell>
          <cell r="I215">
            <v>3845.78</v>
          </cell>
          <cell r="J215">
            <v>3845.78</v>
          </cell>
          <cell r="K215">
            <v>6</v>
          </cell>
          <cell r="L215" t="str">
            <v>30F360</v>
          </cell>
          <cell r="M215" t="str">
            <v>NPV</v>
          </cell>
        </row>
        <row r="216">
          <cell r="A216" t="str">
            <v>36206UNY1</v>
          </cell>
          <cell r="B216">
            <v>40603</v>
          </cell>
          <cell r="C216">
            <v>36573</v>
          </cell>
          <cell r="D216">
            <v>41788.06</v>
          </cell>
          <cell r="E216">
            <v>39646.410000000003</v>
          </cell>
          <cell r="F216">
            <v>43485.49</v>
          </cell>
          <cell r="G216">
            <v>3839.08</v>
          </cell>
          <cell r="H216">
            <v>0</v>
          </cell>
          <cell r="I216">
            <v>208.94</v>
          </cell>
          <cell r="J216">
            <v>208.94</v>
          </cell>
          <cell r="K216">
            <v>6</v>
          </cell>
          <cell r="L216" t="str">
            <v>30F360</v>
          </cell>
          <cell r="M216" t="str">
            <v>NPV</v>
          </cell>
        </row>
        <row r="217">
          <cell r="A217" t="str">
            <v>36206XRE5</v>
          </cell>
          <cell r="B217">
            <v>40664</v>
          </cell>
          <cell r="C217">
            <v>36573</v>
          </cell>
          <cell r="D217">
            <v>16018.22</v>
          </cell>
          <cell r="E217">
            <v>15197.29</v>
          </cell>
          <cell r="F217">
            <v>16668.88</v>
          </cell>
          <cell r="G217">
            <v>1471.59</v>
          </cell>
          <cell r="H217">
            <v>0</v>
          </cell>
          <cell r="I217">
            <v>80.09</v>
          </cell>
          <cell r="J217">
            <v>80.09</v>
          </cell>
          <cell r="K217">
            <v>6</v>
          </cell>
          <cell r="L217" t="str">
            <v>30F360</v>
          </cell>
          <cell r="M217" t="str">
            <v>NPV</v>
          </cell>
        </row>
        <row r="218">
          <cell r="A218" t="str">
            <v>36207BHW3</v>
          </cell>
          <cell r="B218" t="str">
            <v>01 dic 2011</v>
          </cell>
          <cell r="C218">
            <v>37028</v>
          </cell>
          <cell r="D218">
            <v>282401</v>
          </cell>
          <cell r="E218">
            <v>293697.05</v>
          </cell>
          <cell r="F218">
            <v>301801.95</v>
          </cell>
          <cell r="G218">
            <v>8104.9</v>
          </cell>
          <cell r="H218">
            <v>0</v>
          </cell>
          <cell r="I218">
            <v>1882.67</v>
          </cell>
          <cell r="J218">
            <v>1882.67</v>
          </cell>
          <cell r="K218">
            <v>8</v>
          </cell>
          <cell r="L218" t="str">
            <v>BOND</v>
          </cell>
          <cell r="M218" t="str">
            <v>NPV</v>
          </cell>
        </row>
        <row r="219">
          <cell r="A219" t="str">
            <v>36207BY46</v>
          </cell>
          <cell r="B219" t="str">
            <v>01 abr 2011</v>
          </cell>
          <cell r="C219">
            <v>36573</v>
          </cell>
          <cell r="D219">
            <v>164926.67000000001</v>
          </cell>
          <cell r="E219">
            <v>156474.17000000001</v>
          </cell>
          <cell r="F219">
            <v>171625.99</v>
          </cell>
          <cell r="G219">
            <v>15151.82</v>
          </cell>
          <cell r="H219">
            <v>0</v>
          </cell>
          <cell r="I219">
            <v>824.63</v>
          </cell>
          <cell r="J219">
            <v>824.63</v>
          </cell>
          <cell r="K219">
            <v>6</v>
          </cell>
          <cell r="L219" t="str">
            <v>30F360</v>
          </cell>
          <cell r="M219" t="str">
            <v>NPV</v>
          </cell>
        </row>
        <row r="220">
          <cell r="A220" t="str">
            <v>36207C3N6</v>
          </cell>
          <cell r="B220" t="str">
            <v>01 abr 2011</v>
          </cell>
          <cell r="C220">
            <v>36573</v>
          </cell>
          <cell r="D220">
            <v>140011.72</v>
          </cell>
          <cell r="E220">
            <v>132836.13</v>
          </cell>
          <cell r="F220">
            <v>145699</v>
          </cell>
          <cell r="G220">
            <v>12862.87</v>
          </cell>
          <cell r="H220">
            <v>0</v>
          </cell>
          <cell r="I220">
            <v>700.06</v>
          </cell>
          <cell r="J220">
            <v>700.06</v>
          </cell>
          <cell r="K220">
            <v>6</v>
          </cell>
          <cell r="L220" t="str">
            <v>30F360</v>
          </cell>
          <cell r="M220" t="str">
            <v>NPV</v>
          </cell>
        </row>
        <row r="221">
          <cell r="A221" t="str">
            <v>36207DN93</v>
          </cell>
          <cell r="B221">
            <v>40940</v>
          </cell>
          <cell r="C221">
            <v>36573</v>
          </cell>
          <cell r="D221">
            <v>26093.48</v>
          </cell>
          <cell r="E221">
            <v>24756.19</v>
          </cell>
          <cell r="F221">
            <v>27153.4</v>
          </cell>
          <cell r="G221">
            <v>2397.21</v>
          </cell>
          <cell r="H221">
            <v>0</v>
          </cell>
          <cell r="I221">
            <v>130.47</v>
          </cell>
          <cell r="J221">
            <v>130.47</v>
          </cell>
          <cell r="K221">
            <v>6</v>
          </cell>
          <cell r="L221" t="str">
            <v>30F360</v>
          </cell>
          <cell r="M221" t="str">
            <v>NPV</v>
          </cell>
        </row>
        <row r="222">
          <cell r="A222" t="str">
            <v>36207DNU6</v>
          </cell>
          <cell r="B222">
            <v>40725</v>
          </cell>
          <cell r="C222">
            <v>36573</v>
          </cell>
          <cell r="D222">
            <v>166734.87</v>
          </cell>
          <cell r="E222">
            <v>158189.71</v>
          </cell>
          <cell r="F222">
            <v>173507.64</v>
          </cell>
          <cell r="G222">
            <v>15317.93</v>
          </cell>
          <cell r="H222">
            <v>0</v>
          </cell>
          <cell r="I222">
            <v>833.67</v>
          </cell>
          <cell r="J222">
            <v>833.67</v>
          </cell>
          <cell r="K222">
            <v>6</v>
          </cell>
          <cell r="L222" t="str">
            <v>30F360</v>
          </cell>
          <cell r="M222" t="str">
            <v>NPV</v>
          </cell>
        </row>
        <row r="223">
          <cell r="A223" t="str">
            <v>36207E7J7</v>
          </cell>
          <cell r="B223" t="str">
            <v>01 abr 2011</v>
          </cell>
          <cell r="C223">
            <v>36573</v>
          </cell>
          <cell r="D223">
            <v>198851.4</v>
          </cell>
          <cell r="E223">
            <v>188660.26</v>
          </cell>
          <cell r="F223">
            <v>206928.74</v>
          </cell>
          <cell r="G223">
            <v>18268.48</v>
          </cell>
          <cell r="H223">
            <v>0</v>
          </cell>
          <cell r="I223">
            <v>994.26</v>
          </cell>
          <cell r="J223">
            <v>994.26</v>
          </cell>
          <cell r="K223">
            <v>6</v>
          </cell>
          <cell r="L223" t="str">
            <v>30F360</v>
          </cell>
          <cell r="M223" t="str">
            <v>NPV</v>
          </cell>
        </row>
        <row r="224">
          <cell r="A224" t="str">
            <v>36207GLS6</v>
          </cell>
          <cell r="B224">
            <v>40817</v>
          </cell>
          <cell r="C224">
            <v>37028</v>
          </cell>
          <cell r="D224">
            <v>381174.83</v>
          </cell>
          <cell r="E224">
            <v>396421.82</v>
          </cell>
          <cell r="F224">
            <v>407361.54</v>
          </cell>
          <cell r="G224">
            <v>10939.72</v>
          </cell>
          <cell r="H224">
            <v>0</v>
          </cell>
          <cell r="I224">
            <v>2541.17</v>
          </cell>
          <cell r="J224">
            <v>2541.17</v>
          </cell>
          <cell r="K224">
            <v>8</v>
          </cell>
          <cell r="L224" t="str">
            <v>BOND</v>
          </cell>
          <cell r="M224" t="str">
            <v>NPV</v>
          </cell>
        </row>
        <row r="225">
          <cell r="A225" t="str">
            <v>36207GML0</v>
          </cell>
          <cell r="B225">
            <v>40848</v>
          </cell>
          <cell r="C225">
            <v>37028</v>
          </cell>
          <cell r="D225">
            <v>591294.04</v>
          </cell>
          <cell r="E225">
            <v>614945.80000000005</v>
          </cell>
          <cell r="F225">
            <v>631915.93999999994</v>
          </cell>
          <cell r="G225">
            <v>16970.14</v>
          </cell>
          <cell r="H225">
            <v>0</v>
          </cell>
          <cell r="I225">
            <v>3941.96</v>
          </cell>
          <cell r="J225">
            <v>3941.96</v>
          </cell>
          <cell r="K225">
            <v>8</v>
          </cell>
          <cell r="L225" t="str">
            <v>BOND</v>
          </cell>
          <cell r="M225" t="str">
            <v>NPV</v>
          </cell>
        </row>
        <row r="226">
          <cell r="A226" t="str">
            <v>36207M3Z7</v>
          </cell>
          <cell r="B226">
            <v>40848</v>
          </cell>
          <cell r="C226">
            <v>37028</v>
          </cell>
          <cell r="D226">
            <v>175558.88</v>
          </cell>
          <cell r="E226">
            <v>182581.24</v>
          </cell>
          <cell r="F226">
            <v>187619.78</v>
          </cell>
          <cell r="G226">
            <v>5038.54</v>
          </cell>
          <cell r="H226">
            <v>0</v>
          </cell>
          <cell r="I226">
            <v>1170.3900000000001</v>
          </cell>
          <cell r="J226">
            <v>1170.3900000000001</v>
          </cell>
          <cell r="K226">
            <v>8</v>
          </cell>
          <cell r="L226" t="str">
            <v>BOND</v>
          </cell>
          <cell r="M226" t="str">
            <v>NPV</v>
          </cell>
        </row>
        <row r="227">
          <cell r="A227" t="str">
            <v>36207NR97</v>
          </cell>
          <cell r="B227" t="str">
            <v>01 dic 2011</v>
          </cell>
          <cell r="C227">
            <v>37028</v>
          </cell>
          <cell r="D227">
            <v>381444.8</v>
          </cell>
          <cell r="E227">
            <v>396702.61</v>
          </cell>
          <cell r="F227">
            <v>407650.06</v>
          </cell>
          <cell r="G227">
            <v>10947.45</v>
          </cell>
          <cell r="H227">
            <v>0</v>
          </cell>
          <cell r="I227">
            <v>2542.9699999999998</v>
          </cell>
          <cell r="J227">
            <v>2542.9699999999998</v>
          </cell>
          <cell r="K227">
            <v>8</v>
          </cell>
          <cell r="L227" t="str">
            <v>BOND</v>
          </cell>
          <cell r="M227" t="str">
            <v>NPV</v>
          </cell>
        </row>
        <row r="228">
          <cell r="A228" t="str">
            <v>36207NRU0</v>
          </cell>
          <cell r="B228">
            <v>40848</v>
          </cell>
          <cell r="C228">
            <v>37028</v>
          </cell>
          <cell r="D228">
            <v>509598.14</v>
          </cell>
          <cell r="E228">
            <v>529982.07999999996</v>
          </cell>
          <cell r="F228">
            <v>544607.53</v>
          </cell>
          <cell r="G228">
            <v>14625.45</v>
          </cell>
          <cell r="H228">
            <v>0</v>
          </cell>
          <cell r="I228">
            <v>3397.32</v>
          </cell>
          <cell r="J228">
            <v>3397.32</v>
          </cell>
          <cell r="K228">
            <v>8</v>
          </cell>
          <cell r="L228" t="str">
            <v>BOND</v>
          </cell>
          <cell r="M228" t="str">
            <v>NPV</v>
          </cell>
        </row>
        <row r="229">
          <cell r="A229" t="str">
            <v>36207UBZ0</v>
          </cell>
          <cell r="B229">
            <v>40817</v>
          </cell>
          <cell r="C229">
            <v>37028</v>
          </cell>
          <cell r="D229">
            <v>216365.7</v>
          </cell>
          <cell r="E229">
            <v>225020.33</v>
          </cell>
          <cell r="F229">
            <v>231230.02</v>
          </cell>
          <cell r="G229">
            <v>6209.69</v>
          </cell>
          <cell r="H229">
            <v>0</v>
          </cell>
          <cell r="I229">
            <v>1442.44</v>
          </cell>
          <cell r="J229">
            <v>1442.44</v>
          </cell>
          <cell r="K229">
            <v>8</v>
          </cell>
          <cell r="L229" t="str">
            <v>BOND</v>
          </cell>
          <cell r="M229" t="str">
            <v>NPV</v>
          </cell>
        </row>
        <row r="230">
          <cell r="A230" t="str">
            <v>36207UFJ2</v>
          </cell>
          <cell r="B230" t="str">
            <v>01 dic 2011</v>
          </cell>
          <cell r="C230">
            <v>37028</v>
          </cell>
          <cell r="D230">
            <v>250655.04</v>
          </cell>
          <cell r="E230">
            <v>260681.25</v>
          </cell>
          <cell r="F230">
            <v>267875.03999999998</v>
          </cell>
          <cell r="G230">
            <v>7193.79</v>
          </cell>
          <cell r="H230">
            <v>0</v>
          </cell>
          <cell r="I230">
            <v>1671.03</v>
          </cell>
          <cell r="J230">
            <v>1671.03</v>
          </cell>
          <cell r="K230">
            <v>8</v>
          </cell>
          <cell r="L230" t="str">
            <v>BOND</v>
          </cell>
          <cell r="M230" t="str">
            <v>NPV</v>
          </cell>
        </row>
        <row r="231">
          <cell r="A231" t="str">
            <v>36209L4R4</v>
          </cell>
          <cell r="B231" t="str">
            <v>01 ago 2030</v>
          </cell>
          <cell r="C231" t="str">
            <v>18 abr 2002</v>
          </cell>
          <cell r="D231">
            <v>4738543.18</v>
          </cell>
          <cell r="E231">
            <v>4874776.3099999996</v>
          </cell>
          <cell r="F231">
            <v>4945854.4400000004</v>
          </cell>
          <cell r="G231">
            <v>71078.13</v>
          </cell>
          <cell r="H231">
            <v>0</v>
          </cell>
          <cell r="I231">
            <v>27641.5</v>
          </cell>
          <cell r="J231">
            <v>27641.5</v>
          </cell>
          <cell r="K231">
            <v>7</v>
          </cell>
          <cell r="L231" t="str">
            <v>BOND</v>
          </cell>
          <cell r="M231" t="str">
            <v>NPV</v>
          </cell>
        </row>
        <row r="232">
          <cell r="A232" t="str">
            <v>36209RZW6</v>
          </cell>
          <cell r="B232">
            <v>42278</v>
          </cell>
          <cell r="C232" t="str">
            <v>20 dic 2000</v>
          </cell>
          <cell r="D232">
            <v>124724.68</v>
          </cell>
          <cell r="E232">
            <v>127608.94</v>
          </cell>
          <cell r="F232">
            <v>133138.60999999999</v>
          </cell>
          <cell r="G232">
            <v>5529.67</v>
          </cell>
          <cell r="H232">
            <v>0</v>
          </cell>
          <cell r="I232">
            <v>831.5</v>
          </cell>
          <cell r="J232">
            <v>831.5</v>
          </cell>
          <cell r="K232">
            <v>8</v>
          </cell>
          <cell r="L232" t="str">
            <v>30F360</v>
          </cell>
          <cell r="M232" t="str">
            <v>NPV</v>
          </cell>
        </row>
        <row r="233">
          <cell r="A233" t="str">
            <v>36210GE91</v>
          </cell>
          <cell r="B233">
            <v>41913</v>
          </cell>
          <cell r="C233">
            <v>36937</v>
          </cell>
          <cell r="D233">
            <v>796240.83</v>
          </cell>
          <cell r="E233">
            <v>830081.07</v>
          </cell>
          <cell r="F233">
            <v>846523.44</v>
          </cell>
          <cell r="G233">
            <v>16442.37</v>
          </cell>
          <cell r="H233">
            <v>0</v>
          </cell>
          <cell r="I233">
            <v>5308.27</v>
          </cell>
          <cell r="J233">
            <v>5308.27</v>
          </cell>
          <cell r="K233">
            <v>8</v>
          </cell>
          <cell r="L233" t="str">
            <v>30F360</v>
          </cell>
          <cell r="M233" t="str">
            <v>NPV</v>
          </cell>
        </row>
        <row r="234">
          <cell r="A234" t="str">
            <v>36211FMN2</v>
          </cell>
          <cell r="B234">
            <v>42248</v>
          </cell>
          <cell r="C234" t="str">
            <v>20 dic 2000</v>
          </cell>
          <cell r="D234">
            <v>704126.89</v>
          </cell>
          <cell r="E234">
            <v>720409.82</v>
          </cell>
          <cell r="F234">
            <v>751627.29</v>
          </cell>
          <cell r="G234">
            <v>31217.47</v>
          </cell>
          <cell r="H234">
            <v>0</v>
          </cell>
          <cell r="I234">
            <v>4694.18</v>
          </cell>
          <cell r="J234">
            <v>4694.18</v>
          </cell>
          <cell r="K234">
            <v>8</v>
          </cell>
          <cell r="L234" t="str">
            <v>30F360</v>
          </cell>
          <cell r="M234" t="str">
            <v>NPV</v>
          </cell>
        </row>
        <row r="235">
          <cell r="A235" t="str">
            <v>36211KHA5</v>
          </cell>
          <cell r="B235">
            <v>42278</v>
          </cell>
          <cell r="C235" t="str">
            <v>20 dic 2000</v>
          </cell>
          <cell r="D235">
            <v>673104.09</v>
          </cell>
          <cell r="E235">
            <v>688669.63</v>
          </cell>
          <cell r="F235">
            <v>718511.69</v>
          </cell>
          <cell r="G235">
            <v>29842.06</v>
          </cell>
          <cell r="H235">
            <v>0</v>
          </cell>
          <cell r="I235">
            <v>4487.3599999999997</v>
          </cell>
          <cell r="J235">
            <v>4487.3599999999997</v>
          </cell>
          <cell r="K235">
            <v>8</v>
          </cell>
          <cell r="L235" t="str">
            <v>30F360</v>
          </cell>
          <cell r="M235" t="str">
            <v>NPV</v>
          </cell>
        </row>
        <row r="236">
          <cell r="A236" t="str">
            <v>36211KU28</v>
          </cell>
          <cell r="B236">
            <v>47757</v>
          </cell>
          <cell r="C236" t="str">
            <v>23 ene 2001</v>
          </cell>
          <cell r="D236">
            <v>452227.77</v>
          </cell>
          <cell r="E236">
            <v>466430.52</v>
          </cell>
          <cell r="F236">
            <v>488405.99</v>
          </cell>
          <cell r="G236">
            <v>21975.47</v>
          </cell>
          <cell r="H236">
            <v>0</v>
          </cell>
          <cell r="I236">
            <v>3203.28</v>
          </cell>
          <cell r="J236">
            <v>3203.28</v>
          </cell>
          <cell r="K236">
            <v>8.5</v>
          </cell>
          <cell r="L236" t="str">
            <v>30F360</v>
          </cell>
          <cell r="M236" t="str">
            <v>NPV</v>
          </cell>
        </row>
        <row r="237">
          <cell r="A237" t="str">
            <v>36211KVU5</v>
          </cell>
          <cell r="B237">
            <v>47788</v>
          </cell>
          <cell r="C237" t="str">
            <v>23 ene 2001</v>
          </cell>
          <cell r="D237">
            <v>1730268.93</v>
          </cell>
          <cell r="E237">
            <v>1784610.19</v>
          </cell>
          <cell r="F237">
            <v>1868690.44</v>
          </cell>
          <cell r="G237">
            <v>84080.25</v>
          </cell>
          <cell r="H237">
            <v>0</v>
          </cell>
          <cell r="I237">
            <v>12256.07</v>
          </cell>
          <cell r="J237">
            <v>12256.07</v>
          </cell>
          <cell r="K237">
            <v>8.5</v>
          </cell>
          <cell r="L237" t="str">
            <v>30F360</v>
          </cell>
          <cell r="M237" t="str">
            <v>NPV</v>
          </cell>
        </row>
        <row r="238">
          <cell r="A238" t="str">
            <v>36211KVV3</v>
          </cell>
          <cell r="B238">
            <v>47788</v>
          </cell>
          <cell r="C238" t="str">
            <v>23 ene 2001</v>
          </cell>
          <cell r="D238">
            <v>1615535.73</v>
          </cell>
          <cell r="E238">
            <v>1666273.65</v>
          </cell>
          <cell r="F238">
            <v>1744778.59</v>
          </cell>
          <cell r="G238">
            <v>78504.94</v>
          </cell>
          <cell r="H238">
            <v>0</v>
          </cell>
          <cell r="I238">
            <v>11443.38</v>
          </cell>
          <cell r="J238">
            <v>11443.38</v>
          </cell>
          <cell r="K238">
            <v>8.5</v>
          </cell>
          <cell r="L238" t="str">
            <v>30F360</v>
          </cell>
          <cell r="M238" t="str">
            <v>NPV</v>
          </cell>
        </row>
        <row r="239">
          <cell r="A239" t="str">
            <v>36211P6X6</v>
          </cell>
          <cell r="B239">
            <v>42036</v>
          </cell>
          <cell r="C239">
            <v>36937</v>
          </cell>
          <cell r="D239">
            <v>71029.33</v>
          </cell>
          <cell r="E239">
            <v>74048.08</v>
          </cell>
          <cell r="F239">
            <v>75514.83</v>
          </cell>
          <cell r="G239">
            <v>1466.75</v>
          </cell>
          <cell r="H239">
            <v>0</v>
          </cell>
          <cell r="I239">
            <v>473.53</v>
          </cell>
          <cell r="J239">
            <v>473.53</v>
          </cell>
          <cell r="K239">
            <v>8</v>
          </cell>
          <cell r="L239" t="str">
            <v>30F360</v>
          </cell>
          <cell r="M239" t="str">
            <v>NPV</v>
          </cell>
        </row>
        <row r="240">
          <cell r="A240" t="str">
            <v>36211QA50</v>
          </cell>
          <cell r="B240">
            <v>42186</v>
          </cell>
          <cell r="C240" t="str">
            <v>20 dic 2000</v>
          </cell>
          <cell r="D240">
            <v>472028.53</v>
          </cell>
          <cell r="E240">
            <v>482944.19</v>
          </cell>
          <cell r="F240">
            <v>503871.57</v>
          </cell>
          <cell r="G240">
            <v>20927.38</v>
          </cell>
          <cell r="H240">
            <v>0</v>
          </cell>
          <cell r="I240">
            <v>3146.86</v>
          </cell>
          <cell r="J240">
            <v>3146.86</v>
          </cell>
          <cell r="K240">
            <v>8</v>
          </cell>
          <cell r="L240" t="str">
            <v>30F360</v>
          </cell>
          <cell r="M240" t="str">
            <v>NPV</v>
          </cell>
        </row>
        <row r="241">
          <cell r="A241" t="str">
            <v>36211RR27</v>
          </cell>
          <cell r="B241" t="str">
            <v>01 ago 2015</v>
          </cell>
          <cell r="C241" t="str">
            <v>20 dic 2000</v>
          </cell>
          <cell r="D241">
            <v>205969.96</v>
          </cell>
          <cell r="E241">
            <v>210733.02</v>
          </cell>
          <cell r="F241">
            <v>219864.69</v>
          </cell>
          <cell r="G241">
            <v>9131.67</v>
          </cell>
          <cell r="H241">
            <v>0</v>
          </cell>
          <cell r="I241">
            <v>1373.13</v>
          </cell>
          <cell r="J241">
            <v>1373.13</v>
          </cell>
          <cell r="K241">
            <v>8</v>
          </cell>
          <cell r="L241" t="str">
            <v>30F360</v>
          </cell>
          <cell r="M241" t="str">
            <v>NPV</v>
          </cell>
        </row>
        <row r="242">
          <cell r="A242" t="str">
            <v>36211RRZ4</v>
          </cell>
          <cell r="B242" t="str">
            <v>01 ago 2015</v>
          </cell>
          <cell r="C242" t="str">
            <v>20 dic 2000</v>
          </cell>
          <cell r="D242">
            <v>809287.61</v>
          </cell>
          <cell r="E242">
            <v>828002.37</v>
          </cell>
          <cell r="F242">
            <v>863882.15</v>
          </cell>
          <cell r="G242">
            <v>35879.78</v>
          </cell>
          <cell r="H242">
            <v>0</v>
          </cell>
          <cell r="I242">
            <v>5395.25</v>
          </cell>
          <cell r="J242">
            <v>5395.25</v>
          </cell>
          <cell r="K242">
            <v>8</v>
          </cell>
          <cell r="L242" t="str">
            <v>30F360</v>
          </cell>
          <cell r="M242" t="str">
            <v>NPV</v>
          </cell>
        </row>
        <row r="243">
          <cell r="A243" t="str">
            <v>36211SMY0</v>
          </cell>
          <cell r="B243">
            <v>41944</v>
          </cell>
          <cell r="C243">
            <v>36937</v>
          </cell>
          <cell r="D243">
            <v>565440.06000000006</v>
          </cell>
          <cell r="E243">
            <v>589471.27</v>
          </cell>
          <cell r="F243">
            <v>601147.6</v>
          </cell>
          <cell r="G243">
            <v>11676.33</v>
          </cell>
          <cell r="H243">
            <v>0</v>
          </cell>
          <cell r="I243">
            <v>3769.6</v>
          </cell>
          <cell r="J243">
            <v>3769.6</v>
          </cell>
          <cell r="K243">
            <v>8</v>
          </cell>
          <cell r="L243" t="str">
            <v>30F360</v>
          </cell>
          <cell r="M243" t="str">
            <v>NPV</v>
          </cell>
        </row>
        <row r="244">
          <cell r="A244" t="str">
            <v>36211XW36</v>
          </cell>
          <cell r="B244">
            <v>42186</v>
          </cell>
          <cell r="C244" t="str">
            <v>20 dic 2000</v>
          </cell>
          <cell r="D244">
            <v>400750.83</v>
          </cell>
          <cell r="E244">
            <v>410018.18</v>
          </cell>
          <cell r="F244">
            <v>426058.23999999999</v>
          </cell>
          <cell r="G244">
            <v>16040.06</v>
          </cell>
          <cell r="H244">
            <v>0</v>
          </cell>
          <cell r="I244">
            <v>2671.67</v>
          </cell>
          <cell r="J244">
            <v>2671.67</v>
          </cell>
          <cell r="K244">
            <v>8</v>
          </cell>
          <cell r="L244" t="str">
            <v>30F360</v>
          </cell>
          <cell r="M244" t="str">
            <v>NPV</v>
          </cell>
        </row>
        <row r="245">
          <cell r="A245" t="str">
            <v>36211YXD1</v>
          </cell>
          <cell r="B245" t="str">
            <v>01 ago 2015</v>
          </cell>
          <cell r="C245">
            <v>36937</v>
          </cell>
          <cell r="D245">
            <v>324846.34000000003</v>
          </cell>
          <cell r="E245">
            <v>338652.31</v>
          </cell>
          <cell r="F245">
            <v>346760.47</v>
          </cell>
          <cell r="G245">
            <v>8108.16</v>
          </cell>
          <cell r="H245">
            <v>0</v>
          </cell>
          <cell r="I245">
            <v>2165.64</v>
          </cell>
          <cell r="J245">
            <v>2165.64</v>
          </cell>
          <cell r="K245">
            <v>8</v>
          </cell>
          <cell r="L245" t="str">
            <v>30F360</v>
          </cell>
          <cell r="M245" t="str">
            <v>NPV</v>
          </cell>
        </row>
        <row r="246">
          <cell r="A246" t="str">
            <v>36212C5J6</v>
          </cell>
          <cell r="B246">
            <v>42278</v>
          </cell>
          <cell r="C246" t="str">
            <v>20 dic 2000</v>
          </cell>
          <cell r="D246">
            <v>554104.1</v>
          </cell>
          <cell r="E246">
            <v>566917.76</v>
          </cell>
          <cell r="F246">
            <v>591483.96</v>
          </cell>
          <cell r="G246">
            <v>24566.2</v>
          </cell>
          <cell r="H246">
            <v>0</v>
          </cell>
          <cell r="I246">
            <v>3694.03</v>
          </cell>
          <cell r="J246">
            <v>3694.03</v>
          </cell>
          <cell r="K246">
            <v>8</v>
          </cell>
          <cell r="L246" t="str">
            <v>30F360</v>
          </cell>
          <cell r="M246" t="str">
            <v>NPV</v>
          </cell>
        </row>
        <row r="247">
          <cell r="A247" t="str">
            <v>36212ECY1</v>
          </cell>
          <cell r="B247">
            <v>42156</v>
          </cell>
          <cell r="C247">
            <v>36937</v>
          </cell>
          <cell r="D247">
            <v>776391.62</v>
          </cell>
          <cell r="E247">
            <v>809388.26</v>
          </cell>
          <cell r="F247">
            <v>828767</v>
          </cell>
          <cell r="G247">
            <v>19378.740000000002</v>
          </cell>
          <cell r="H247">
            <v>0</v>
          </cell>
          <cell r="I247">
            <v>5175.9399999999996</v>
          </cell>
          <cell r="J247">
            <v>5175.9399999999996</v>
          </cell>
          <cell r="K247">
            <v>8</v>
          </cell>
          <cell r="L247" t="str">
            <v>30F360</v>
          </cell>
          <cell r="M247" t="str">
            <v>NPV</v>
          </cell>
        </row>
        <row r="248">
          <cell r="A248" t="str">
            <v>36212EGP6</v>
          </cell>
          <cell r="B248" t="str">
            <v>01 ago 2030</v>
          </cell>
          <cell r="C248">
            <v>36790</v>
          </cell>
          <cell r="D248">
            <v>87109.7</v>
          </cell>
          <cell r="E248">
            <v>89273.83</v>
          </cell>
          <cell r="F248">
            <v>94078.48</v>
          </cell>
          <cell r="G248">
            <v>4804.6499999999996</v>
          </cell>
          <cell r="H248">
            <v>0</v>
          </cell>
          <cell r="I248">
            <v>617.03</v>
          </cell>
          <cell r="J248">
            <v>617.03</v>
          </cell>
          <cell r="K248">
            <v>8.5</v>
          </cell>
          <cell r="L248" t="str">
            <v>30F360</v>
          </cell>
          <cell r="M248" t="str">
            <v>NPV</v>
          </cell>
        </row>
        <row r="249">
          <cell r="A249" t="str">
            <v>36212KAP8</v>
          </cell>
          <cell r="B249">
            <v>42309</v>
          </cell>
          <cell r="C249">
            <v>36937</v>
          </cell>
          <cell r="D249">
            <v>502482.99</v>
          </cell>
          <cell r="E249">
            <v>523838.51</v>
          </cell>
          <cell r="F249">
            <v>536380.49</v>
          </cell>
          <cell r="G249">
            <v>12541.98</v>
          </cell>
          <cell r="H249">
            <v>0</v>
          </cell>
          <cell r="I249">
            <v>3349.89</v>
          </cell>
          <cell r="J249">
            <v>3349.89</v>
          </cell>
          <cell r="K249">
            <v>8</v>
          </cell>
          <cell r="L249" t="str">
            <v>30F360</v>
          </cell>
          <cell r="M249" t="str">
            <v>NPV</v>
          </cell>
        </row>
        <row r="250">
          <cell r="A250" t="str">
            <v>362165LD2</v>
          </cell>
          <cell r="B250">
            <v>39479</v>
          </cell>
          <cell r="C250" t="str">
            <v>16 ago 2001</v>
          </cell>
          <cell r="D250">
            <v>160277.99</v>
          </cell>
          <cell r="E250">
            <v>165987.89000000001</v>
          </cell>
          <cell r="F250">
            <v>171697.8</v>
          </cell>
          <cell r="G250">
            <v>5709.91</v>
          </cell>
          <cell r="H250">
            <v>0</v>
          </cell>
          <cell r="I250">
            <v>934.95</v>
          </cell>
          <cell r="J250">
            <v>934.95</v>
          </cell>
          <cell r="K250">
            <v>7</v>
          </cell>
          <cell r="L250" t="str">
            <v>BOND</v>
          </cell>
          <cell r="M250" t="str">
            <v>NPV</v>
          </cell>
        </row>
        <row r="251">
          <cell r="A251" t="str">
            <v>36216YNX3</v>
          </cell>
          <cell r="B251" t="str">
            <v>01 ago 2007</v>
          </cell>
          <cell r="C251" t="str">
            <v>16 ago 2001</v>
          </cell>
          <cell r="D251">
            <v>19033.11</v>
          </cell>
          <cell r="E251">
            <v>19865.810000000001</v>
          </cell>
          <cell r="F251">
            <v>20443.46</v>
          </cell>
          <cell r="G251">
            <v>577.65</v>
          </cell>
          <cell r="H251">
            <v>0</v>
          </cell>
          <cell r="I251">
            <v>118.96</v>
          </cell>
          <cell r="J251">
            <v>118.96</v>
          </cell>
          <cell r="K251">
            <v>7.5</v>
          </cell>
          <cell r="L251" t="str">
            <v>BOND</v>
          </cell>
          <cell r="M251" t="str">
            <v>NPV</v>
          </cell>
        </row>
        <row r="252">
          <cell r="A252" t="str">
            <v>36217HJY2</v>
          </cell>
          <cell r="B252">
            <v>39569</v>
          </cell>
          <cell r="C252">
            <v>36573</v>
          </cell>
          <cell r="D252">
            <v>103224.13</v>
          </cell>
          <cell r="E252">
            <v>101901.56</v>
          </cell>
          <cell r="F252">
            <v>110578.85</v>
          </cell>
          <cell r="G252">
            <v>8677.2900000000009</v>
          </cell>
          <cell r="H252">
            <v>0</v>
          </cell>
          <cell r="I252">
            <v>602.14</v>
          </cell>
          <cell r="J252">
            <v>602.14</v>
          </cell>
          <cell r="K252">
            <v>7</v>
          </cell>
          <cell r="L252" t="str">
            <v>30F360</v>
          </cell>
          <cell r="M252" t="str">
            <v>NPV</v>
          </cell>
        </row>
        <row r="253">
          <cell r="A253" t="str">
            <v>36217U6J0</v>
          </cell>
          <cell r="B253">
            <v>39356</v>
          </cell>
          <cell r="C253" t="str">
            <v>16 ago 2001</v>
          </cell>
          <cell r="D253">
            <v>57079.18</v>
          </cell>
          <cell r="E253">
            <v>59112.639999999999</v>
          </cell>
          <cell r="F253">
            <v>61146.07</v>
          </cell>
          <cell r="G253">
            <v>2033.43</v>
          </cell>
          <cell r="H253">
            <v>0</v>
          </cell>
          <cell r="I253">
            <v>332.96</v>
          </cell>
          <cell r="J253">
            <v>332.96</v>
          </cell>
          <cell r="K253">
            <v>7</v>
          </cell>
          <cell r="L253" t="str">
            <v>BOND</v>
          </cell>
          <cell r="M253" t="str">
            <v>NPV</v>
          </cell>
        </row>
        <row r="254">
          <cell r="A254" t="str">
            <v>36217YL89</v>
          </cell>
          <cell r="B254">
            <v>39569</v>
          </cell>
          <cell r="C254">
            <v>36573</v>
          </cell>
          <cell r="D254">
            <v>222569.42</v>
          </cell>
          <cell r="E254">
            <v>219717.75</v>
          </cell>
          <cell r="F254">
            <v>238427.49</v>
          </cell>
          <cell r="G254">
            <v>18709.740000000002</v>
          </cell>
          <cell r="H254">
            <v>0</v>
          </cell>
          <cell r="I254">
            <v>1298.32</v>
          </cell>
          <cell r="J254">
            <v>1298.32</v>
          </cell>
          <cell r="K254">
            <v>7</v>
          </cell>
          <cell r="L254" t="str">
            <v>30F360</v>
          </cell>
          <cell r="M254" t="str">
            <v>NPV</v>
          </cell>
        </row>
        <row r="255">
          <cell r="A255" t="str">
            <v>36218KTH0</v>
          </cell>
          <cell r="B255" t="str">
            <v>01 ene 2008</v>
          </cell>
          <cell r="C255" t="str">
            <v>16 ago 2001</v>
          </cell>
          <cell r="D255">
            <v>29557.22</v>
          </cell>
          <cell r="E255">
            <v>30850.33</v>
          </cell>
          <cell r="F255">
            <v>31747.41</v>
          </cell>
          <cell r="G255">
            <v>897.08</v>
          </cell>
          <cell r="H255">
            <v>0</v>
          </cell>
          <cell r="I255">
            <v>184.73</v>
          </cell>
          <cell r="J255">
            <v>184.73</v>
          </cell>
          <cell r="K255">
            <v>7.5</v>
          </cell>
          <cell r="L255" t="str">
            <v>BOND</v>
          </cell>
          <cell r="M255" t="str">
            <v>NPV</v>
          </cell>
        </row>
        <row r="256">
          <cell r="A256" t="str">
            <v>36218KVK0</v>
          </cell>
          <cell r="B256" t="str">
            <v>01 abr 2008</v>
          </cell>
          <cell r="C256" t="str">
            <v>16 ago 2001</v>
          </cell>
          <cell r="D256">
            <v>158654.79999999999</v>
          </cell>
          <cell r="E256">
            <v>165595.95000000001</v>
          </cell>
          <cell r="F256">
            <v>170447.61</v>
          </cell>
          <cell r="G256">
            <v>4851.66</v>
          </cell>
          <cell r="H256">
            <v>0</v>
          </cell>
          <cell r="I256">
            <v>991.59</v>
          </cell>
          <cell r="J256">
            <v>991.59</v>
          </cell>
          <cell r="K256">
            <v>7.5</v>
          </cell>
          <cell r="L256" t="str">
            <v>BOND</v>
          </cell>
          <cell r="M256" t="str">
            <v>NPV</v>
          </cell>
        </row>
        <row r="257">
          <cell r="A257" t="str">
            <v>36218KVQ7</v>
          </cell>
          <cell r="B257" t="str">
            <v>01 abr 2008</v>
          </cell>
          <cell r="C257" t="str">
            <v>16 ago 2001</v>
          </cell>
          <cell r="D257">
            <v>4040.25</v>
          </cell>
          <cell r="E257">
            <v>4244.78</v>
          </cell>
          <cell r="F257">
            <v>4326.26</v>
          </cell>
          <cell r="G257">
            <v>81.48</v>
          </cell>
          <cell r="H257">
            <v>0</v>
          </cell>
          <cell r="I257">
            <v>26.94</v>
          </cell>
          <cell r="J257">
            <v>26.94</v>
          </cell>
          <cell r="K257">
            <v>8</v>
          </cell>
          <cell r="L257" t="str">
            <v>BOND</v>
          </cell>
          <cell r="M257" t="str">
            <v>NPV</v>
          </cell>
        </row>
        <row r="258">
          <cell r="A258" t="str">
            <v>362194MX7</v>
          </cell>
          <cell r="B258">
            <v>39600</v>
          </cell>
          <cell r="C258">
            <v>36573</v>
          </cell>
          <cell r="D258">
            <v>233799</v>
          </cell>
          <cell r="E258">
            <v>230803.44</v>
          </cell>
          <cell r="F258">
            <v>250457.18</v>
          </cell>
          <cell r="G258">
            <v>19653.740000000002</v>
          </cell>
          <cell r="H258">
            <v>0</v>
          </cell>
          <cell r="I258">
            <v>1363.83</v>
          </cell>
          <cell r="J258">
            <v>1363.83</v>
          </cell>
          <cell r="K258">
            <v>7</v>
          </cell>
          <cell r="L258" t="str">
            <v>30F360</v>
          </cell>
          <cell r="M258" t="str">
            <v>NPV</v>
          </cell>
        </row>
        <row r="259">
          <cell r="A259" t="str">
            <v>362194NP3</v>
          </cell>
          <cell r="B259">
            <v>45078</v>
          </cell>
          <cell r="C259" t="str">
            <v>20 dic 2001</v>
          </cell>
          <cell r="D259">
            <v>745028.88</v>
          </cell>
          <cell r="E259">
            <v>765051.54</v>
          </cell>
          <cell r="F259">
            <v>780883.39</v>
          </cell>
          <cell r="G259">
            <v>15831.85</v>
          </cell>
          <cell r="H259">
            <v>0</v>
          </cell>
          <cell r="I259">
            <v>4346</v>
          </cell>
          <cell r="J259">
            <v>4346</v>
          </cell>
          <cell r="K259">
            <v>7</v>
          </cell>
          <cell r="L259" t="str">
            <v>BOND</v>
          </cell>
          <cell r="M259" t="str">
            <v>NPV</v>
          </cell>
        </row>
        <row r="260">
          <cell r="A260" t="str">
            <v>36219LE67</v>
          </cell>
          <cell r="B260">
            <v>38869</v>
          </cell>
          <cell r="C260" t="str">
            <v>16 ago 2001</v>
          </cell>
          <cell r="D260">
            <v>8431.3799999999992</v>
          </cell>
          <cell r="E260">
            <v>8858.2099999999991</v>
          </cell>
          <cell r="F260">
            <v>8911.1299999999992</v>
          </cell>
          <cell r="G260">
            <v>52.92</v>
          </cell>
          <cell r="H260">
            <v>0</v>
          </cell>
          <cell r="I260">
            <v>56.21</v>
          </cell>
          <cell r="J260">
            <v>56.21</v>
          </cell>
          <cell r="K260">
            <v>8</v>
          </cell>
          <cell r="L260" t="str">
            <v>BOND</v>
          </cell>
          <cell r="M260" t="str">
            <v>NPV</v>
          </cell>
        </row>
        <row r="261">
          <cell r="A261" t="str">
            <v>36219SH77</v>
          </cell>
          <cell r="B261" t="str">
            <v>01 abr 2008</v>
          </cell>
          <cell r="C261" t="str">
            <v>16 ago 2001</v>
          </cell>
          <cell r="D261">
            <v>20739.82</v>
          </cell>
          <cell r="E261">
            <v>21647.18</v>
          </cell>
          <cell r="F261">
            <v>22281.41</v>
          </cell>
          <cell r="G261">
            <v>634.23</v>
          </cell>
          <cell r="H261">
            <v>0</v>
          </cell>
          <cell r="I261">
            <v>129.62</v>
          </cell>
          <cell r="J261">
            <v>129.62</v>
          </cell>
          <cell r="K261">
            <v>7.5</v>
          </cell>
          <cell r="L261" t="str">
            <v>BOND</v>
          </cell>
          <cell r="M261" t="str">
            <v>NPV</v>
          </cell>
        </row>
        <row r="262">
          <cell r="A262" t="str">
            <v>3622032M2</v>
          </cell>
          <cell r="B262">
            <v>38899</v>
          </cell>
          <cell r="C262" t="str">
            <v>16 ago 2001</v>
          </cell>
          <cell r="D262">
            <v>2534.46</v>
          </cell>
          <cell r="E262">
            <v>2662.77</v>
          </cell>
          <cell r="F262">
            <v>2678.67</v>
          </cell>
          <cell r="G262">
            <v>15.9</v>
          </cell>
          <cell r="H262">
            <v>0</v>
          </cell>
          <cell r="I262">
            <v>16.899999999999999</v>
          </cell>
          <cell r="J262">
            <v>16.899999999999999</v>
          </cell>
          <cell r="K262">
            <v>8</v>
          </cell>
          <cell r="L262" t="str">
            <v>BOND</v>
          </cell>
          <cell r="M262" t="str">
            <v>NPV</v>
          </cell>
        </row>
        <row r="263">
          <cell r="A263" t="str">
            <v>3622047A1</v>
          </cell>
          <cell r="B263">
            <v>39234</v>
          </cell>
          <cell r="C263" t="str">
            <v>16 ago 2001</v>
          </cell>
          <cell r="D263">
            <v>10455.6</v>
          </cell>
          <cell r="E263">
            <v>10913.03</v>
          </cell>
          <cell r="F263">
            <v>11230.36</v>
          </cell>
          <cell r="G263">
            <v>317.33</v>
          </cell>
          <cell r="H263">
            <v>0</v>
          </cell>
          <cell r="I263">
            <v>65.349999999999994</v>
          </cell>
          <cell r="J263">
            <v>65.349999999999994</v>
          </cell>
          <cell r="K263">
            <v>7.5</v>
          </cell>
          <cell r="L263" t="str">
            <v>BOND</v>
          </cell>
          <cell r="M263" t="str">
            <v>NPV</v>
          </cell>
        </row>
        <row r="264">
          <cell r="A264" t="str">
            <v>362205JT4</v>
          </cell>
          <cell r="B264">
            <v>39508</v>
          </cell>
          <cell r="C264" t="str">
            <v>16 ago 2001</v>
          </cell>
          <cell r="D264">
            <v>335845.12</v>
          </cell>
          <cell r="E264">
            <v>350538.35</v>
          </cell>
          <cell r="F264">
            <v>360808.49</v>
          </cell>
          <cell r="G264">
            <v>10270.14</v>
          </cell>
          <cell r="H264">
            <v>0</v>
          </cell>
          <cell r="I264">
            <v>2099.0300000000002</v>
          </cell>
          <cell r="J264">
            <v>2099.0300000000002</v>
          </cell>
          <cell r="K264">
            <v>7.5</v>
          </cell>
          <cell r="L264" t="str">
            <v>BOND</v>
          </cell>
          <cell r="M264" t="str">
            <v>NPV</v>
          </cell>
        </row>
        <row r="265">
          <cell r="A265" t="str">
            <v>362205JU1</v>
          </cell>
          <cell r="B265">
            <v>39508</v>
          </cell>
          <cell r="C265" t="str">
            <v>16 ago 2001</v>
          </cell>
          <cell r="D265">
            <v>20352.330000000002</v>
          </cell>
          <cell r="E265">
            <v>21382.66</v>
          </cell>
          <cell r="F265">
            <v>21793.07</v>
          </cell>
          <cell r="G265">
            <v>410.41</v>
          </cell>
          <cell r="H265">
            <v>0</v>
          </cell>
          <cell r="I265">
            <v>135.68</v>
          </cell>
          <cell r="J265">
            <v>135.68</v>
          </cell>
          <cell r="K265">
            <v>8</v>
          </cell>
          <cell r="L265" t="str">
            <v>BOND</v>
          </cell>
          <cell r="M265" t="str">
            <v>NPV</v>
          </cell>
        </row>
        <row r="266">
          <cell r="A266" t="str">
            <v>362205XW1</v>
          </cell>
          <cell r="B266" t="str">
            <v>01 ago 2007</v>
          </cell>
          <cell r="C266" t="str">
            <v>16 ago 2001</v>
          </cell>
          <cell r="D266">
            <v>51357.68</v>
          </cell>
          <cell r="E266">
            <v>53604.58</v>
          </cell>
          <cell r="F266">
            <v>55163.28</v>
          </cell>
          <cell r="G266">
            <v>1558.7</v>
          </cell>
          <cell r="H266">
            <v>0</v>
          </cell>
          <cell r="I266">
            <v>320.99</v>
          </cell>
          <cell r="J266">
            <v>320.99</v>
          </cell>
          <cell r="K266">
            <v>7.5</v>
          </cell>
          <cell r="L266" t="str">
            <v>BOND</v>
          </cell>
          <cell r="M266" t="str">
            <v>NPV</v>
          </cell>
        </row>
        <row r="267">
          <cell r="A267" t="str">
            <v>3622095B0</v>
          </cell>
          <cell r="B267">
            <v>39326</v>
          </cell>
          <cell r="C267" t="str">
            <v>16 ago 2001</v>
          </cell>
          <cell r="D267">
            <v>44414.63</v>
          </cell>
          <cell r="E267">
            <v>46357.760000000002</v>
          </cell>
          <cell r="F267">
            <v>47705.75</v>
          </cell>
          <cell r="G267">
            <v>1347.99</v>
          </cell>
          <cell r="H267">
            <v>0</v>
          </cell>
          <cell r="I267">
            <v>277.58999999999997</v>
          </cell>
          <cell r="J267">
            <v>277.58999999999997</v>
          </cell>
          <cell r="K267">
            <v>7.5</v>
          </cell>
          <cell r="L267" t="str">
            <v>BOND</v>
          </cell>
          <cell r="M267" t="str">
            <v>NPV</v>
          </cell>
        </row>
        <row r="268">
          <cell r="A268" t="str">
            <v>3622097G7</v>
          </cell>
          <cell r="B268">
            <v>39356</v>
          </cell>
          <cell r="C268" t="str">
            <v>16 ago 2001</v>
          </cell>
          <cell r="D268">
            <v>88159.46</v>
          </cell>
          <cell r="E268">
            <v>92016.45</v>
          </cell>
          <cell r="F268">
            <v>94692.08</v>
          </cell>
          <cell r="G268">
            <v>2675.63</v>
          </cell>
          <cell r="H268">
            <v>0</v>
          </cell>
          <cell r="I268">
            <v>551</v>
          </cell>
          <cell r="J268">
            <v>551</v>
          </cell>
          <cell r="K268">
            <v>7.5</v>
          </cell>
          <cell r="L268" t="str">
            <v>BOND</v>
          </cell>
          <cell r="M268" t="str">
            <v>NPV</v>
          </cell>
        </row>
        <row r="269">
          <cell r="A269" t="str">
            <v>36220SAX4</v>
          </cell>
          <cell r="B269">
            <v>38384</v>
          </cell>
          <cell r="C269" t="str">
            <v>16 ago 2001</v>
          </cell>
          <cell r="D269">
            <v>12279.35</v>
          </cell>
          <cell r="E269">
            <v>12900.99</v>
          </cell>
          <cell r="F269">
            <v>13054.79</v>
          </cell>
          <cell r="G269">
            <v>153.80000000000001</v>
          </cell>
          <cell r="H269">
            <v>0</v>
          </cell>
          <cell r="I269">
            <v>81.86</v>
          </cell>
          <cell r="J269">
            <v>81.86</v>
          </cell>
          <cell r="K269">
            <v>8</v>
          </cell>
          <cell r="L269" t="str">
            <v>BOND</v>
          </cell>
          <cell r="M269" t="str">
            <v>NPV</v>
          </cell>
        </row>
        <row r="270">
          <cell r="A270" t="str">
            <v>36223CCU0</v>
          </cell>
          <cell r="B270">
            <v>38838</v>
          </cell>
          <cell r="C270" t="str">
            <v>16 ago 2001</v>
          </cell>
          <cell r="D270">
            <v>3637.76</v>
          </cell>
          <cell r="E270">
            <v>3821.92</v>
          </cell>
          <cell r="F270">
            <v>3844.75</v>
          </cell>
          <cell r="G270">
            <v>22.83</v>
          </cell>
          <cell r="H270">
            <v>0</v>
          </cell>
          <cell r="I270">
            <v>24.25</v>
          </cell>
          <cell r="J270">
            <v>24.25</v>
          </cell>
          <cell r="K270">
            <v>8</v>
          </cell>
          <cell r="L270" t="str">
            <v>BOND</v>
          </cell>
          <cell r="M270" t="str">
            <v>NPV</v>
          </cell>
        </row>
        <row r="271">
          <cell r="A271" t="str">
            <v>36223FB67</v>
          </cell>
          <cell r="B271">
            <v>38838</v>
          </cell>
          <cell r="C271" t="str">
            <v>16 ago 2001</v>
          </cell>
          <cell r="D271">
            <v>4507.75</v>
          </cell>
          <cell r="E271">
            <v>4735.95</v>
          </cell>
          <cell r="F271">
            <v>4764.24</v>
          </cell>
          <cell r="G271">
            <v>28.29</v>
          </cell>
          <cell r="H271">
            <v>0</v>
          </cell>
          <cell r="I271">
            <v>30.05</v>
          </cell>
          <cell r="J271">
            <v>30.05</v>
          </cell>
          <cell r="K271">
            <v>8</v>
          </cell>
          <cell r="L271" t="str">
            <v>BOND</v>
          </cell>
          <cell r="M271" t="str">
            <v>NPV</v>
          </cell>
        </row>
        <row r="272">
          <cell r="A272" t="str">
            <v>36223HQ91</v>
          </cell>
          <cell r="B272">
            <v>39569</v>
          </cell>
          <cell r="C272">
            <v>36573</v>
          </cell>
          <cell r="D272">
            <v>144770.22</v>
          </cell>
          <cell r="E272">
            <v>142915.35999999999</v>
          </cell>
          <cell r="F272">
            <v>155085.1</v>
          </cell>
          <cell r="G272">
            <v>12169.74</v>
          </cell>
          <cell r="H272">
            <v>0</v>
          </cell>
          <cell r="I272">
            <v>844.49</v>
          </cell>
          <cell r="J272">
            <v>844.49</v>
          </cell>
          <cell r="K272">
            <v>7</v>
          </cell>
          <cell r="L272" t="str">
            <v>30F360</v>
          </cell>
          <cell r="M272" t="str">
            <v>NPV</v>
          </cell>
        </row>
        <row r="273">
          <cell r="A273" t="str">
            <v>36223HQT7</v>
          </cell>
          <cell r="B273">
            <v>39508</v>
          </cell>
          <cell r="C273" t="str">
            <v>16 ago 2001</v>
          </cell>
          <cell r="D273">
            <v>55670.69</v>
          </cell>
          <cell r="E273">
            <v>58106.28</v>
          </cell>
          <cell r="F273">
            <v>59808.69</v>
          </cell>
          <cell r="G273">
            <v>1702.41</v>
          </cell>
          <cell r="H273">
            <v>0</v>
          </cell>
          <cell r="I273">
            <v>347.94</v>
          </cell>
          <cell r="J273">
            <v>347.94</v>
          </cell>
          <cell r="K273">
            <v>7.5</v>
          </cell>
          <cell r="L273" t="str">
            <v>BOND</v>
          </cell>
          <cell r="M273" t="str">
            <v>NPV</v>
          </cell>
        </row>
        <row r="274">
          <cell r="A274" t="str">
            <v>36223L3K2</v>
          </cell>
          <cell r="B274" t="str">
            <v>01 ene 2007</v>
          </cell>
          <cell r="C274" t="str">
            <v>16 ago 2001</v>
          </cell>
          <cell r="D274">
            <v>32172.51</v>
          </cell>
          <cell r="E274">
            <v>33801.25</v>
          </cell>
          <cell r="F274">
            <v>34003.129999999997</v>
          </cell>
          <cell r="G274">
            <v>201.88</v>
          </cell>
          <cell r="H274">
            <v>0</v>
          </cell>
          <cell r="I274">
            <v>214.48</v>
          </cell>
          <cell r="J274">
            <v>214.48</v>
          </cell>
          <cell r="K274">
            <v>8</v>
          </cell>
          <cell r="L274" t="str">
            <v>BOND</v>
          </cell>
          <cell r="M274" t="str">
            <v>NPV</v>
          </cell>
        </row>
        <row r="275">
          <cell r="A275" t="str">
            <v>36223MU53</v>
          </cell>
          <cell r="B275">
            <v>38961</v>
          </cell>
          <cell r="C275" t="str">
            <v>16 ago 2001</v>
          </cell>
          <cell r="D275">
            <v>60905.93</v>
          </cell>
          <cell r="E275">
            <v>63989.29</v>
          </cell>
          <cell r="F275">
            <v>64371.48</v>
          </cell>
          <cell r="G275">
            <v>382.19</v>
          </cell>
          <cell r="H275">
            <v>0</v>
          </cell>
          <cell r="I275">
            <v>406.04</v>
          </cell>
          <cell r="J275">
            <v>406.04</v>
          </cell>
          <cell r="K275">
            <v>8</v>
          </cell>
          <cell r="L275" t="str">
            <v>BOND</v>
          </cell>
          <cell r="M275" t="str">
            <v>NPV</v>
          </cell>
        </row>
        <row r="276">
          <cell r="A276" t="str">
            <v>36223NCW2</v>
          </cell>
          <cell r="B276" t="str">
            <v>01 ago 2006</v>
          </cell>
          <cell r="C276" t="str">
            <v>16 ago 2001</v>
          </cell>
          <cell r="D276">
            <v>25969.119999999999</v>
          </cell>
          <cell r="E276">
            <v>27283.81</v>
          </cell>
          <cell r="F276">
            <v>27446.76</v>
          </cell>
          <cell r="G276">
            <v>162.94999999999999</v>
          </cell>
          <cell r="H276">
            <v>0</v>
          </cell>
          <cell r="I276">
            <v>173.13</v>
          </cell>
          <cell r="J276">
            <v>173.13</v>
          </cell>
          <cell r="K276">
            <v>8</v>
          </cell>
          <cell r="L276" t="str">
            <v>BOND</v>
          </cell>
          <cell r="M276" t="str">
            <v>NPV</v>
          </cell>
        </row>
        <row r="277">
          <cell r="A277" t="str">
            <v>36223NTU8</v>
          </cell>
          <cell r="B277" t="str">
            <v>01 ago 2006</v>
          </cell>
          <cell r="C277" t="str">
            <v>16 ago 2001</v>
          </cell>
          <cell r="D277">
            <v>15873.14</v>
          </cell>
          <cell r="E277">
            <v>16676.72</v>
          </cell>
          <cell r="F277">
            <v>16776.32</v>
          </cell>
          <cell r="G277">
            <v>99.6</v>
          </cell>
          <cell r="H277">
            <v>0</v>
          </cell>
          <cell r="I277">
            <v>105.82</v>
          </cell>
          <cell r="J277">
            <v>105.82</v>
          </cell>
          <cell r="K277">
            <v>8</v>
          </cell>
          <cell r="L277" t="str">
            <v>BOND</v>
          </cell>
          <cell r="M277" t="str">
            <v>NPV</v>
          </cell>
        </row>
        <row r="278">
          <cell r="A278" t="str">
            <v>36223QX69</v>
          </cell>
          <cell r="B278">
            <v>39203</v>
          </cell>
          <cell r="C278" t="str">
            <v>16 ago 2001</v>
          </cell>
          <cell r="D278">
            <v>29342.82</v>
          </cell>
          <cell r="E278">
            <v>30828.29</v>
          </cell>
          <cell r="F278">
            <v>31416.77</v>
          </cell>
          <cell r="G278">
            <v>588.48</v>
          </cell>
          <cell r="H278">
            <v>0</v>
          </cell>
          <cell r="I278">
            <v>195.62</v>
          </cell>
          <cell r="J278">
            <v>195.62</v>
          </cell>
          <cell r="K278">
            <v>8</v>
          </cell>
          <cell r="L278" t="str">
            <v>BOND</v>
          </cell>
          <cell r="M278" t="str">
            <v>NPV</v>
          </cell>
        </row>
        <row r="279">
          <cell r="A279" t="str">
            <v>36223RAA3</v>
          </cell>
          <cell r="B279" t="str">
            <v>01 dic 2006</v>
          </cell>
          <cell r="C279" t="str">
            <v>16 ago 2001</v>
          </cell>
          <cell r="D279">
            <v>26339.63</v>
          </cell>
          <cell r="E279">
            <v>27491.99</v>
          </cell>
          <cell r="F279">
            <v>27913.69</v>
          </cell>
          <cell r="G279">
            <v>421.7</v>
          </cell>
          <cell r="H279">
            <v>0</v>
          </cell>
          <cell r="I279">
            <v>164.62</v>
          </cell>
          <cell r="J279">
            <v>164.62</v>
          </cell>
          <cell r="K279">
            <v>7.5</v>
          </cell>
          <cell r="L279" t="str">
            <v>BOND</v>
          </cell>
          <cell r="M279" t="str">
            <v>NPV</v>
          </cell>
        </row>
        <row r="280">
          <cell r="A280" t="str">
            <v>36223RBX2</v>
          </cell>
          <cell r="B280">
            <v>39142</v>
          </cell>
          <cell r="C280" t="str">
            <v>16 ago 2001</v>
          </cell>
          <cell r="D280">
            <v>48054.42</v>
          </cell>
          <cell r="E280">
            <v>50156.800000000003</v>
          </cell>
          <cell r="F280">
            <v>51615.25</v>
          </cell>
          <cell r="G280">
            <v>1458.45</v>
          </cell>
          <cell r="H280">
            <v>0</v>
          </cell>
          <cell r="I280">
            <v>300.33999999999997</v>
          </cell>
          <cell r="J280">
            <v>300.33999999999997</v>
          </cell>
          <cell r="K280">
            <v>7.5</v>
          </cell>
          <cell r="L280" t="str">
            <v>BOND</v>
          </cell>
          <cell r="M280" t="str">
            <v>NPV</v>
          </cell>
        </row>
        <row r="281">
          <cell r="A281" t="str">
            <v>36223RE50</v>
          </cell>
          <cell r="B281">
            <v>44866</v>
          </cell>
          <cell r="C281" t="str">
            <v>20 dic 2001</v>
          </cell>
          <cell r="D281">
            <v>130457.55</v>
          </cell>
          <cell r="E281">
            <v>133963.6</v>
          </cell>
          <cell r="F281">
            <v>136923.03</v>
          </cell>
          <cell r="G281">
            <v>2959.43</v>
          </cell>
          <cell r="H281">
            <v>0</v>
          </cell>
          <cell r="I281">
            <v>761</v>
          </cell>
          <cell r="J281">
            <v>761</v>
          </cell>
          <cell r="K281">
            <v>7</v>
          </cell>
          <cell r="L281" t="str">
            <v>BOND</v>
          </cell>
          <cell r="M281" t="str">
            <v>NPV</v>
          </cell>
        </row>
        <row r="282">
          <cell r="A282" t="str">
            <v>36223S4L4</v>
          </cell>
          <cell r="B282">
            <v>39264</v>
          </cell>
          <cell r="C282" t="str">
            <v>16 ago 2001</v>
          </cell>
          <cell r="D282">
            <v>7949.93</v>
          </cell>
          <cell r="E282">
            <v>8352.41</v>
          </cell>
          <cell r="F282">
            <v>8511.83</v>
          </cell>
          <cell r="G282">
            <v>159.41999999999999</v>
          </cell>
          <cell r="H282">
            <v>0</v>
          </cell>
          <cell r="I282">
            <v>53</v>
          </cell>
          <cell r="J282">
            <v>53</v>
          </cell>
          <cell r="K282">
            <v>8</v>
          </cell>
          <cell r="L282" t="str">
            <v>BOND</v>
          </cell>
          <cell r="M282" t="str">
            <v>NPV</v>
          </cell>
        </row>
        <row r="283">
          <cell r="A283" t="str">
            <v>36223SBX0</v>
          </cell>
          <cell r="B283" t="str">
            <v>01 ene 2007</v>
          </cell>
          <cell r="C283" t="str">
            <v>16 ago 2001</v>
          </cell>
          <cell r="D283">
            <v>1796.27</v>
          </cell>
          <cell r="E283">
            <v>1887.21</v>
          </cell>
          <cell r="F283">
            <v>1898.48</v>
          </cell>
          <cell r="G283">
            <v>11.27</v>
          </cell>
          <cell r="H283">
            <v>0</v>
          </cell>
          <cell r="I283">
            <v>11.98</v>
          </cell>
          <cell r="J283">
            <v>11.98</v>
          </cell>
          <cell r="K283">
            <v>8</v>
          </cell>
          <cell r="L283" t="str">
            <v>BOND</v>
          </cell>
          <cell r="M283" t="str">
            <v>NPV</v>
          </cell>
        </row>
        <row r="284">
          <cell r="A284" t="str">
            <v>36223SDP5</v>
          </cell>
          <cell r="B284">
            <v>39142</v>
          </cell>
          <cell r="C284" t="str">
            <v>16 ago 2001</v>
          </cell>
          <cell r="D284">
            <v>31128.71</v>
          </cell>
          <cell r="E284">
            <v>32490.6</v>
          </cell>
          <cell r="F284">
            <v>33435.35</v>
          </cell>
          <cell r="G284">
            <v>944.75</v>
          </cell>
          <cell r="H284">
            <v>0</v>
          </cell>
          <cell r="I284">
            <v>194.55</v>
          </cell>
          <cell r="J284">
            <v>194.55</v>
          </cell>
          <cell r="K284">
            <v>7.5</v>
          </cell>
          <cell r="L284" t="str">
            <v>BOND</v>
          </cell>
          <cell r="M284" t="str">
            <v>NPV</v>
          </cell>
        </row>
        <row r="285">
          <cell r="A285" t="str">
            <v>36223T6C0</v>
          </cell>
          <cell r="B285">
            <v>39142</v>
          </cell>
          <cell r="C285" t="str">
            <v>16 ago 2001</v>
          </cell>
          <cell r="D285">
            <v>10665.58</v>
          </cell>
          <cell r="E285">
            <v>11132.2</v>
          </cell>
          <cell r="F285">
            <v>11302.96</v>
          </cell>
          <cell r="G285">
            <v>170.76</v>
          </cell>
          <cell r="H285">
            <v>0</v>
          </cell>
          <cell r="I285">
            <v>66.66</v>
          </cell>
          <cell r="J285">
            <v>66.66</v>
          </cell>
          <cell r="K285">
            <v>7.5</v>
          </cell>
          <cell r="L285" t="str">
            <v>BOND</v>
          </cell>
          <cell r="M285" t="str">
            <v>NPV</v>
          </cell>
        </row>
        <row r="286">
          <cell r="A286" t="str">
            <v>36223UCY2</v>
          </cell>
          <cell r="B286" t="str">
            <v>01 abr 2007</v>
          </cell>
          <cell r="C286" t="str">
            <v>16 ago 2001</v>
          </cell>
          <cell r="D286">
            <v>19997.09</v>
          </cell>
          <cell r="E286">
            <v>21009.45</v>
          </cell>
          <cell r="F286">
            <v>21410.48</v>
          </cell>
          <cell r="G286">
            <v>401.03</v>
          </cell>
          <cell r="H286">
            <v>0</v>
          </cell>
          <cell r="I286">
            <v>133.31</v>
          </cell>
          <cell r="J286">
            <v>133.31</v>
          </cell>
          <cell r="K286">
            <v>8</v>
          </cell>
          <cell r="L286" t="str">
            <v>BOND</v>
          </cell>
          <cell r="M286" t="str">
            <v>NPV</v>
          </cell>
        </row>
        <row r="287">
          <cell r="A287" t="str">
            <v>36223UGW2</v>
          </cell>
          <cell r="B287">
            <v>39203</v>
          </cell>
          <cell r="C287" t="str">
            <v>16 ago 2001</v>
          </cell>
          <cell r="D287">
            <v>20007.5</v>
          </cell>
          <cell r="E287">
            <v>21020.38</v>
          </cell>
          <cell r="F287">
            <v>21421.63</v>
          </cell>
          <cell r="G287">
            <v>401.25</v>
          </cell>
          <cell r="H287">
            <v>0</v>
          </cell>
          <cell r="I287">
            <v>133.38</v>
          </cell>
          <cell r="J287">
            <v>133.38</v>
          </cell>
          <cell r="K287">
            <v>8</v>
          </cell>
          <cell r="L287" t="str">
            <v>BOND</v>
          </cell>
          <cell r="M287" t="str">
            <v>NPV</v>
          </cell>
        </row>
        <row r="288">
          <cell r="A288" t="str">
            <v>36223UU48</v>
          </cell>
          <cell r="B288">
            <v>39022</v>
          </cell>
          <cell r="C288" t="str">
            <v>16 ago 2001</v>
          </cell>
          <cell r="D288">
            <v>1950.78</v>
          </cell>
          <cell r="E288">
            <v>2049.54</v>
          </cell>
          <cell r="F288">
            <v>2061.7800000000002</v>
          </cell>
          <cell r="G288">
            <v>12.24</v>
          </cell>
          <cell r="H288">
            <v>0</v>
          </cell>
          <cell r="I288">
            <v>13.01</v>
          </cell>
          <cell r="J288">
            <v>13.01</v>
          </cell>
          <cell r="K288">
            <v>8</v>
          </cell>
          <cell r="L288" t="str">
            <v>BOND</v>
          </cell>
          <cell r="M288" t="str">
            <v>NPV</v>
          </cell>
        </row>
        <row r="289">
          <cell r="A289" t="str">
            <v>36223V5S1</v>
          </cell>
          <cell r="B289">
            <v>39142</v>
          </cell>
          <cell r="C289" t="str">
            <v>16 ago 2001</v>
          </cell>
          <cell r="D289">
            <v>59723.89</v>
          </cell>
          <cell r="E289">
            <v>62336.83</v>
          </cell>
          <cell r="F289">
            <v>64149.43</v>
          </cell>
          <cell r="G289">
            <v>1812.6</v>
          </cell>
          <cell r="H289">
            <v>0</v>
          </cell>
          <cell r="I289">
            <v>373.27</v>
          </cell>
          <cell r="J289">
            <v>373.27</v>
          </cell>
          <cell r="K289">
            <v>7.5</v>
          </cell>
          <cell r="L289" t="str">
            <v>BOND</v>
          </cell>
          <cell r="M289" t="str">
            <v>NPV</v>
          </cell>
        </row>
        <row r="290">
          <cell r="A290" t="str">
            <v>36223VAU0</v>
          </cell>
          <cell r="B290" t="str">
            <v>01 abr 2007</v>
          </cell>
          <cell r="C290" t="str">
            <v>16 ago 2001</v>
          </cell>
          <cell r="D290">
            <v>62161.55</v>
          </cell>
          <cell r="E290">
            <v>65308.47</v>
          </cell>
          <cell r="F290">
            <v>66555.13</v>
          </cell>
          <cell r="G290">
            <v>1246.6600000000001</v>
          </cell>
          <cell r="H290">
            <v>0</v>
          </cell>
          <cell r="I290">
            <v>414.41</v>
          </cell>
          <cell r="J290">
            <v>414.41</v>
          </cell>
          <cell r="K290">
            <v>7.5</v>
          </cell>
          <cell r="L290" t="str">
            <v>BOND</v>
          </cell>
          <cell r="M290" t="str">
            <v>NPV</v>
          </cell>
        </row>
        <row r="291">
          <cell r="A291" t="str">
            <v>36223VBB1</v>
          </cell>
          <cell r="B291" t="str">
            <v>01 ene 2007</v>
          </cell>
          <cell r="C291" t="str">
            <v>16 ago 2001</v>
          </cell>
          <cell r="D291">
            <v>7166.65</v>
          </cell>
          <cell r="E291">
            <v>7529.45</v>
          </cell>
          <cell r="F291">
            <v>7673.19</v>
          </cell>
          <cell r="G291">
            <v>143.74</v>
          </cell>
          <cell r="H291">
            <v>0</v>
          </cell>
          <cell r="I291">
            <v>47.78</v>
          </cell>
          <cell r="J291">
            <v>47.78</v>
          </cell>
          <cell r="K291">
            <v>8</v>
          </cell>
          <cell r="L291" t="str">
            <v>BOND</v>
          </cell>
          <cell r="M291" t="str">
            <v>NPV</v>
          </cell>
        </row>
        <row r="292">
          <cell r="A292" t="str">
            <v>36223VBR6</v>
          </cell>
          <cell r="B292">
            <v>39142</v>
          </cell>
          <cell r="C292" t="str">
            <v>16 ago 2001</v>
          </cell>
          <cell r="D292">
            <v>16556.43</v>
          </cell>
          <cell r="E292">
            <v>17280.78</v>
          </cell>
          <cell r="F292">
            <v>17783.259999999998</v>
          </cell>
          <cell r="G292">
            <v>502.48</v>
          </cell>
          <cell r="H292">
            <v>0</v>
          </cell>
          <cell r="I292">
            <v>103.48</v>
          </cell>
          <cell r="J292">
            <v>103.48</v>
          </cell>
          <cell r="K292">
            <v>7.5</v>
          </cell>
          <cell r="L292" t="str">
            <v>BOND</v>
          </cell>
          <cell r="M292" t="str">
            <v>NPV</v>
          </cell>
        </row>
        <row r="293">
          <cell r="A293" t="str">
            <v>36223VCA2</v>
          </cell>
          <cell r="B293" t="str">
            <v>01 ene 2007</v>
          </cell>
          <cell r="C293" t="str">
            <v>16 ago 2001</v>
          </cell>
          <cell r="D293">
            <v>32241.59</v>
          </cell>
          <cell r="E293">
            <v>33652.17</v>
          </cell>
          <cell r="F293">
            <v>34168.35</v>
          </cell>
          <cell r="G293">
            <v>516.17999999999995</v>
          </cell>
          <cell r="H293">
            <v>0</v>
          </cell>
          <cell r="I293">
            <v>201.51</v>
          </cell>
          <cell r="J293">
            <v>201.51</v>
          </cell>
          <cell r="K293">
            <v>7.5</v>
          </cell>
          <cell r="L293" t="str">
            <v>BOND</v>
          </cell>
          <cell r="M293" t="str">
            <v>NPV</v>
          </cell>
        </row>
        <row r="294">
          <cell r="A294" t="str">
            <v>36223VPC4</v>
          </cell>
          <cell r="B294">
            <v>39142</v>
          </cell>
          <cell r="C294" t="str">
            <v>16 ago 2001</v>
          </cell>
          <cell r="D294">
            <v>21830.82</v>
          </cell>
          <cell r="E294">
            <v>22785.93</v>
          </cell>
          <cell r="F294">
            <v>23448.48</v>
          </cell>
          <cell r="G294">
            <v>662.55</v>
          </cell>
          <cell r="H294">
            <v>0</v>
          </cell>
          <cell r="I294">
            <v>136.44</v>
          </cell>
          <cell r="J294">
            <v>136.44</v>
          </cell>
          <cell r="K294">
            <v>7.5</v>
          </cell>
          <cell r="L294" t="str">
            <v>BOND</v>
          </cell>
          <cell r="M294" t="str">
            <v>NPV</v>
          </cell>
        </row>
        <row r="295">
          <cell r="A295" t="str">
            <v>36223VRL2</v>
          </cell>
          <cell r="B295">
            <v>39142</v>
          </cell>
          <cell r="C295" t="str">
            <v>16 ago 2001</v>
          </cell>
          <cell r="D295">
            <v>28959.37</v>
          </cell>
          <cell r="E295">
            <v>30226.36</v>
          </cell>
          <cell r="F295">
            <v>31105.26</v>
          </cell>
          <cell r="G295">
            <v>878.9</v>
          </cell>
          <cell r="H295">
            <v>0</v>
          </cell>
          <cell r="I295">
            <v>181</v>
          </cell>
          <cell r="J295">
            <v>181</v>
          </cell>
          <cell r="K295">
            <v>7.5</v>
          </cell>
          <cell r="L295" t="str">
            <v>BOND</v>
          </cell>
          <cell r="M295" t="str">
            <v>NPV</v>
          </cell>
        </row>
        <row r="296">
          <cell r="A296" t="str">
            <v>36223VS72</v>
          </cell>
          <cell r="B296">
            <v>39203</v>
          </cell>
          <cell r="C296" t="str">
            <v>16 ago 2001</v>
          </cell>
          <cell r="D296">
            <v>7095.25</v>
          </cell>
          <cell r="E296">
            <v>7454.44</v>
          </cell>
          <cell r="F296">
            <v>7596.74</v>
          </cell>
          <cell r="G296">
            <v>142.30000000000001</v>
          </cell>
          <cell r="H296">
            <v>0</v>
          </cell>
          <cell r="I296">
            <v>47.3</v>
          </cell>
          <cell r="J296">
            <v>47.3</v>
          </cell>
          <cell r="K296">
            <v>8</v>
          </cell>
          <cell r="L296" t="str">
            <v>BOND</v>
          </cell>
          <cell r="M296" t="str">
            <v>NPV</v>
          </cell>
        </row>
        <row r="297">
          <cell r="A297" t="str">
            <v>36223WAE4</v>
          </cell>
          <cell r="B297">
            <v>45200</v>
          </cell>
          <cell r="C297" t="str">
            <v>20 dic 2001</v>
          </cell>
          <cell r="D297">
            <v>2519620.65</v>
          </cell>
          <cell r="E297">
            <v>2587335.4500000002</v>
          </cell>
          <cell r="F297">
            <v>2640877.4</v>
          </cell>
          <cell r="G297">
            <v>53541.95</v>
          </cell>
          <cell r="H297">
            <v>0</v>
          </cell>
          <cell r="I297">
            <v>14697.78</v>
          </cell>
          <cell r="J297">
            <v>14697.78</v>
          </cell>
          <cell r="K297">
            <v>7</v>
          </cell>
          <cell r="L297" t="str">
            <v>BOND</v>
          </cell>
          <cell r="M297" t="str">
            <v>NPV</v>
          </cell>
        </row>
        <row r="298">
          <cell r="A298" t="str">
            <v>36223WB52</v>
          </cell>
          <cell r="B298">
            <v>39387</v>
          </cell>
          <cell r="C298" t="str">
            <v>16 ago 2001</v>
          </cell>
          <cell r="D298">
            <v>154554.79</v>
          </cell>
          <cell r="E298">
            <v>161316.56</v>
          </cell>
          <cell r="F298">
            <v>166007.29999999999</v>
          </cell>
          <cell r="G298">
            <v>4690.74</v>
          </cell>
          <cell r="H298">
            <v>0</v>
          </cell>
          <cell r="I298">
            <v>965.97</v>
          </cell>
          <cell r="J298">
            <v>965.97</v>
          </cell>
          <cell r="K298">
            <v>7.5</v>
          </cell>
          <cell r="L298" t="str">
            <v>BOND</v>
          </cell>
          <cell r="M298" t="str">
            <v>NPV</v>
          </cell>
        </row>
        <row r="299">
          <cell r="A299" t="str">
            <v>36223WBC7</v>
          </cell>
          <cell r="B299">
            <v>44835</v>
          </cell>
          <cell r="C299" t="str">
            <v>20 dic 2001</v>
          </cell>
          <cell r="D299">
            <v>54509.04</v>
          </cell>
          <cell r="E299">
            <v>55973.98</v>
          </cell>
          <cell r="F299">
            <v>57210.51</v>
          </cell>
          <cell r="G299">
            <v>1236.53</v>
          </cell>
          <cell r="H299">
            <v>0</v>
          </cell>
          <cell r="I299">
            <v>317.97000000000003</v>
          </cell>
          <cell r="J299">
            <v>317.97000000000003</v>
          </cell>
          <cell r="K299">
            <v>7</v>
          </cell>
          <cell r="L299" t="str">
            <v>BOND</v>
          </cell>
          <cell r="M299" t="str">
            <v>NPV</v>
          </cell>
        </row>
        <row r="300">
          <cell r="A300" t="str">
            <v>36223WBD5</v>
          </cell>
          <cell r="B300">
            <v>39356</v>
          </cell>
          <cell r="C300" t="str">
            <v>16 ago 2001</v>
          </cell>
          <cell r="D300">
            <v>6317.39</v>
          </cell>
          <cell r="E300">
            <v>6637.2</v>
          </cell>
          <cell r="F300">
            <v>6763.9</v>
          </cell>
          <cell r="G300">
            <v>126.7</v>
          </cell>
          <cell r="H300">
            <v>0</v>
          </cell>
          <cell r="I300">
            <v>42.12</v>
          </cell>
          <cell r="J300">
            <v>42.12</v>
          </cell>
          <cell r="K300">
            <v>8</v>
          </cell>
          <cell r="L300" t="str">
            <v>BOND</v>
          </cell>
          <cell r="M300" t="str">
            <v>NPV</v>
          </cell>
        </row>
        <row r="301">
          <cell r="A301" t="str">
            <v>36223WPC2</v>
          </cell>
          <cell r="B301">
            <v>39387</v>
          </cell>
          <cell r="C301" t="str">
            <v>16 ago 2001</v>
          </cell>
          <cell r="D301">
            <v>14544.72</v>
          </cell>
          <cell r="E301">
            <v>15181.05</v>
          </cell>
          <cell r="F301">
            <v>15622.48</v>
          </cell>
          <cell r="G301">
            <v>441.43</v>
          </cell>
          <cell r="H301">
            <v>0</v>
          </cell>
          <cell r="I301">
            <v>90.9</v>
          </cell>
          <cell r="J301">
            <v>90.9</v>
          </cell>
          <cell r="K301">
            <v>7</v>
          </cell>
          <cell r="L301" t="str">
            <v>BOND</v>
          </cell>
          <cell r="M301" t="str">
            <v>NPV</v>
          </cell>
        </row>
        <row r="302">
          <cell r="A302" t="str">
            <v>36223WYD0</v>
          </cell>
          <cell r="B302">
            <v>39114</v>
          </cell>
          <cell r="C302" t="str">
            <v>16 ago 2001</v>
          </cell>
          <cell r="D302">
            <v>1281.73</v>
          </cell>
          <cell r="E302">
            <v>1346.61</v>
          </cell>
          <cell r="F302">
            <v>1354.66</v>
          </cell>
          <cell r="G302">
            <v>8.0500000000000007</v>
          </cell>
          <cell r="H302">
            <v>0</v>
          </cell>
          <cell r="I302">
            <v>8.5399999999999991</v>
          </cell>
          <cell r="J302">
            <v>8.5399999999999991</v>
          </cell>
          <cell r="K302">
            <v>8</v>
          </cell>
          <cell r="L302" t="str">
            <v>BOND</v>
          </cell>
          <cell r="M302" t="str">
            <v>NPV</v>
          </cell>
        </row>
        <row r="303">
          <cell r="A303" t="str">
            <v>36223X5A6</v>
          </cell>
          <cell r="B303">
            <v>39479</v>
          </cell>
          <cell r="C303" t="str">
            <v>16 ago 2001</v>
          </cell>
          <cell r="D303">
            <v>82408.67</v>
          </cell>
          <cell r="E303">
            <v>86014.04</v>
          </cell>
          <cell r="F303">
            <v>88515.15</v>
          </cell>
          <cell r="G303">
            <v>2501.11</v>
          </cell>
          <cell r="H303">
            <v>0</v>
          </cell>
          <cell r="I303">
            <v>515.04999999999995</v>
          </cell>
          <cell r="J303">
            <v>515.04999999999995</v>
          </cell>
          <cell r="K303">
            <v>7.5</v>
          </cell>
          <cell r="L303" t="str">
            <v>BOND</v>
          </cell>
          <cell r="M303" t="str">
            <v>NPV</v>
          </cell>
        </row>
        <row r="304">
          <cell r="A304" t="str">
            <v>36223XEV0</v>
          </cell>
          <cell r="B304">
            <v>39142</v>
          </cell>
          <cell r="C304" t="str">
            <v>16 ago 2001</v>
          </cell>
          <cell r="D304">
            <v>7662.93</v>
          </cell>
          <cell r="E304">
            <v>7998.2</v>
          </cell>
          <cell r="F304">
            <v>8230.75</v>
          </cell>
          <cell r="G304">
            <v>232.55</v>
          </cell>
          <cell r="H304">
            <v>0</v>
          </cell>
          <cell r="I304">
            <v>47.89</v>
          </cell>
          <cell r="J304">
            <v>47.89</v>
          </cell>
          <cell r="K304">
            <v>7.5</v>
          </cell>
          <cell r="L304" t="str">
            <v>BOND</v>
          </cell>
          <cell r="M304" t="str">
            <v>NPV</v>
          </cell>
        </row>
        <row r="305">
          <cell r="A305" t="str">
            <v>36223XHF2</v>
          </cell>
          <cell r="B305">
            <v>39142</v>
          </cell>
          <cell r="C305" t="str">
            <v>16 ago 2001</v>
          </cell>
          <cell r="D305">
            <v>21658.12</v>
          </cell>
          <cell r="E305">
            <v>22605.65</v>
          </cell>
          <cell r="F305">
            <v>23262.99</v>
          </cell>
          <cell r="G305">
            <v>657.34</v>
          </cell>
          <cell r="H305">
            <v>0</v>
          </cell>
          <cell r="I305">
            <v>135.36000000000001</v>
          </cell>
          <cell r="J305">
            <v>135.36000000000001</v>
          </cell>
          <cell r="K305">
            <v>7.5</v>
          </cell>
          <cell r="L305" t="str">
            <v>BOND</v>
          </cell>
          <cell r="M305" t="str">
            <v>NPV</v>
          </cell>
        </row>
        <row r="306">
          <cell r="A306" t="str">
            <v>36223XKT8</v>
          </cell>
          <cell r="B306">
            <v>39142</v>
          </cell>
          <cell r="C306" t="str">
            <v>16 ago 2001</v>
          </cell>
          <cell r="D306">
            <v>432157.85</v>
          </cell>
          <cell r="E306">
            <v>451064.77</v>
          </cell>
          <cell r="F306">
            <v>464180.75</v>
          </cell>
          <cell r="G306">
            <v>13115.98</v>
          </cell>
          <cell r="H306">
            <v>0</v>
          </cell>
          <cell r="I306">
            <v>2700.99</v>
          </cell>
          <cell r="J306">
            <v>2700.99</v>
          </cell>
          <cell r="K306">
            <v>7.5</v>
          </cell>
          <cell r="L306" t="str">
            <v>BOND</v>
          </cell>
          <cell r="M306" t="str">
            <v>NPV</v>
          </cell>
        </row>
        <row r="307">
          <cell r="A307" t="str">
            <v>36223XLB6</v>
          </cell>
          <cell r="B307">
            <v>39203</v>
          </cell>
          <cell r="C307" t="str">
            <v>16 ago 2001</v>
          </cell>
          <cell r="D307">
            <v>61299.78</v>
          </cell>
          <cell r="E307">
            <v>64403.07</v>
          </cell>
          <cell r="F307">
            <v>65632.45</v>
          </cell>
          <cell r="G307">
            <v>1229.3800000000001</v>
          </cell>
          <cell r="H307">
            <v>0</v>
          </cell>
          <cell r="I307">
            <v>408.67</v>
          </cell>
          <cell r="J307">
            <v>408.67</v>
          </cell>
          <cell r="K307">
            <v>8</v>
          </cell>
          <cell r="L307" t="str">
            <v>BOND</v>
          </cell>
          <cell r="M307" t="str">
            <v>NPV</v>
          </cell>
        </row>
        <row r="308">
          <cell r="A308" t="str">
            <v>36223XLK6</v>
          </cell>
          <cell r="B308">
            <v>39234</v>
          </cell>
          <cell r="C308" t="str">
            <v>16 ago 2001</v>
          </cell>
          <cell r="D308">
            <v>5545.13</v>
          </cell>
          <cell r="E308">
            <v>5825.83</v>
          </cell>
          <cell r="F308">
            <v>5937.06</v>
          </cell>
          <cell r="G308">
            <v>111.23</v>
          </cell>
          <cell r="H308">
            <v>0</v>
          </cell>
          <cell r="I308">
            <v>36.97</v>
          </cell>
          <cell r="J308">
            <v>36.97</v>
          </cell>
          <cell r="K308">
            <v>8</v>
          </cell>
          <cell r="L308" t="str">
            <v>BOND</v>
          </cell>
          <cell r="M308" t="str">
            <v>NPV</v>
          </cell>
        </row>
        <row r="309">
          <cell r="A309" t="str">
            <v>36223XNK4</v>
          </cell>
          <cell r="B309">
            <v>39142</v>
          </cell>
          <cell r="C309" t="str">
            <v>16 ago 2001</v>
          </cell>
          <cell r="D309">
            <v>131501.92000000001</v>
          </cell>
          <cell r="E309">
            <v>137255.12</v>
          </cell>
          <cell r="F309">
            <v>141246.21</v>
          </cell>
          <cell r="G309">
            <v>3991.09</v>
          </cell>
          <cell r="H309">
            <v>0</v>
          </cell>
          <cell r="I309">
            <v>821.89</v>
          </cell>
          <cell r="J309">
            <v>821.89</v>
          </cell>
          <cell r="K309">
            <v>7.5</v>
          </cell>
          <cell r="L309" t="str">
            <v>BOND</v>
          </cell>
          <cell r="M309" t="str">
            <v>NPV</v>
          </cell>
        </row>
        <row r="310">
          <cell r="A310" t="str">
            <v>36223YPE4</v>
          </cell>
          <cell r="B310" t="str">
            <v>01 ago 2007</v>
          </cell>
          <cell r="C310" t="str">
            <v>16 ago 2001</v>
          </cell>
          <cell r="D310">
            <v>72621.740000000005</v>
          </cell>
          <cell r="E310">
            <v>75798.94</v>
          </cell>
          <cell r="F310">
            <v>78003.009999999995</v>
          </cell>
          <cell r="G310">
            <v>2204.0700000000002</v>
          </cell>
          <cell r="H310">
            <v>0</v>
          </cell>
          <cell r="I310">
            <v>453.89</v>
          </cell>
          <cell r="J310">
            <v>453.89</v>
          </cell>
          <cell r="K310">
            <v>7.5</v>
          </cell>
          <cell r="L310" t="str">
            <v>BOND</v>
          </cell>
          <cell r="M310" t="str">
            <v>NPV</v>
          </cell>
        </row>
        <row r="311">
          <cell r="A311" t="str">
            <v>36223YPK0</v>
          </cell>
          <cell r="B311">
            <v>39326</v>
          </cell>
          <cell r="C311" t="str">
            <v>16 ago 2001</v>
          </cell>
          <cell r="D311">
            <v>73896.77</v>
          </cell>
          <cell r="E311">
            <v>77129.75</v>
          </cell>
          <cell r="F311">
            <v>79372.52</v>
          </cell>
          <cell r="G311">
            <v>2242.77</v>
          </cell>
          <cell r="H311">
            <v>0</v>
          </cell>
          <cell r="I311">
            <v>461.85</v>
          </cell>
          <cell r="J311">
            <v>461.85</v>
          </cell>
          <cell r="K311">
            <v>7.5</v>
          </cell>
          <cell r="L311" t="str">
            <v>BOND</v>
          </cell>
          <cell r="M311" t="str">
            <v>NPV</v>
          </cell>
        </row>
        <row r="312">
          <cell r="A312" t="str">
            <v>36223YQW3</v>
          </cell>
          <cell r="B312">
            <v>39142</v>
          </cell>
          <cell r="C312" t="str">
            <v>16 ago 2001</v>
          </cell>
          <cell r="D312">
            <v>94890.96</v>
          </cell>
          <cell r="E312">
            <v>99042.44</v>
          </cell>
          <cell r="F312">
            <v>101922.38</v>
          </cell>
          <cell r="G312">
            <v>2879.94</v>
          </cell>
          <cell r="H312">
            <v>0</v>
          </cell>
          <cell r="I312">
            <v>593.07000000000005</v>
          </cell>
          <cell r="J312">
            <v>593.07000000000005</v>
          </cell>
          <cell r="K312">
            <v>7.5</v>
          </cell>
          <cell r="L312" t="str">
            <v>BOND</v>
          </cell>
          <cell r="M312" t="str">
            <v>NPV</v>
          </cell>
        </row>
        <row r="313">
          <cell r="A313" t="str">
            <v>36223YTS9</v>
          </cell>
          <cell r="B313">
            <v>39508</v>
          </cell>
          <cell r="C313" t="str">
            <v>16 ago 2001</v>
          </cell>
          <cell r="D313">
            <v>116380.05</v>
          </cell>
          <cell r="E313">
            <v>122271.79</v>
          </cell>
          <cell r="F313">
            <v>124618.59</v>
          </cell>
          <cell r="G313">
            <v>2346.8000000000002</v>
          </cell>
          <cell r="H313">
            <v>0</v>
          </cell>
          <cell r="I313">
            <v>775.87</v>
          </cell>
          <cell r="J313">
            <v>775.87</v>
          </cell>
          <cell r="K313">
            <v>8</v>
          </cell>
          <cell r="L313" t="str">
            <v>BOND</v>
          </cell>
          <cell r="M313" t="str">
            <v>NPV</v>
          </cell>
        </row>
        <row r="314">
          <cell r="A314" t="str">
            <v>36224A5B3</v>
          </cell>
          <cell r="B314">
            <v>39234</v>
          </cell>
          <cell r="C314" t="str">
            <v>16 ago 2001</v>
          </cell>
          <cell r="D314">
            <v>85324.9</v>
          </cell>
          <cell r="E314">
            <v>89644.479999999996</v>
          </cell>
          <cell r="F314">
            <v>91355.66</v>
          </cell>
          <cell r="G314">
            <v>1711.18</v>
          </cell>
          <cell r="H314">
            <v>0</v>
          </cell>
          <cell r="I314">
            <v>568.83000000000004</v>
          </cell>
          <cell r="J314">
            <v>568.83000000000004</v>
          </cell>
          <cell r="K314">
            <v>8</v>
          </cell>
          <cell r="L314" t="str">
            <v>BOND</v>
          </cell>
          <cell r="M314" t="str">
            <v>NPV</v>
          </cell>
        </row>
        <row r="315">
          <cell r="A315" t="str">
            <v>36224ABP5</v>
          </cell>
          <cell r="B315" t="str">
            <v>01 ene 2007</v>
          </cell>
          <cell r="C315" t="str">
            <v>16 ago 2001</v>
          </cell>
          <cell r="D315">
            <v>46032.5</v>
          </cell>
          <cell r="E315">
            <v>48046.42</v>
          </cell>
          <cell r="F315">
            <v>48783.4</v>
          </cell>
          <cell r="G315">
            <v>736.98</v>
          </cell>
          <cell r="H315">
            <v>0</v>
          </cell>
          <cell r="I315">
            <v>287.7</v>
          </cell>
          <cell r="J315">
            <v>287.7</v>
          </cell>
          <cell r="K315">
            <v>7.5</v>
          </cell>
          <cell r="L315" t="str">
            <v>BOND</v>
          </cell>
          <cell r="M315" t="str">
            <v>NPV</v>
          </cell>
        </row>
        <row r="316">
          <cell r="A316" t="str">
            <v>36224AEF4</v>
          </cell>
          <cell r="B316">
            <v>39264</v>
          </cell>
          <cell r="C316" t="str">
            <v>16 ago 2001</v>
          </cell>
          <cell r="D316">
            <v>75595.520000000004</v>
          </cell>
          <cell r="E316">
            <v>78902.83</v>
          </cell>
          <cell r="F316">
            <v>81197.149999999994</v>
          </cell>
          <cell r="G316">
            <v>2294.3200000000002</v>
          </cell>
          <cell r="H316">
            <v>0</v>
          </cell>
          <cell r="I316">
            <v>472.47</v>
          </cell>
          <cell r="J316">
            <v>472.47</v>
          </cell>
          <cell r="K316">
            <v>7.5</v>
          </cell>
          <cell r="L316" t="str">
            <v>BOND</v>
          </cell>
          <cell r="M316" t="str">
            <v>NPV</v>
          </cell>
        </row>
        <row r="317">
          <cell r="A317" t="str">
            <v>36224AFS5</v>
          </cell>
          <cell r="B317">
            <v>39203</v>
          </cell>
          <cell r="C317" t="str">
            <v>16 ago 2001</v>
          </cell>
          <cell r="D317">
            <v>9259.85</v>
          </cell>
          <cell r="E317">
            <v>9728.6299999999992</v>
          </cell>
          <cell r="F317">
            <v>9914.34</v>
          </cell>
          <cell r="G317">
            <v>185.71</v>
          </cell>
          <cell r="H317">
            <v>0</v>
          </cell>
          <cell r="I317">
            <v>61.73</v>
          </cell>
          <cell r="J317">
            <v>61.73</v>
          </cell>
          <cell r="K317">
            <v>8</v>
          </cell>
          <cell r="L317" t="str">
            <v>BOND</v>
          </cell>
          <cell r="M317" t="str">
            <v>NPV</v>
          </cell>
        </row>
        <row r="318">
          <cell r="A318" t="str">
            <v>36224AGS4</v>
          </cell>
          <cell r="B318" t="str">
            <v>01 ago 2007</v>
          </cell>
          <cell r="C318" t="str">
            <v>16 ago 2001</v>
          </cell>
          <cell r="D318">
            <v>2151.2800000000002</v>
          </cell>
          <cell r="E318">
            <v>2260.1999999999998</v>
          </cell>
          <cell r="F318">
            <v>2303.33</v>
          </cell>
          <cell r="G318">
            <v>43.13</v>
          </cell>
          <cell r="H318">
            <v>0</v>
          </cell>
          <cell r="I318">
            <v>14.34</v>
          </cell>
          <cell r="J318">
            <v>14.34</v>
          </cell>
          <cell r="K318">
            <v>8</v>
          </cell>
          <cell r="L318" t="str">
            <v>BOND</v>
          </cell>
          <cell r="M318" t="str">
            <v>NPV</v>
          </cell>
        </row>
        <row r="319">
          <cell r="A319" t="str">
            <v>36224ARL7</v>
          </cell>
          <cell r="B319">
            <v>39142</v>
          </cell>
          <cell r="C319" t="str">
            <v>16 ago 2001</v>
          </cell>
          <cell r="D319">
            <v>22145.61</v>
          </cell>
          <cell r="E319">
            <v>23114.48</v>
          </cell>
          <cell r="F319">
            <v>23786.6</v>
          </cell>
          <cell r="G319">
            <v>672.12</v>
          </cell>
          <cell r="H319">
            <v>0</v>
          </cell>
          <cell r="I319">
            <v>138.41</v>
          </cell>
          <cell r="J319">
            <v>138.41</v>
          </cell>
          <cell r="K319">
            <v>7.5</v>
          </cell>
          <cell r="L319" t="str">
            <v>BOND</v>
          </cell>
          <cell r="M319" t="str">
            <v>NPV</v>
          </cell>
        </row>
        <row r="320">
          <cell r="A320" t="str">
            <v>36224AS36</v>
          </cell>
          <cell r="B320">
            <v>39142</v>
          </cell>
          <cell r="C320" t="str">
            <v>16 ago 2001</v>
          </cell>
          <cell r="D320">
            <v>7090.31</v>
          </cell>
          <cell r="E320">
            <v>7400.5</v>
          </cell>
          <cell r="F320">
            <v>7615.7</v>
          </cell>
          <cell r="G320">
            <v>215.2</v>
          </cell>
          <cell r="H320">
            <v>0</v>
          </cell>
          <cell r="I320">
            <v>44.31</v>
          </cell>
          <cell r="J320">
            <v>44.31</v>
          </cell>
          <cell r="K320">
            <v>7.5</v>
          </cell>
          <cell r="L320" t="str">
            <v>BOND</v>
          </cell>
          <cell r="M320" t="str">
            <v>NPV</v>
          </cell>
        </row>
        <row r="321">
          <cell r="A321" t="str">
            <v>36224AUV1</v>
          </cell>
          <cell r="B321">
            <v>39326</v>
          </cell>
          <cell r="C321" t="str">
            <v>16 ago 2001</v>
          </cell>
          <cell r="D321">
            <v>5674.27</v>
          </cell>
          <cell r="E321">
            <v>5922.51</v>
          </cell>
          <cell r="F321">
            <v>6094.73</v>
          </cell>
          <cell r="G321">
            <v>172.22</v>
          </cell>
          <cell r="H321">
            <v>0</v>
          </cell>
          <cell r="I321">
            <v>35.46</v>
          </cell>
          <cell r="J321">
            <v>35.46</v>
          </cell>
          <cell r="K321">
            <v>7.5</v>
          </cell>
          <cell r="L321" t="str">
            <v>BOND</v>
          </cell>
          <cell r="M321" t="str">
            <v>NPV</v>
          </cell>
        </row>
        <row r="322">
          <cell r="A322" t="str">
            <v>36224AVV0</v>
          </cell>
          <cell r="B322" t="str">
            <v>01 dic 2022</v>
          </cell>
          <cell r="C322" t="str">
            <v>20 dic 2001</v>
          </cell>
          <cell r="D322">
            <v>68035.03</v>
          </cell>
          <cell r="E322">
            <v>69863.48</v>
          </cell>
          <cell r="F322">
            <v>71406.850000000006</v>
          </cell>
          <cell r="G322">
            <v>1543.37</v>
          </cell>
          <cell r="H322">
            <v>0</v>
          </cell>
          <cell r="I322">
            <v>396.87</v>
          </cell>
          <cell r="J322">
            <v>396.87</v>
          </cell>
          <cell r="K322">
            <v>7</v>
          </cell>
          <cell r="L322" t="str">
            <v>BOND</v>
          </cell>
          <cell r="M322" t="str">
            <v>NPV</v>
          </cell>
        </row>
        <row r="323">
          <cell r="A323" t="str">
            <v>36224AXF3</v>
          </cell>
          <cell r="B323">
            <v>39479</v>
          </cell>
          <cell r="C323" t="str">
            <v>16 ago 2001</v>
          </cell>
          <cell r="D323">
            <v>48029.58</v>
          </cell>
          <cell r="E323">
            <v>50130.86</v>
          </cell>
          <cell r="F323">
            <v>51599.62</v>
          </cell>
          <cell r="G323">
            <v>1468.76</v>
          </cell>
          <cell r="H323">
            <v>0</v>
          </cell>
          <cell r="I323">
            <v>300.18</v>
          </cell>
          <cell r="J323">
            <v>300.18</v>
          </cell>
          <cell r="K323">
            <v>7.5</v>
          </cell>
          <cell r="L323" t="str">
            <v>BOND</v>
          </cell>
          <cell r="M323" t="str">
            <v>NPV</v>
          </cell>
        </row>
        <row r="324">
          <cell r="A324" t="str">
            <v>36224AY47</v>
          </cell>
          <cell r="B324">
            <v>39114</v>
          </cell>
          <cell r="C324" t="str">
            <v>16 ago 2001</v>
          </cell>
          <cell r="D324">
            <v>23365.5</v>
          </cell>
          <cell r="E324">
            <v>24387.72</v>
          </cell>
          <cell r="F324">
            <v>25096.880000000001</v>
          </cell>
          <cell r="G324">
            <v>709.16</v>
          </cell>
          <cell r="H324">
            <v>0</v>
          </cell>
          <cell r="I324">
            <v>146.03</v>
          </cell>
          <cell r="J324">
            <v>146.03</v>
          </cell>
          <cell r="K324">
            <v>7.5</v>
          </cell>
          <cell r="L324" t="str">
            <v>BOND</v>
          </cell>
          <cell r="M324" t="str">
            <v>NPV</v>
          </cell>
        </row>
        <row r="325">
          <cell r="A325" t="str">
            <v>36224AYS4</v>
          </cell>
          <cell r="B325">
            <v>39508</v>
          </cell>
          <cell r="C325" t="str">
            <v>16 ago 2001</v>
          </cell>
          <cell r="D325">
            <v>37778.25</v>
          </cell>
          <cell r="E325">
            <v>39124.1</v>
          </cell>
          <cell r="F325">
            <v>40469.949999999997</v>
          </cell>
          <cell r="G325">
            <v>1345.85</v>
          </cell>
          <cell r="H325">
            <v>0</v>
          </cell>
          <cell r="I325">
            <v>220.37</v>
          </cell>
          <cell r="J325">
            <v>220.37</v>
          </cell>
          <cell r="K325">
            <v>7</v>
          </cell>
          <cell r="L325" t="str">
            <v>BOND</v>
          </cell>
          <cell r="M325" t="str">
            <v>NPV</v>
          </cell>
        </row>
        <row r="326">
          <cell r="A326" t="str">
            <v>36224AZC8</v>
          </cell>
          <cell r="B326">
            <v>39142</v>
          </cell>
          <cell r="C326" t="str">
            <v>16 ago 2001</v>
          </cell>
          <cell r="D326">
            <v>67267.070000000007</v>
          </cell>
          <cell r="E326">
            <v>70210.009999999995</v>
          </cell>
          <cell r="F326">
            <v>72251.56</v>
          </cell>
          <cell r="G326">
            <v>2041.55</v>
          </cell>
          <cell r="H326">
            <v>0</v>
          </cell>
          <cell r="I326">
            <v>420.42</v>
          </cell>
          <cell r="J326">
            <v>420.42</v>
          </cell>
          <cell r="K326">
            <v>7.5</v>
          </cell>
          <cell r="L326" t="str">
            <v>BOND</v>
          </cell>
          <cell r="M326" t="str">
            <v>NPV</v>
          </cell>
        </row>
        <row r="327">
          <cell r="A327" t="str">
            <v>36224B4P1</v>
          </cell>
          <cell r="B327">
            <v>39142</v>
          </cell>
          <cell r="C327" t="str">
            <v>16 ago 2001</v>
          </cell>
          <cell r="D327">
            <v>44269.81</v>
          </cell>
          <cell r="E327">
            <v>46510.98</v>
          </cell>
          <cell r="F327">
            <v>47398.8</v>
          </cell>
          <cell r="G327">
            <v>887.82</v>
          </cell>
          <cell r="H327">
            <v>0</v>
          </cell>
          <cell r="I327">
            <v>295.13</v>
          </cell>
          <cell r="J327">
            <v>295.13</v>
          </cell>
          <cell r="K327">
            <v>7.5</v>
          </cell>
          <cell r="L327" t="str">
            <v>BOND</v>
          </cell>
          <cell r="M327" t="str">
            <v>NPV</v>
          </cell>
        </row>
        <row r="328">
          <cell r="A328" t="str">
            <v>36224BDY2</v>
          </cell>
          <cell r="B328">
            <v>39326</v>
          </cell>
          <cell r="C328" t="str">
            <v>16 ago 2001</v>
          </cell>
          <cell r="D328">
            <v>25559.17</v>
          </cell>
          <cell r="E328">
            <v>26853.09</v>
          </cell>
          <cell r="F328">
            <v>27365.69</v>
          </cell>
          <cell r="G328">
            <v>512.6</v>
          </cell>
          <cell r="H328">
            <v>0</v>
          </cell>
          <cell r="I328">
            <v>170.39</v>
          </cell>
          <cell r="J328">
            <v>170.39</v>
          </cell>
          <cell r="K328">
            <v>7.5</v>
          </cell>
          <cell r="L328" t="str">
            <v>BOND</v>
          </cell>
          <cell r="M328" t="str">
            <v>NPV</v>
          </cell>
        </row>
        <row r="329">
          <cell r="A329" t="str">
            <v>36224BK32</v>
          </cell>
          <cell r="B329" t="str">
            <v>01 ago 2007</v>
          </cell>
          <cell r="C329" t="str">
            <v>16 ago 2001</v>
          </cell>
          <cell r="D329">
            <v>54201.34</v>
          </cell>
          <cell r="E329">
            <v>56572.65</v>
          </cell>
          <cell r="F329">
            <v>58217.66</v>
          </cell>
          <cell r="G329">
            <v>1645.01</v>
          </cell>
          <cell r="H329">
            <v>0</v>
          </cell>
          <cell r="I329">
            <v>338.76</v>
          </cell>
          <cell r="J329">
            <v>338.76</v>
          </cell>
          <cell r="K329">
            <v>7.5</v>
          </cell>
          <cell r="L329" t="str">
            <v>BOND</v>
          </cell>
          <cell r="M329" t="str">
            <v>NPV</v>
          </cell>
        </row>
        <row r="330">
          <cell r="A330" t="str">
            <v>36224BQ77</v>
          </cell>
          <cell r="B330">
            <v>39508</v>
          </cell>
          <cell r="C330" t="str">
            <v>16 ago 2001</v>
          </cell>
          <cell r="D330">
            <v>143130.12</v>
          </cell>
          <cell r="E330">
            <v>149392.06</v>
          </cell>
          <cell r="F330">
            <v>153768.98000000001</v>
          </cell>
          <cell r="G330">
            <v>4376.92</v>
          </cell>
          <cell r="H330">
            <v>0</v>
          </cell>
          <cell r="I330">
            <v>894.56</v>
          </cell>
          <cell r="J330">
            <v>894.56</v>
          </cell>
          <cell r="K330">
            <v>7.5</v>
          </cell>
          <cell r="L330" t="str">
            <v>BOND</v>
          </cell>
          <cell r="M330" t="str">
            <v>NPV</v>
          </cell>
        </row>
        <row r="331">
          <cell r="A331" t="str">
            <v>36224BQT9</v>
          </cell>
          <cell r="B331">
            <v>39479</v>
          </cell>
          <cell r="C331" t="str">
            <v>16 ago 2001</v>
          </cell>
          <cell r="D331">
            <v>43036.34</v>
          </cell>
          <cell r="E331">
            <v>44919.18</v>
          </cell>
          <cell r="F331">
            <v>46235.23</v>
          </cell>
          <cell r="G331">
            <v>1316.05</v>
          </cell>
          <cell r="H331">
            <v>0</v>
          </cell>
          <cell r="I331">
            <v>268.98</v>
          </cell>
          <cell r="J331">
            <v>268.98</v>
          </cell>
          <cell r="K331">
            <v>7.5</v>
          </cell>
          <cell r="L331" t="str">
            <v>BOND</v>
          </cell>
          <cell r="M331" t="str">
            <v>NPV</v>
          </cell>
        </row>
        <row r="332">
          <cell r="A332" t="str">
            <v>36224BYS2</v>
          </cell>
          <cell r="B332">
            <v>39326</v>
          </cell>
          <cell r="C332" t="str">
            <v>16 ago 2001</v>
          </cell>
          <cell r="D332">
            <v>38488.239999999998</v>
          </cell>
          <cell r="E332">
            <v>40172.1</v>
          </cell>
          <cell r="F332">
            <v>41340.22</v>
          </cell>
          <cell r="G332">
            <v>1168.1199999999999</v>
          </cell>
          <cell r="H332">
            <v>0</v>
          </cell>
          <cell r="I332">
            <v>240.55</v>
          </cell>
          <cell r="J332">
            <v>240.55</v>
          </cell>
          <cell r="K332">
            <v>7.5</v>
          </cell>
          <cell r="L332" t="str">
            <v>BOND</v>
          </cell>
          <cell r="M332" t="str">
            <v>NPV</v>
          </cell>
        </row>
        <row r="333">
          <cell r="A333" t="str">
            <v>36224C3E5</v>
          </cell>
          <cell r="B333">
            <v>39142</v>
          </cell>
          <cell r="C333" t="str">
            <v>16 ago 2001</v>
          </cell>
          <cell r="D333">
            <v>59771.15</v>
          </cell>
          <cell r="E333">
            <v>62386.14</v>
          </cell>
          <cell r="F333">
            <v>64200.19</v>
          </cell>
          <cell r="G333">
            <v>1814.05</v>
          </cell>
          <cell r="H333">
            <v>0</v>
          </cell>
          <cell r="I333">
            <v>373.57</v>
          </cell>
          <cell r="J333">
            <v>373.57</v>
          </cell>
          <cell r="K333">
            <v>8</v>
          </cell>
          <cell r="L333" t="str">
            <v>BOND</v>
          </cell>
          <cell r="M333" t="str">
            <v>NPV</v>
          </cell>
        </row>
        <row r="334">
          <cell r="A334" t="str">
            <v>36224C3F2</v>
          </cell>
          <cell r="B334">
            <v>39142</v>
          </cell>
          <cell r="C334" t="str">
            <v>16 ago 2001</v>
          </cell>
          <cell r="D334">
            <v>57904.18</v>
          </cell>
          <cell r="E334">
            <v>60437.48</v>
          </cell>
          <cell r="F334">
            <v>62194.879999999997</v>
          </cell>
          <cell r="G334">
            <v>1757.4</v>
          </cell>
          <cell r="H334">
            <v>0</v>
          </cell>
          <cell r="I334">
            <v>361.9</v>
          </cell>
          <cell r="J334">
            <v>361.9</v>
          </cell>
          <cell r="K334">
            <v>7.5</v>
          </cell>
          <cell r="L334" t="str">
            <v>BOND</v>
          </cell>
          <cell r="M334" t="str">
            <v>NPV</v>
          </cell>
        </row>
        <row r="335">
          <cell r="A335" t="str">
            <v>36224C5N3</v>
          </cell>
          <cell r="B335">
            <v>39569</v>
          </cell>
          <cell r="C335">
            <v>36573</v>
          </cell>
          <cell r="D335">
            <v>137017.66</v>
          </cell>
          <cell r="E335">
            <v>135262.12</v>
          </cell>
          <cell r="F335">
            <v>146780.17000000001</v>
          </cell>
          <cell r="G335">
            <v>11518.05</v>
          </cell>
          <cell r="H335">
            <v>0</v>
          </cell>
          <cell r="I335">
            <v>799.27</v>
          </cell>
          <cell r="J335">
            <v>799.27</v>
          </cell>
          <cell r="K335">
            <v>7</v>
          </cell>
          <cell r="L335" t="str">
            <v>30F360</v>
          </cell>
          <cell r="M335" t="str">
            <v>NPV</v>
          </cell>
        </row>
        <row r="336">
          <cell r="A336" t="str">
            <v>36224C6E2</v>
          </cell>
          <cell r="B336">
            <v>39264</v>
          </cell>
          <cell r="C336" t="str">
            <v>16 ago 2001</v>
          </cell>
          <cell r="D336">
            <v>98054.37</v>
          </cell>
          <cell r="E336">
            <v>102344.26</v>
          </cell>
          <cell r="F336">
            <v>105320.2</v>
          </cell>
          <cell r="G336">
            <v>2975.94</v>
          </cell>
          <cell r="H336">
            <v>0</v>
          </cell>
          <cell r="I336">
            <v>612.84</v>
          </cell>
          <cell r="J336">
            <v>612.84</v>
          </cell>
          <cell r="K336">
            <v>7.5</v>
          </cell>
          <cell r="L336" t="str">
            <v>BOND</v>
          </cell>
          <cell r="M336" t="str">
            <v>NPV</v>
          </cell>
        </row>
        <row r="337">
          <cell r="A337" t="str">
            <v>36224CJ24</v>
          </cell>
          <cell r="B337">
            <v>39234</v>
          </cell>
          <cell r="C337" t="str">
            <v>16 ago 2001</v>
          </cell>
          <cell r="D337">
            <v>49908.95</v>
          </cell>
          <cell r="E337">
            <v>52092.45</v>
          </cell>
          <cell r="F337">
            <v>53607.199999999997</v>
          </cell>
          <cell r="G337">
            <v>1514.75</v>
          </cell>
          <cell r="H337">
            <v>0</v>
          </cell>
          <cell r="I337">
            <v>311.93</v>
          </cell>
          <cell r="J337">
            <v>311.93</v>
          </cell>
          <cell r="K337">
            <v>7.5</v>
          </cell>
          <cell r="L337" t="str">
            <v>BOND</v>
          </cell>
          <cell r="M337" t="str">
            <v>NPV</v>
          </cell>
        </row>
        <row r="338">
          <cell r="A338" t="str">
            <v>36224CKT3</v>
          </cell>
          <cell r="B338">
            <v>39264</v>
          </cell>
          <cell r="C338" t="str">
            <v>16 ago 2001</v>
          </cell>
          <cell r="D338">
            <v>39004.14</v>
          </cell>
          <cell r="E338">
            <v>40710.57</v>
          </cell>
          <cell r="F338">
            <v>41894.35</v>
          </cell>
          <cell r="G338">
            <v>1183.78</v>
          </cell>
          <cell r="H338">
            <v>0</v>
          </cell>
          <cell r="I338">
            <v>243.78</v>
          </cell>
          <cell r="J338">
            <v>243.78</v>
          </cell>
          <cell r="K338">
            <v>7.5</v>
          </cell>
          <cell r="L338" t="str">
            <v>BOND</v>
          </cell>
          <cell r="M338" t="str">
            <v>NPV</v>
          </cell>
        </row>
        <row r="339">
          <cell r="A339" t="str">
            <v>36224CZF7</v>
          </cell>
          <cell r="B339">
            <v>39203</v>
          </cell>
          <cell r="C339" t="str">
            <v>16 ago 2001</v>
          </cell>
          <cell r="D339">
            <v>33050.269999999997</v>
          </cell>
          <cell r="E339">
            <v>34723.449999999997</v>
          </cell>
          <cell r="F339">
            <v>35386.26</v>
          </cell>
          <cell r="G339">
            <v>662.81</v>
          </cell>
          <cell r="H339">
            <v>0</v>
          </cell>
          <cell r="I339">
            <v>220.34</v>
          </cell>
          <cell r="J339">
            <v>220.34</v>
          </cell>
          <cell r="K339">
            <v>8</v>
          </cell>
          <cell r="L339" t="str">
            <v>BOND</v>
          </cell>
          <cell r="M339" t="str">
            <v>NPV</v>
          </cell>
        </row>
        <row r="340">
          <cell r="A340" t="str">
            <v>36224DF67</v>
          </cell>
          <cell r="B340" t="str">
            <v>01 ago 2007</v>
          </cell>
          <cell r="C340" t="str">
            <v>16 ago 2001</v>
          </cell>
          <cell r="D340">
            <v>23987.13</v>
          </cell>
          <cell r="E340">
            <v>25036.57</v>
          </cell>
          <cell r="F340">
            <v>25764.58</v>
          </cell>
          <cell r="G340">
            <v>728.01</v>
          </cell>
          <cell r="H340">
            <v>0</v>
          </cell>
          <cell r="I340">
            <v>149.91999999999999</v>
          </cell>
          <cell r="J340">
            <v>149.91999999999999</v>
          </cell>
          <cell r="K340">
            <v>8</v>
          </cell>
          <cell r="L340" t="str">
            <v>BOND</v>
          </cell>
          <cell r="M340" t="str">
            <v>NPV</v>
          </cell>
        </row>
        <row r="341">
          <cell r="A341" t="str">
            <v>36224DF83</v>
          </cell>
          <cell r="B341" t="str">
            <v>01 ago 2007</v>
          </cell>
          <cell r="C341" t="str">
            <v>16 ago 2001</v>
          </cell>
          <cell r="D341">
            <v>54746.45</v>
          </cell>
          <cell r="E341">
            <v>57517.99</v>
          </cell>
          <cell r="F341">
            <v>58615.93</v>
          </cell>
          <cell r="G341">
            <v>1097.94</v>
          </cell>
          <cell r="H341">
            <v>0</v>
          </cell>
          <cell r="I341">
            <v>364.98</v>
          </cell>
          <cell r="J341">
            <v>364.98</v>
          </cell>
          <cell r="K341">
            <v>7.5</v>
          </cell>
          <cell r="L341" t="str">
            <v>BOND</v>
          </cell>
          <cell r="M341" t="str">
            <v>NPV</v>
          </cell>
        </row>
        <row r="342">
          <cell r="A342" t="str">
            <v>36224DFH3</v>
          </cell>
          <cell r="B342">
            <v>39234</v>
          </cell>
          <cell r="C342" t="str">
            <v>16 ago 2001</v>
          </cell>
          <cell r="D342">
            <v>48063.8</v>
          </cell>
          <cell r="E342">
            <v>50166.58</v>
          </cell>
          <cell r="F342">
            <v>51625.33</v>
          </cell>
          <cell r="G342">
            <v>1458.75</v>
          </cell>
          <cell r="H342">
            <v>0</v>
          </cell>
          <cell r="I342">
            <v>300.39999999999998</v>
          </cell>
          <cell r="J342">
            <v>300.39999999999998</v>
          </cell>
          <cell r="K342">
            <v>7.5</v>
          </cell>
          <cell r="L342" t="str">
            <v>BOND</v>
          </cell>
          <cell r="M342" t="str">
            <v>NPV</v>
          </cell>
        </row>
        <row r="343">
          <cell r="A343" t="str">
            <v>36224DFL4</v>
          </cell>
          <cell r="B343">
            <v>39234</v>
          </cell>
          <cell r="C343" t="str">
            <v>16 ago 2001</v>
          </cell>
          <cell r="D343">
            <v>44113.89</v>
          </cell>
          <cell r="E343">
            <v>46347.17</v>
          </cell>
          <cell r="F343">
            <v>47231.86</v>
          </cell>
          <cell r="G343">
            <v>884.69</v>
          </cell>
          <cell r="H343">
            <v>0</v>
          </cell>
          <cell r="I343">
            <v>294.08999999999997</v>
          </cell>
          <cell r="J343">
            <v>294.08999999999997</v>
          </cell>
          <cell r="K343">
            <v>7.5</v>
          </cell>
          <cell r="L343" t="str">
            <v>BOND</v>
          </cell>
          <cell r="M343" t="str">
            <v>NPV</v>
          </cell>
        </row>
        <row r="344">
          <cell r="A344" t="str">
            <v>36224DNY7</v>
          </cell>
          <cell r="B344">
            <v>39326</v>
          </cell>
          <cell r="C344" t="str">
            <v>16 ago 2001</v>
          </cell>
          <cell r="D344">
            <v>164421.07</v>
          </cell>
          <cell r="E344">
            <v>171614.49</v>
          </cell>
          <cell r="F344">
            <v>176604.67</v>
          </cell>
          <cell r="G344">
            <v>4990.18</v>
          </cell>
          <cell r="H344">
            <v>0</v>
          </cell>
          <cell r="I344">
            <v>1027.6300000000001</v>
          </cell>
          <cell r="J344">
            <v>1027.6300000000001</v>
          </cell>
          <cell r="K344">
            <v>7.5</v>
          </cell>
          <cell r="L344" t="str">
            <v>BOND</v>
          </cell>
          <cell r="M344" t="str">
            <v>NPV</v>
          </cell>
        </row>
        <row r="345">
          <cell r="A345" t="str">
            <v>36224DUJ2</v>
          </cell>
          <cell r="B345">
            <v>39203</v>
          </cell>
          <cell r="C345" t="str">
            <v>16 ago 2001</v>
          </cell>
          <cell r="D345">
            <v>83070.87</v>
          </cell>
          <cell r="E345">
            <v>86705.22</v>
          </cell>
          <cell r="F345">
            <v>89226.42</v>
          </cell>
          <cell r="G345">
            <v>2521.1999999999998</v>
          </cell>
          <cell r="H345">
            <v>0</v>
          </cell>
          <cell r="I345">
            <v>519.19000000000005</v>
          </cell>
          <cell r="J345">
            <v>519.19000000000005</v>
          </cell>
          <cell r="K345">
            <v>7.5</v>
          </cell>
          <cell r="L345" t="str">
            <v>BOND</v>
          </cell>
          <cell r="M345" t="str">
            <v>NPV</v>
          </cell>
        </row>
        <row r="346">
          <cell r="A346" t="str">
            <v>36224DVB8</v>
          </cell>
          <cell r="B346" t="str">
            <v>01 abr 2008</v>
          </cell>
          <cell r="C346" t="str">
            <v>16 ago 2001</v>
          </cell>
          <cell r="D346">
            <v>25781.11</v>
          </cell>
          <cell r="E346">
            <v>27086.27</v>
          </cell>
          <cell r="F346">
            <v>27606.15</v>
          </cell>
          <cell r="G346">
            <v>519.88</v>
          </cell>
          <cell r="H346">
            <v>0</v>
          </cell>
          <cell r="I346">
            <v>171.87</v>
          </cell>
          <cell r="J346">
            <v>171.87</v>
          </cell>
          <cell r="K346">
            <v>8</v>
          </cell>
          <cell r="L346" t="str">
            <v>BOND</v>
          </cell>
          <cell r="M346" t="str">
            <v>NPV</v>
          </cell>
        </row>
        <row r="347">
          <cell r="A347" t="str">
            <v>36224E6A6</v>
          </cell>
          <cell r="B347" t="str">
            <v>01 abr 2007</v>
          </cell>
          <cell r="C347" t="str">
            <v>16 ago 2001</v>
          </cell>
          <cell r="D347">
            <v>37832.94</v>
          </cell>
          <cell r="E347">
            <v>39488.129999999997</v>
          </cell>
          <cell r="F347">
            <v>40636.36</v>
          </cell>
          <cell r="G347">
            <v>1148.23</v>
          </cell>
          <cell r="H347">
            <v>0</v>
          </cell>
          <cell r="I347">
            <v>236.46</v>
          </cell>
          <cell r="J347">
            <v>236.46</v>
          </cell>
          <cell r="K347">
            <v>8</v>
          </cell>
          <cell r="L347" t="str">
            <v>BOND</v>
          </cell>
          <cell r="M347" t="str">
            <v>NPV</v>
          </cell>
        </row>
        <row r="348">
          <cell r="A348" t="str">
            <v>36224EDK6</v>
          </cell>
          <cell r="B348" t="str">
            <v>01 abr 2007</v>
          </cell>
          <cell r="C348" t="str">
            <v>16 ago 2001</v>
          </cell>
          <cell r="D348">
            <v>7155.13</v>
          </cell>
          <cell r="E348">
            <v>7410.03</v>
          </cell>
          <cell r="F348">
            <v>7664.93</v>
          </cell>
          <cell r="G348">
            <v>254.9</v>
          </cell>
          <cell r="H348">
            <v>0</v>
          </cell>
          <cell r="I348">
            <v>41.74</v>
          </cell>
          <cell r="J348">
            <v>41.74</v>
          </cell>
          <cell r="K348">
            <v>7</v>
          </cell>
          <cell r="L348" t="str">
            <v>BOND</v>
          </cell>
          <cell r="M348" t="str">
            <v>NPV</v>
          </cell>
        </row>
        <row r="349">
          <cell r="A349" t="str">
            <v>36224EJ38</v>
          </cell>
          <cell r="B349">
            <v>39722</v>
          </cell>
          <cell r="C349" t="str">
            <v>16 ago 2001</v>
          </cell>
          <cell r="D349">
            <v>7398.74</v>
          </cell>
          <cell r="E349">
            <v>7588.33</v>
          </cell>
          <cell r="F349">
            <v>7796.42</v>
          </cell>
          <cell r="G349">
            <v>208.09</v>
          </cell>
          <cell r="H349">
            <v>0</v>
          </cell>
          <cell r="I349">
            <v>40.08</v>
          </cell>
          <cell r="J349">
            <v>40.08</v>
          </cell>
          <cell r="K349">
            <v>6.5</v>
          </cell>
          <cell r="L349" t="str">
            <v>BOND</v>
          </cell>
          <cell r="M349" t="str">
            <v>NPV</v>
          </cell>
        </row>
        <row r="350">
          <cell r="A350" t="str">
            <v>36224EN82</v>
          </cell>
          <cell r="B350">
            <v>39203</v>
          </cell>
          <cell r="C350" t="str">
            <v>16 ago 2001</v>
          </cell>
          <cell r="D350">
            <v>11279.37</v>
          </cell>
          <cell r="E350">
            <v>11850.37</v>
          </cell>
          <cell r="F350">
            <v>12076.6</v>
          </cell>
          <cell r="G350">
            <v>226.23</v>
          </cell>
          <cell r="H350">
            <v>0</v>
          </cell>
          <cell r="I350">
            <v>75.2</v>
          </cell>
          <cell r="J350">
            <v>75.2</v>
          </cell>
          <cell r="K350">
            <v>8</v>
          </cell>
          <cell r="L350" t="str">
            <v>BOND</v>
          </cell>
          <cell r="M350" t="str">
            <v>NPV</v>
          </cell>
        </row>
        <row r="351">
          <cell r="A351" t="str">
            <v>36224ENP4</v>
          </cell>
          <cell r="B351">
            <v>39142</v>
          </cell>
          <cell r="C351" t="str">
            <v>16 ago 2001</v>
          </cell>
          <cell r="D351">
            <v>118097.63</v>
          </cell>
          <cell r="E351">
            <v>123264.4</v>
          </cell>
          <cell r="F351">
            <v>126848.66</v>
          </cell>
          <cell r="G351">
            <v>3584.26</v>
          </cell>
          <cell r="H351">
            <v>0</v>
          </cell>
          <cell r="I351">
            <v>738.11</v>
          </cell>
          <cell r="J351">
            <v>738.11</v>
          </cell>
          <cell r="K351">
            <v>7.5</v>
          </cell>
          <cell r="L351" t="str">
            <v>BOND</v>
          </cell>
          <cell r="M351" t="str">
            <v>NPV</v>
          </cell>
        </row>
        <row r="352">
          <cell r="A352" t="str">
            <v>36224ESR5</v>
          </cell>
          <cell r="B352">
            <v>39479</v>
          </cell>
          <cell r="C352" t="str">
            <v>16 ago 2001</v>
          </cell>
          <cell r="D352">
            <v>50499.89</v>
          </cell>
          <cell r="E352">
            <v>52709.26</v>
          </cell>
          <cell r="F352">
            <v>54253.55</v>
          </cell>
          <cell r="G352">
            <v>1544.29</v>
          </cell>
          <cell r="H352">
            <v>0</v>
          </cell>
          <cell r="I352">
            <v>315.62</v>
          </cell>
          <cell r="J352">
            <v>315.62</v>
          </cell>
          <cell r="K352">
            <v>7.5</v>
          </cell>
          <cell r="L352" t="str">
            <v>BOND</v>
          </cell>
          <cell r="M352" t="str">
            <v>NPV</v>
          </cell>
        </row>
        <row r="353">
          <cell r="A353" t="str">
            <v>36224ESW4</v>
          </cell>
          <cell r="B353">
            <v>39508</v>
          </cell>
          <cell r="C353" t="str">
            <v>16 ago 2001</v>
          </cell>
          <cell r="D353">
            <v>137873.01999999999</v>
          </cell>
          <cell r="E353">
            <v>143904.95000000001</v>
          </cell>
          <cell r="F353">
            <v>148121.12</v>
          </cell>
          <cell r="G353">
            <v>4216.17</v>
          </cell>
          <cell r="H353">
            <v>0</v>
          </cell>
          <cell r="I353">
            <v>861.71</v>
          </cell>
          <cell r="J353">
            <v>861.71</v>
          </cell>
          <cell r="K353">
            <v>7</v>
          </cell>
          <cell r="L353" t="str">
            <v>BOND</v>
          </cell>
          <cell r="M353" t="str">
            <v>NPV</v>
          </cell>
        </row>
        <row r="354">
          <cell r="A354" t="str">
            <v>36224ETC7</v>
          </cell>
          <cell r="B354">
            <v>39630</v>
          </cell>
          <cell r="C354">
            <v>36573</v>
          </cell>
          <cell r="D354">
            <v>115888.86</v>
          </cell>
          <cell r="E354">
            <v>114404.03</v>
          </cell>
          <cell r="F354">
            <v>124145.94</v>
          </cell>
          <cell r="G354">
            <v>9741.91</v>
          </cell>
          <cell r="H354">
            <v>0</v>
          </cell>
          <cell r="I354">
            <v>676.02</v>
          </cell>
          <cell r="J354">
            <v>676.02</v>
          </cell>
          <cell r="K354">
            <v>7</v>
          </cell>
          <cell r="L354" t="str">
            <v>30F360</v>
          </cell>
          <cell r="M354" t="str">
            <v>NPV</v>
          </cell>
        </row>
        <row r="355">
          <cell r="A355" t="str">
            <v>36224ETP8</v>
          </cell>
          <cell r="B355">
            <v>45200</v>
          </cell>
          <cell r="C355" t="str">
            <v>20 dic 2001</v>
          </cell>
          <cell r="D355">
            <v>414990.07</v>
          </cell>
          <cell r="E355">
            <v>426142.93</v>
          </cell>
          <cell r="F355">
            <v>434961.47</v>
          </cell>
          <cell r="G355">
            <v>8818.5400000000009</v>
          </cell>
          <cell r="H355">
            <v>0</v>
          </cell>
          <cell r="I355">
            <v>2420.7800000000002</v>
          </cell>
          <cell r="J355">
            <v>2420.7800000000002</v>
          </cell>
          <cell r="K355">
            <v>7</v>
          </cell>
          <cell r="L355" t="str">
            <v>BOND</v>
          </cell>
          <cell r="M355" t="str">
            <v>NPV</v>
          </cell>
        </row>
        <row r="356">
          <cell r="A356" t="str">
            <v>36224EV42</v>
          </cell>
          <cell r="B356" t="str">
            <v>01 ago 2008</v>
          </cell>
          <cell r="C356" t="str">
            <v>22 dic 1999</v>
          </cell>
          <cell r="D356">
            <v>30130.68</v>
          </cell>
          <cell r="E356">
            <v>29612.81</v>
          </cell>
          <cell r="F356">
            <v>31750.2</v>
          </cell>
          <cell r="G356">
            <v>2137.39</v>
          </cell>
          <cell r="H356">
            <v>0</v>
          </cell>
          <cell r="I356">
            <v>163.21</v>
          </cell>
          <cell r="J356">
            <v>163.21</v>
          </cell>
          <cell r="K356">
            <v>6.5</v>
          </cell>
          <cell r="L356" t="str">
            <v>30F360</v>
          </cell>
          <cell r="M356" t="str">
            <v>NPV</v>
          </cell>
        </row>
        <row r="357">
          <cell r="A357" t="str">
            <v>36224EVV2</v>
          </cell>
          <cell r="B357" t="str">
            <v>01 dic 2007</v>
          </cell>
          <cell r="C357" t="str">
            <v>16 ago 2001</v>
          </cell>
          <cell r="D357">
            <v>441989.17</v>
          </cell>
          <cell r="E357">
            <v>457735.04</v>
          </cell>
          <cell r="F357">
            <v>473480.9</v>
          </cell>
          <cell r="G357">
            <v>15745.86</v>
          </cell>
          <cell r="H357">
            <v>0</v>
          </cell>
          <cell r="I357">
            <v>2578.27</v>
          </cell>
          <cell r="J357">
            <v>2578.27</v>
          </cell>
          <cell r="K357">
            <v>7</v>
          </cell>
          <cell r="L357" t="str">
            <v>BOND</v>
          </cell>
          <cell r="M357" t="str">
            <v>NPV</v>
          </cell>
        </row>
        <row r="358">
          <cell r="A358" t="str">
            <v>36224FE30</v>
          </cell>
          <cell r="B358" t="str">
            <v>01 abr 2008</v>
          </cell>
          <cell r="C358" t="str">
            <v>16 ago 2001</v>
          </cell>
          <cell r="D358">
            <v>40660.68</v>
          </cell>
          <cell r="E358">
            <v>42439.58</v>
          </cell>
          <cell r="F358">
            <v>43682.99</v>
          </cell>
          <cell r="G358">
            <v>1243.4100000000001</v>
          </cell>
          <cell r="H358">
            <v>0</v>
          </cell>
          <cell r="I358">
            <v>254.13</v>
          </cell>
          <cell r="J358">
            <v>254.13</v>
          </cell>
          <cell r="K358">
            <v>7.5</v>
          </cell>
          <cell r="L358" t="str">
            <v>BOND</v>
          </cell>
          <cell r="M358" t="str">
            <v>NPV</v>
          </cell>
        </row>
        <row r="359">
          <cell r="A359" t="str">
            <v>36224FFN5</v>
          </cell>
          <cell r="B359">
            <v>39569</v>
          </cell>
          <cell r="C359" t="str">
            <v>16 ago 2001</v>
          </cell>
          <cell r="D359">
            <v>46424.639999999999</v>
          </cell>
          <cell r="E359">
            <v>47614.27</v>
          </cell>
          <cell r="F359">
            <v>48919.96</v>
          </cell>
          <cell r="G359">
            <v>1305.69</v>
          </cell>
          <cell r="H359">
            <v>0</v>
          </cell>
          <cell r="I359">
            <v>251.47</v>
          </cell>
          <cell r="J359">
            <v>251.47</v>
          </cell>
          <cell r="K359">
            <v>6.5</v>
          </cell>
          <cell r="L359" t="str">
            <v>BOND</v>
          </cell>
          <cell r="M359" t="str">
            <v>NPV</v>
          </cell>
        </row>
        <row r="360">
          <cell r="A360" t="str">
            <v>36224FGC8</v>
          </cell>
          <cell r="B360">
            <v>39569</v>
          </cell>
          <cell r="C360">
            <v>36573</v>
          </cell>
          <cell r="D360">
            <v>56747.22</v>
          </cell>
          <cell r="E360">
            <v>56020.14</v>
          </cell>
          <cell r="F360">
            <v>60790.46</v>
          </cell>
          <cell r="G360">
            <v>4770.32</v>
          </cell>
          <cell r="H360">
            <v>0</v>
          </cell>
          <cell r="I360">
            <v>331.03</v>
          </cell>
          <cell r="J360">
            <v>331.03</v>
          </cell>
          <cell r="K360">
            <v>7</v>
          </cell>
          <cell r="L360" t="str">
            <v>30F360</v>
          </cell>
          <cell r="M360" t="str">
            <v>NPV</v>
          </cell>
        </row>
        <row r="361">
          <cell r="A361" t="str">
            <v>36224FGT1</v>
          </cell>
          <cell r="B361">
            <v>39600</v>
          </cell>
          <cell r="C361">
            <v>36573</v>
          </cell>
          <cell r="D361">
            <v>358376.02</v>
          </cell>
          <cell r="E361">
            <v>353784.33</v>
          </cell>
          <cell r="F361">
            <v>383910.31</v>
          </cell>
          <cell r="G361">
            <v>30125.98</v>
          </cell>
          <cell r="H361">
            <v>0</v>
          </cell>
          <cell r="I361">
            <v>2090.5300000000002</v>
          </cell>
          <cell r="J361">
            <v>2090.5300000000002</v>
          </cell>
          <cell r="K361">
            <v>7</v>
          </cell>
          <cell r="L361" t="str">
            <v>30F360</v>
          </cell>
          <cell r="M361" t="str">
            <v>NPV</v>
          </cell>
        </row>
        <row r="362">
          <cell r="A362" t="str">
            <v>36224FJH4</v>
          </cell>
          <cell r="B362">
            <v>39264</v>
          </cell>
          <cell r="C362" t="str">
            <v>16 ago 2001</v>
          </cell>
          <cell r="D362">
            <v>60112.11</v>
          </cell>
          <cell r="E362">
            <v>63155.3</v>
          </cell>
          <cell r="F362">
            <v>64360.83</v>
          </cell>
          <cell r="G362">
            <v>1205.53</v>
          </cell>
          <cell r="H362">
            <v>0</v>
          </cell>
          <cell r="I362">
            <v>400.75</v>
          </cell>
          <cell r="J362">
            <v>400.75</v>
          </cell>
          <cell r="K362">
            <v>7.5</v>
          </cell>
          <cell r="L362" t="str">
            <v>BOND</v>
          </cell>
          <cell r="M362" t="str">
            <v>NPV</v>
          </cell>
        </row>
        <row r="363">
          <cell r="A363" t="str">
            <v>36224G7L6</v>
          </cell>
          <cell r="B363">
            <v>39326</v>
          </cell>
          <cell r="C363" t="str">
            <v>16 ago 2001</v>
          </cell>
          <cell r="D363">
            <v>93807.17</v>
          </cell>
          <cell r="E363">
            <v>97911.23</v>
          </cell>
          <cell r="F363">
            <v>100758.28</v>
          </cell>
          <cell r="G363">
            <v>2847.05</v>
          </cell>
          <cell r="H363">
            <v>0</v>
          </cell>
          <cell r="I363">
            <v>586.29</v>
          </cell>
          <cell r="J363">
            <v>586.29</v>
          </cell>
          <cell r="K363">
            <v>7.5</v>
          </cell>
          <cell r="L363" t="str">
            <v>BOND</v>
          </cell>
          <cell r="M363" t="str">
            <v>NPV</v>
          </cell>
        </row>
        <row r="364">
          <cell r="A364" t="str">
            <v>36224GBE7</v>
          </cell>
          <cell r="B364">
            <v>39326</v>
          </cell>
          <cell r="C364" t="str">
            <v>16 ago 2001</v>
          </cell>
          <cell r="D364">
            <v>11899.35</v>
          </cell>
          <cell r="E364">
            <v>12419.96</v>
          </cell>
          <cell r="F364">
            <v>12781.09</v>
          </cell>
          <cell r="G364">
            <v>361.13</v>
          </cell>
          <cell r="H364">
            <v>0</v>
          </cell>
          <cell r="I364">
            <v>74.37</v>
          </cell>
          <cell r="J364">
            <v>74.37</v>
          </cell>
          <cell r="K364">
            <v>7.5</v>
          </cell>
          <cell r="L364" t="str">
            <v>BOND</v>
          </cell>
          <cell r="M364" t="str">
            <v>NPV</v>
          </cell>
        </row>
        <row r="365">
          <cell r="A365" t="str">
            <v>36224GN79</v>
          </cell>
          <cell r="B365" t="str">
            <v>01 ago 2007</v>
          </cell>
          <cell r="C365" t="str">
            <v>16 ago 2001</v>
          </cell>
          <cell r="D365">
            <v>47286.14</v>
          </cell>
          <cell r="E365">
            <v>49354.92</v>
          </cell>
          <cell r="F365">
            <v>50790.04</v>
          </cell>
          <cell r="G365">
            <v>1435.12</v>
          </cell>
          <cell r="H365">
            <v>0</v>
          </cell>
          <cell r="I365">
            <v>295.54000000000002</v>
          </cell>
          <cell r="J365">
            <v>295.54000000000002</v>
          </cell>
          <cell r="K365">
            <v>7.5</v>
          </cell>
          <cell r="L365" t="str">
            <v>BOND</v>
          </cell>
          <cell r="M365" t="str">
            <v>NPV</v>
          </cell>
        </row>
        <row r="366">
          <cell r="A366" t="str">
            <v>36224GRA8</v>
          </cell>
          <cell r="B366">
            <v>39264</v>
          </cell>
          <cell r="C366" t="str">
            <v>16 ago 2001</v>
          </cell>
          <cell r="D366">
            <v>44933.67</v>
          </cell>
          <cell r="E366">
            <v>46899.53</v>
          </cell>
          <cell r="F366">
            <v>48263.25</v>
          </cell>
          <cell r="G366">
            <v>1363.72</v>
          </cell>
          <cell r="H366">
            <v>0</v>
          </cell>
          <cell r="I366">
            <v>280.83999999999997</v>
          </cell>
          <cell r="J366">
            <v>280.83999999999997</v>
          </cell>
          <cell r="K366">
            <v>7.5</v>
          </cell>
          <cell r="L366" t="str">
            <v>BOND</v>
          </cell>
          <cell r="M366" t="str">
            <v>NPV</v>
          </cell>
        </row>
        <row r="367">
          <cell r="A367" t="str">
            <v>36224HCV6</v>
          </cell>
          <cell r="B367">
            <v>39356</v>
          </cell>
          <cell r="C367" t="str">
            <v>16 ago 2001</v>
          </cell>
          <cell r="D367">
            <v>50756.21</v>
          </cell>
          <cell r="E367">
            <v>52976.800000000003</v>
          </cell>
          <cell r="F367">
            <v>54517.25</v>
          </cell>
          <cell r="G367">
            <v>1540.45</v>
          </cell>
          <cell r="H367">
            <v>0</v>
          </cell>
          <cell r="I367">
            <v>317.23</v>
          </cell>
          <cell r="J367">
            <v>317.23</v>
          </cell>
          <cell r="K367">
            <v>7</v>
          </cell>
          <cell r="L367" t="str">
            <v>BOND</v>
          </cell>
          <cell r="M367" t="str">
            <v>NPV</v>
          </cell>
        </row>
        <row r="368">
          <cell r="A368" t="str">
            <v>36224HG26</v>
          </cell>
          <cell r="B368">
            <v>44835</v>
          </cell>
          <cell r="C368" t="str">
            <v>20 dic 2001</v>
          </cell>
          <cell r="D368">
            <v>41292.22</v>
          </cell>
          <cell r="E368">
            <v>42401.95</v>
          </cell>
          <cell r="F368">
            <v>43338.66</v>
          </cell>
          <cell r="G368">
            <v>936.71</v>
          </cell>
          <cell r="H368">
            <v>0</v>
          </cell>
          <cell r="I368">
            <v>240.87</v>
          </cell>
          <cell r="J368">
            <v>240.87</v>
          </cell>
          <cell r="K368">
            <v>7</v>
          </cell>
          <cell r="L368" t="str">
            <v>BOND</v>
          </cell>
          <cell r="M368" t="str">
            <v>NPV</v>
          </cell>
        </row>
        <row r="369">
          <cell r="A369" t="str">
            <v>36224HG83</v>
          </cell>
          <cell r="B369">
            <v>39508</v>
          </cell>
          <cell r="C369" t="str">
            <v>16 ago 2001</v>
          </cell>
          <cell r="D369">
            <v>48377.85</v>
          </cell>
          <cell r="E369">
            <v>50101.32</v>
          </cell>
          <cell r="F369">
            <v>51824.77</v>
          </cell>
          <cell r="G369">
            <v>1723.45</v>
          </cell>
          <cell r="H369">
            <v>0</v>
          </cell>
          <cell r="I369">
            <v>282.2</v>
          </cell>
          <cell r="J369">
            <v>282.2</v>
          </cell>
          <cell r="K369">
            <v>7</v>
          </cell>
          <cell r="L369" t="str">
            <v>BOND</v>
          </cell>
          <cell r="M369" t="str">
            <v>NPV</v>
          </cell>
        </row>
        <row r="370">
          <cell r="A370" t="str">
            <v>36224HP83</v>
          </cell>
          <cell r="B370">
            <v>39234</v>
          </cell>
          <cell r="C370" t="str">
            <v>16 ago 2001</v>
          </cell>
          <cell r="D370">
            <v>3569.46</v>
          </cell>
          <cell r="E370">
            <v>3725.62</v>
          </cell>
          <cell r="F370">
            <v>3833.96</v>
          </cell>
          <cell r="G370">
            <v>108.34</v>
          </cell>
          <cell r="H370">
            <v>0</v>
          </cell>
          <cell r="I370">
            <v>22.31</v>
          </cell>
          <cell r="J370">
            <v>22.31</v>
          </cell>
          <cell r="K370">
            <v>8</v>
          </cell>
          <cell r="L370" t="str">
            <v>BOND</v>
          </cell>
          <cell r="M370" t="str">
            <v>NPV</v>
          </cell>
        </row>
        <row r="371">
          <cell r="A371" t="str">
            <v>36224HQG4</v>
          </cell>
          <cell r="B371">
            <v>39264</v>
          </cell>
          <cell r="C371" t="str">
            <v>16 ago 2001</v>
          </cell>
          <cell r="D371">
            <v>99319.2</v>
          </cell>
          <cell r="E371">
            <v>103664.42</v>
          </cell>
          <cell r="F371">
            <v>106678.75</v>
          </cell>
          <cell r="G371">
            <v>3014.33</v>
          </cell>
          <cell r="H371">
            <v>0</v>
          </cell>
          <cell r="I371">
            <v>620.75</v>
          </cell>
          <cell r="J371">
            <v>620.75</v>
          </cell>
          <cell r="K371">
            <v>8</v>
          </cell>
          <cell r="L371" t="str">
            <v>BOND</v>
          </cell>
          <cell r="M371" t="str">
            <v>NPV</v>
          </cell>
        </row>
        <row r="372">
          <cell r="A372" t="str">
            <v>36224HSM9</v>
          </cell>
          <cell r="B372">
            <v>39326</v>
          </cell>
          <cell r="C372" t="str">
            <v>16 ago 2001</v>
          </cell>
          <cell r="D372">
            <v>29675.09</v>
          </cell>
          <cell r="E372">
            <v>30973.39</v>
          </cell>
          <cell r="F372">
            <v>31874.01</v>
          </cell>
          <cell r="G372">
            <v>900.62</v>
          </cell>
          <cell r="H372">
            <v>0</v>
          </cell>
          <cell r="I372">
            <v>185.47</v>
          </cell>
          <cell r="J372">
            <v>185.47</v>
          </cell>
          <cell r="K372">
            <v>7.5</v>
          </cell>
          <cell r="L372" t="str">
            <v>BOND</v>
          </cell>
          <cell r="M372" t="str">
            <v>NPV</v>
          </cell>
        </row>
        <row r="373">
          <cell r="A373" t="str">
            <v>36224JBS0</v>
          </cell>
          <cell r="B373">
            <v>39326</v>
          </cell>
          <cell r="C373" t="str">
            <v>16 ago 2001</v>
          </cell>
          <cell r="D373">
            <v>142068.76999999999</v>
          </cell>
          <cell r="E373">
            <v>148284.28</v>
          </cell>
          <cell r="F373">
            <v>152596.07</v>
          </cell>
          <cell r="G373">
            <v>4311.79</v>
          </cell>
          <cell r="H373">
            <v>0</v>
          </cell>
          <cell r="I373">
            <v>887.93</v>
          </cell>
          <cell r="J373">
            <v>887.93</v>
          </cell>
          <cell r="K373">
            <v>7.5</v>
          </cell>
          <cell r="L373" t="str">
            <v>BOND</v>
          </cell>
          <cell r="M373" t="str">
            <v>NPV</v>
          </cell>
        </row>
        <row r="374">
          <cell r="A374" t="str">
            <v>36224JDS8</v>
          </cell>
          <cell r="B374" t="str">
            <v>01 ago 2007</v>
          </cell>
          <cell r="C374" t="str">
            <v>16 ago 2001</v>
          </cell>
          <cell r="D374">
            <v>29982.45</v>
          </cell>
          <cell r="E374">
            <v>31294.18</v>
          </cell>
          <cell r="F374">
            <v>32204.15</v>
          </cell>
          <cell r="G374">
            <v>909.97</v>
          </cell>
          <cell r="H374">
            <v>0</v>
          </cell>
          <cell r="I374">
            <v>187.39</v>
          </cell>
          <cell r="J374">
            <v>187.39</v>
          </cell>
          <cell r="K374">
            <v>7.5</v>
          </cell>
          <cell r="L374" t="str">
            <v>BOND</v>
          </cell>
          <cell r="M374" t="str">
            <v>NPV</v>
          </cell>
        </row>
        <row r="375">
          <cell r="A375" t="str">
            <v>36224JG89</v>
          </cell>
          <cell r="B375">
            <v>44835</v>
          </cell>
          <cell r="C375" t="str">
            <v>20 dic 2001</v>
          </cell>
          <cell r="D375">
            <v>29560.69</v>
          </cell>
          <cell r="E375">
            <v>30355.14</v>
          </cell>
          <cell r="F375">
            <v>31025.72</v>
          </cell>
          <cell r="G375">
            <v>670.58</v>
          </cell>
          <cell r="H375">
            <v>0</v>
          </cell>
          <cell r="I375">
            <v>172.44</v>
          </cell>
          <cell r="J375">
            <v>172.44</v>
          </cell>
          <cell r="K375">
            <v>7</v>
          </cell>
          <cell r="L375" t="str">
            <v>BOND</v>
          </cell>
          <cell r="M375" t="str">
            <v>NPV</v>
          </cell>
        </row>
        <row r="376">
          <cell r="A376" t="str">
            <v>36224JGA4</v>
          </cell>
          <cell r="B376" t="str">
            <v>01 ago 2007</v>
          </cell>
          <cell r="C376" t="str">
            <v>16 ago 2001</v>
          </cell>
          <cell r="D376">
            <v>54609.39</v>
          </cell>
          <cell r="E376">
            <v>56998.55</v>
          </cell>
          <cell r="F376">
            <v>58655.95</v>
          </cell>
          <cell r="G376">
            <v>1657.4</v>
          </cell>
          <cell r="H376">
            <v>0</v>
          </cell>
          <cell r="I376">
            <v>341.31</v>
          </cell>
          <cell r="J376">
            <v>341.31</v>
          </cell>
          <cell r="K376">
            <v>7.5</v>
          </cell>
          <cell r="L376" t="str">
            <v>BOND</v>
          </cell>
          <cell r="M376" t="str">
            <v>NPV</v>
          </cell>
        </row>
        <row r="377">
          <cell r="A377" t="str">
            <v>36224JGV8</v>
          </cell>
          <cell r="B377">
            <v>39234</v>
          </cell>
          <cell r="C377" t="str">
            <v>16 ago 2001</v>
          </cell>
          <cell r="D377">
            <v>41278.870000000003</v>
          </cell>
          <cell r="E377">
            <v>43368.6</v>
          </cell>
          <cell r="F377">
            <v>44196.46</v>
          </cell>
          <cell r="G377">
            <v>827.86</v>
          </cell>
          <cell r="H377">
            <v>0</v>
          </cell>
          <cell r="I377">
            <v>275.19</v>
          </cell>
          <cell r="J377">
            <v>275.19</v>
          </cell>
          <cell r="K377">
            <v>8</v>
          </cell>
          <cell r="L377" t="str">
            <v>BOND</v>
          </cell>
          <cell r="M377" t="str">
            <v>NPV</v>
          </cell>
        </row>
        <row r="378">
          <cell r="A378" t="str">
            <v>36224JHE5</v>
          </cell>
          <cell r="B378">
            <v>39387</v>
          </cell>
          <cell r="C378" t="str">
            <v>16 ago 2001</v>
          </cell>
          <cell r="D378">
            <v>53886.89</v>
          </cell>
          <cell r="E378">
            <v>55806.61</v>
          </cell>
          <cell r="F378">
            <v>57726.33</v>
          </cell>
          <cell r="G378">
            <v>1919.72</v>
          </cell>
          <cell r="H378">
            <v>0</v>
          </cell>
          <cell r="I378">
            <v>314.33999999999997</v>
          </cell>
          <cell r="J378">
            <v>314.33999999999997</v>
          </cell>
          <cell r="K378">
            <v>7.5</v>
          </cell>
          <cell r="L378" t="str">
            <v>BOND</v>
          </cell>
          <cell r="M378" t="str">
            <v>NPV</v>
          </cell>
        </row>
        <row r="379">
          <cell r="A379" t="str">
            <v>36224JHF2</v>
          </cell>
          <cell r="B379">
            <v>44866</v>
          </cell>
          <cell r="C379" t="str">
            <v>20 dic 2001</v>
          </cell>
          <cell r="D379">
            <v>696479.15</v>
          </cell>
          <cell r="E379">
            <v>715197.02</v>
          </cell>
          <cell r="F379">
            <v>730996.66</v>
          </cell>
          <cell r="G379">
            <v>15799.64</v>
          </cell>
          <cell r="H379">
            <v>0</v>
          </cell>
          <cell r="I379">
            <v>4062.8</v>
          </cell>
          <cell r="J379">
            <v>4062.8</v>
          </cell>
          <cell r="K379">
            <v>7</v>
          </cell>
          <cell r="L379" t="str">
            <v>BOND</v>
          </cell>
          <cell r="M379" t="str">
            <v>NPV</v>
          </cell>
        </row>
        <row r="380">
          <cell r="A380" t="str">
            <v>36224JHJ4</v>
          </cell>
          <cell r="B380">
            <v>39387</v>
          </cell>
          <cell r="C380" t="str">
            <v>16 ago 2001</v>
          </cell>
          <cell r="D380">
            <v>69885.38</v>
          </cell>
          <cell r="E380">
            <v>72942.850000000006</v>
          </cell>
          <cell r="F380">
            <v>75063.89</v>
          </cell>
          <cell r="G380">
            <v>2121.04</v>
          </cell>
          <cell r="H380">
            <v>0</v>
          </cell>
          <cell r="I380">
            <v>436.78</v>
          </cell>
          <cell r="J380">
            <v>436.78</v>
          </cell>
          <cell r="K380">
            <v>7.5</v>
          </cell>
          <cell r="L380" t="str">
            <v>BOND</v>
          </cell>
          <cell r="M380" t="str">
            <v>NPV</v>
          </cell>
        </row>
        <row r="381">
          <cell r="A381" t="str">
            <v>36224JMV1</v>
          </cell>
          <cell r="B381">
            <v>39508</v>
          </cell>
          <cell r="C381" t="str">
            <v>16 ago 2001</v>
          </cell>
          <cell r="D381">
            <v>186872.12</v>
          </cell>
          <cell r="E381">
            <v>195047.79</v>
          </cell>
          <cell r="F381">
            <v>200762.32</v>
          </cell>
          <cell r="G381">
            <v>5714.53</v>
          </cell>
          <cell r="H381">
            <v>0</v>
          </cell>
          <cell r="I381">
            <v>1167.95</v>
          </cell>
          <cell r="J381">
            <v>1167.95</v>
          </cell>
          <cell r="K381">
            <v>7.5</v>
          </cell>
          <cell r="L381" t="str">
            <v>BOND</v>
          </cell>
          <cell r="M381" t="str">
            <v>NPV</v>
          </cell>
        </row>
        <row r="382">
          <cell r="A382" t="str">
            <v>36224KD71</v>
          </cell>
          <cell r="B382">
            <v>39387</v>
          </cell>
          <cell r="C382" t="str">
            <v>16 ago 2001</v>
          </cell>
          <cell r="D382">
            <v>9447.4500000000007</v>
          </cell>
          <cell r="E382">
            <v>9784.02</v>
          </cell>
          <cell r="F382">
            <v>10120.58</v>
          </cell>
          <cell r="G382">
            <v>336.56</v>
          </cell>
          <cell r="H382">
            <v>0</v>
          </cell>
          <cell r="I382">
            <v>55.11</v>
          </cell>
          <cell r="J382">
            <v>55.11</v>
          </cell>
          <cell r="K382">
            <v>7.5</v>
          </cell>
          <cell r="L382" t="str">
            <v>BOND</v>
          </cell>
          <cell r="M382" t="str">
            <v>NPV</v>
          </cell>
        </row>
        <row r="383">
          <cell r="A383" t="str">
            <v>36224KEL9</v>
          </cell>
          <cell r="B383">
            <v>39326</v>
          </cell>
          <cell r="C383" t="str">
            <v>16 ago 2001</v>
          </cell>
          <cell r="D383">
            <v>41235.699999999997</v>
          </cell>
          <cell r="E383">
            <v>43039.75</v>
          </cell>
          <cell r="F383">
            <v>44291.27</v>
          </cell>
          <cell r="G383">
            <v>1251.52</v>
          </cell>
          <cell r="H383">
            <v>0</v>
          </cell>
          <cell r="I383">
            <v>257.72000000000003</v>
          </cell>
          <cell r="J383">
            <v>257.72000000000003</v>
          </cell>
          <cell r="K383">
            <v>8</v>
          </cell>
          <cell r="L383" t="str">
            <v>BOND</v>
          </cell>
          <cell r="M383" t="str">
            <v>NPV</v>
          </cell>
        </row>
        <row r="384">
          <cell r="A384" t="str">
            <v>36224KQ44</v>
          </cell>
          <cell r="B384">
            <v>39387</v>
          </cell>
          <cell r="C384" t="str">
            <v>16 ago 2001</v>
          </cell>
          <cell r="D384">
            <v>90019.85</v>
          </cell>
          <cell r="E384">
            <v>93226.81</v>
          </cell>
          <cell r="F384">
            <v>96433.76</v>
          </cell>
          <cell r="G384">
            <v>3206.95</v>
          </cell>
          <cell r="H384">
            <v>0</v>
          </cell>
          <cell r="I384">
            <v>525.12</v>
          </cell>
          <cell r="J384">
            <v>525.12</v>
          </cell>
          <cell r="K384">
            <v>7.5</v>
          </cell>
          <cell r="L384" t="str">
            <v>BOND</v>
          </cell>
          <cell r="M384" t="str">
            <v>NPV</v>
          </cell>
        </row>
        <row r="385">
          <cell r="A385" t="str">
            <v>36224L3A3</v>
          </cell>
          <cell r="B385" t="str">
            <v>01 dic 2007</v>
          </cell>
          <cell r="C385" t="str">
            <v>16 ago 2001</v>
          </cell>
          <cell r="D385">
            <v>44875.23</v>
          </cell>
          <cell r="E385">
            <v>46473.91</v>
          </cell>
          <cell r="F385">
            <v>48072.59</v>
          </cell>
          <cell r="G385">
            <v>1598.68</v>
          </cell>
          <cell r="H385">
            <v>0</v>
          </cell>
          <cell r="I385">
            <v>261.77</v>
          </cell>
          <cell r="J385">
            <v>261.77</v>
          </cell>
          <cell r="K385">
            <v>7</v>
          </cell>
          <cell r="L385" t="str">
            <v>BOND</v>
          </cell>
          <cell r="M385" t="str">
            <v>NPV</v>
          </cell>
        </row>
        <row r="386">
          <cell r="A386" t="str">
            <v>36224LC21</v>
          </cell>
          <cell r="B386">
            <v>39387</v>
          </cell>
          <cell r="C386" t="str">
            <v>16 ago 2001</v>
          </cell>
          <cell r="D386">
            <v>243592.18</v>
          </cell>
          <cell r="E386">
            <v>252270.16</v>
          </cell>
          <cell r="F386">
            <v>260948.12</v>
          </cell>
          <cell r="G386">
            <v>8677.9599999999991</v>
          </cell>
          <cell r="H386">
            <v>0</v>
          </cell>
          <cell r="I386">
            <v>1420.95</v>
          </cell>
          <cell r="J386">
            <v>1420.95</v>
          </cell>
          <cell r="K386">
            <v>7.5</v>
          </cell>
          <cell r="L386" t="str">
            <v>BOND</v>
          </cell>
          <cell r="M386" t="str">
            <v>NPV</v>
          </cell>
        </row>
        <row r="387">
          <cell r="A387" t="str">
            <v>36224LV95</v>
          </cell>
          <cell r="B387">
            <v>39264</v>
          </cell>
          <cell r="C387" t="str">
            <v>16 ago 2001</v>
          </cell>
          <cell r="D387">
            <v>28261.22</v>
          </cell>
          <cell r="E387">
            <v>29497.67</v>
          </cell>
          <cell r="F387">
            <v>30355.38</v>
          </cell>
          <cell r="G387">
            <v>857.71</v>
          </cell>
          <cell r="H387">
            <v>0</v>
          </cell>
          <cell r="I387">
            <v>176.63</v>
          </cell>
          <cell r="J387">
            <v>176.63</v>
          </cell>
          <cell r="K387">
            <v>7.5</v>
          </cell>
          <cell r="L387" t="str">
            <v>BOND</v>
          </cell>
          <cell r="M387" t="str">
            <v>NPV</v>
          </cell>
        </row>
        <row r="388">
          <cell r="A388" t="str">
            <v>36224LZX8</v>
          </cell>
          <cell r="B388">
            <v>39356</v>
          </cell>
          <cell r="C388" t="str">
            <v>16 ago 2001</v>
          </cell>
          <cell r="D388">
            <v>48491.53</v>
          </cell>
          <cell r="E388">
            <v>50219.03</v>
          </cell>
          <cell r="F388">
            <v>51946.55</v>
          </cell>
          <cell r="G388">
            <v>1727.52</v>
          </cell>
          <cell r="H388">
            <v>0</v>
          </cell>
          <cell r="I388">
            <v>282.87</v>
          </cell>
          <cell r="J388">
            <v>282.87</v>
          </cell>
          <cell r="K388">
            <v>7.5</v>
          </cell>
          <cell r="L388" t="str">
            <v>BOND</v>
          </cell>
          <cell r="M388" t="str">
            <v>NPV</v>
          </cell>
        </row>
        <row r="389">
          <cell r="A389" t="str">
            <v>36224M2C8</v>
          </cell>
          <cell r="B389">
            <v>39387</v>
          </cell>
          <cell r="C389" t="str">
            <v>16 ago 2001</v>
          </cell>
          <cell r="D389">
            <v>123258.65</v>
          </cell>
          <cell r="E389">
            <v>127649.75</v>
          </cell>
          <cell r="F389">
            <v>132040.82999999999</v>
          </cell>
          <cell r="G389">
            <v>4391.08</v>
          </cell>
          <cell r="H389">
            <v>0</v>
          </cell>
          <cell r="I389">
            <v>719.01</v>
          </cell>
          <cell r="J389">
            <v>719.01</v>
          </cell>
          <cell r="K389">
            <v>7</v>
          </cell>
          <cell r="L389" t="str">
            <v>BOND</v>
          </cell>
          <cell r="M389" t="str">
            <v>NPV</v>
          </cell>
        </row>
        <row r="390">
          <cell r="A390" t="str">
            <v>36224MFA8</v>
          </cell>
          <cell r="B390">
            <v>39356</v>
          </cell>
          <cell r="C390" t="str">
            <v>16 ago 2001</v>
          </cell>
          <cell r="D390">
            <v>80226.559999999998</v>
          </cell>
          <cell r="E390">
            <v>83736.479999999996</v>
          </cell>
          <cell r="F390">
            <v>86171.35</v>
          </cell>
          <cell r="G390">
            <v>2434.87</v>
          </cell>
          <cell r="H390">
            <v>0</v>
          </cell>
          <cell r="I390">
            <v>501.42</v>
          </cell>
          <cell r="J390">
            <v>501.42</v>
          </cell>
          <cell r="K390">
            <v>7</v>
          </cell>
          <cell r="L390" t="str">
            <v>BOND</v>
          </cell>
          <cell r="M390" t="str">
            <v>NPV</v>
          </cell>
        </row>
        <row r="391">
          <cell r="A391" t="str">
            <v>36224MJS5</v>
          </cell>
          <cell r="B391">
            <v>39569</v>
          </cell>
          <cell r="C391">
            <v>36573</v>
          </cell>
          <cell r="D391">
            <v>418474.31</v>
          </cell>
          <cell r="E391">
            <v>413112.6</v>
          </cell>
          <cell r="F391">
            <v>448290.6</v>
          </cell>
          <cell r="G391">
            <v>35178</v>
          </cell>
          <cell r="H391">
            <v>0</v>
          </cell>
          <cell r="I391">
            <v>2441.1</v>
          </cell>
          <cell r="J391">
            <v>2441.1</v>
          </cell>
          <cell r="K391">
            <v>7</v>
          </cell>
          <cell r="L391" t="str">
            <v>30F360</v>
          </cell>
          <cell r="M391" t="str">
            <v>NPV</v>
          </cell>
        </row>
        <row r="392">
          <cell r="A392" t="str">
            <v>36224MKC8</v>
          </cell>
          <cell r="B392" t="str">
            <v>01 ene 2023</v>
          </cell>
          <cell r="C392" t="str">
            <v>20 dic 2001</v>
          </cell>
          <cell r="D392">
            <v>344787.34</v>
          </cell>
          <cell r="E392">
            <v>354053.49</v>
          </cell>
          <cell r="F392">
            <v>361875</v>
          </cell>
          <cell r="G392">
            <v>7821.51</v>
          </cell>
          <cell r="H392">
            <v>0</v>
          </cell>
          <cell r="I392">
            <v>2011.26</v>
          </cell>
          <cell r="J392">
            <v>2011.26</v>
          </cell>
          <cell r="K392">
            <v>7</v>
          </cell>
          <cell r="L392" t="str">
            <v>BOND</v>
          </cell>
          <cell r="M392" t="str">
            <v>NPV</v>
          </cell>
        </row>
        <row r="393">
          <cell r="A393" t="str">
            <v>36224MUJ2</v>
          </cell>
          <cell r="B393">
            <v>39326</v>
          </cell>
          <cell r="C393" t="str">
            <v>16 ago 2001</v>
          </cell>
          <cell r="D393">
            <v>7485.47</v>
          </cell>
          <cell r="E393">
            <v>7812.96</v>
          </cell>
          <cell r="F393">
            <v>8040.14</v>
          </cell>
          <cell r="G393">
            <v>227.18</v>
          </cell>
          <cell r="H393">
            <v>0</v>
          </cell>
          <cell r="I393">
            <v>46.78</v>
          </cell>
          <cell r="J393">
            <v>46.78</v>
          </cell>
          <cell r="K393">
            <v>7.5</v>
          </cell>
          <cell r="L393" t="str">
            <v>BOND</v>
          </cell>
          <cell r="M393" t="str">
            <v>NPV</v>
          </cell>
        </row>
        <row r="394">
          <cell r="A394" t="str">
            <v>36224MWQ4</v>
          </cell>
          <cell r="B394">
            <v>39356</v>
          </cell>
          <cell r="C394" t="str">
            <v>16 ago 2001</v>
          </cell>
          <cell r="D394">
            <v>47406.34</v>
          </cell>
          <cell r="E394">
            <v>49095.19</v>
          </cell>
          <cell r="F394">
            <v>50784.04</v>
          </cell>
          <cell r="G394">
            <v>1688.85</v>
          </cell>
          <cell r="H394">
            <v>0</v>
          </cell>
          <cell r="I394">
            <v>276.54000000000002</v>
          </cell>
          <cell r="J394">
            <v>276.54000000000002</v>
          </cell>
          <cell r="K394">
            <v>7</v>
          </cell>
          <cell r="L394" t="str">
            <v>BOND</v>
          </cell>
          <cell r="M394" t="str">
            <v>NPV</v>
          </cell>
        </row>
        <row r="395">
          <cell r="A395" t="str">
            <v>36224NBM4</v>
          </cell>
          <cell r="B395">
            <v>39387</v>
          </cell>
          <cell r="C395" t="str">
            <v>16 ago 2001</v>
          </cell>
          <cell r="D395">
            <v>48773.120000000003</v>
          </cell>
          <cell r="E395">
            <v>50510.66</v>
          </cell>
          <cell r="F395">
            <v>52248.2</v>
          </cell>
          <cell r="G395">
            <v>1737.54</v>
          </cell>
          <cell r="H395">
            <v>0</v>
          </cell>
          <cell r="I395">
            <v>284.51</v>
          </cell>
          <cell r="J395">
            <v>284.51</v>
          </cell>
          <cell r="K395">
            <v>7</v>
          </cell>
          <cell r="L395" t="str">
            <v>BOND</v>
          </cell>
          <cell r="M395" t="str">
            <v>NPV</v>
          </cell>
        </row>
        <row r="396">
          <cell r="A396" t="str">
            <v>36224NEY5</v>
          </cell>
          <cell r="B396" t="str">
            <v>01 ago 2007</v>
          </cell>
          <cell r="C396" t="str">
            <v>16 ago 2001</v>
          </cell>
          <cell r="D396">
            <v>46237.83</v>
          </cell>
          <cell r="E396">
            <v>48260.73</v>
          </cell>
          <cell r="F396">
            <v>49664.05</v>
          </cell>
          <cell r="G396">
            <v>1403.32</v>
          </cell>
          <cell r="H396">
            <v>0</v>
          </cell>
          <cell r="I396">
            <v>288.99</v>
          </cell>
          <cell r="J396">
            <v>288.99</v>
          </cell>
          <cell r="K396">
            <v>7.5</v>
          </cell>
          <cell r="L396" t="str">
            <v>BOND</v>
          </cell>
          <cell r="M396" t="str">
            <v>NPV</v>
          </cell>
        </row>
        <row r="397">
          <cell r="A397" t="str">
            <v>36224NF32</v>
          </cell>
          <cell r="B397" t="str">
            <v>01 ago 2007</v>
          </cell>
          <cell r="C397" t="str">
            <v>16 ago 2001</v>
          </cell>
          <cell r="D397">
            <v>48105.05</v>
          </cell>
          <cell r="E397">
            <v>50209.64</v>
          </cell>
          <cell r="F397">
            <v>51669.63</v>
          </cell>
          <cell r="G397">
            <v>1459.99</v>
          </cell>
          <cell r="H397">
            <v>0</v>
          </cell>
          <cell r="I397">
            <v>300.66000000000003</v>
          </cell>
          <cell r="J397">
            <v>300.66000000000003</v>
          </cell>
          <cell r="K397">
            <v>7.5</v>
          </cell>
          <cell r="L397" t="str">
            <v>BOND</v>
          </cell>
          <cell r="M397" t="str">
            <v>NPV</v>
          </cell>
        </row>
        <row r="398">
          <cell r="A398" t="str">
            <v>36224NFU2</v>
          </cell>
          <cell r="B398">
            <v>39387</v>
          </cell>
          <cell r="C398" t="str">
            <v>16 ago 2001</v>
          </cell>
          <cell r="D398">
            <v>135140.92000000001</v>
          </cell>
          <cell r="E398">
            <v>139955.29999999999</v>
          </cell>
          <cell r="F398">
            <v>144769.71</v>
          </cell>
          <cell r="G398">
            <v>4814.41</v>
          </cell>
          <cell r="H398">
            <v>0</v>
          </cell>
          <cell r="I398">
            <v>788.32</v>
          </cell>
          <cell r="J398">
            <v>788.32</v>
          </cell>
          <cell r="K398">
            <v>7.5</v>
          </cell>
          <cell r="L398" t="str">
            <v>BOND</v>
          </cell>
          <cell r="M398" t="str">
            <v>NPV</v>
          </cell>
        </row>
        <row r="399">
          <cell r="A399" t="str">
            <v>36224NFW8</v>
          </cell>
          <cell r="B399">
            <v>39387</v>
          </cell>
          <cell r="C399" t="str">
            <v>16 ago 2001</v>
          </cell>
          <cell r="D399">
            <v>60626.69</v>
          </cell>
          <cell r="E399">
            <v>63279.11</v>
          </cell>
          <cell r="F399">
            <v>65119.13</v>
          </cell>
          <cell r="G399">
            <v>1840.02</v>
          </cell>
          <cell r="H399">
            <v>0</v>
          </cell>
          <cell r="I399">
            <v>378.92</v>
          </cell>
          <cell r="J399">
            <v>378.92</v>
          </cell>
          <cell r="K399">
            <v>7</v>
          </cell>
          <cell r="L399" t="str">
            <v>BOND</v>
          </cell>
          <cell r="M399" t="str">
            <v>NPV</v>
          </cell>
        </row>
        <row r="400">
          <cell r="A400" t="str">
            <v>36224NLB7</v>
          </cell>
          <cell r="B400">
            <v>39387</v>
          </cell>
          <cell r="C400" t="str">
            <v>16 ago 2001</v>
          </cell>
          <cell r="D400">
            <v>25236.89</v>
          </cell>
          <cell r="E400">
            <v>26341</v>
          </cell>
          <cell r="F400">
            <v>27106.94</v>
          </cell>
          <cell r="G400">
            <v>765.94</v>
          </cell>
          <cell r="H400">
            <v>0</v>
          </cell>
          <cell r="I400">
            <v>157.72999999999999</v>
          </cell>
          <cell r="J400">
            <v>157.72999999999999</v>
          </cell>
          <cell r="K400">
            <v>7</v>
          </cell>
          <cell r="L400" t="str">
            <v>BOND</v>
          </cell>
          <cell r="M400" t="str">
            <v>NPV</v>
          </cell>
        </row>
        <row r="401">
          <cell r="A401" t="str">
            <v>36224NMC4</v>
          </cell>
          <cell r="B401" t="str">
            <v>01 ene 2008</v>
          </cell>
          <cell r="C401" t="str">
            <v>16 ago 2001</v>
          </cell>
          <cell r="D401">
            <v>45484.1</v>
          </cell>
          <cell r="E401">
            <v>47474.03</v>
          </cell>
          <cell r="F401">
            <v>48854.47</v>
          </cell>
          <cell r="G401">
            <v>1380.44</v>
          </cell>
          <cell r="H401">
            <v>0</v>
          </cell>
          <cell r="I401">
            <v>284.27999999999997</v>
          </cell>
          <cell r="J401">
            <v>284.27999999999997</v>
          </cell>
          <cell r="K401">
            <v>7.5</v>
          </cell>
          <cell r="L401" t="str">
            <v>BOND</v>
          </cell>
          <cell r="M401" t="str">
            <v>NPV</v>
          </cell>
        </row>
        <row r="402">
          <cell r="A402" t="str">
            <v>36224NMQ3</v>
          </cell>
          <cell r="B402">
            <v>39508</v>
          </cell>
          <cell r="C402" t="str">
            <v>16 ago 2001</v>
          </cell>
          <cell r="D402">
            <v>103284.17</v>
          </cell>
          <cell r="E402">
            <v>107802.85</v>
          </cell>
          <cell r="F402">
            <v>110961.28</v>
          </cell>
          <cell r="G402">
            <v>3158.43</v>
          </cell>
          <cell r="H402">
            <v>0</v>
          </cell>
          <cell r="I402">
            <v>645.53</v>
          </cell>
          <cell r="J402">
            <v>645.53</v>
          </cell>
          <cell r="K402">
            <v>7</v>
          </cell>
          <cell r="L402" t="str">
            <v>BOND</v>
          </cell>
          <cell r="M402" t="str">
            <v>NPV</v>
          </cell>
        </row>
        <row r="403">
          <cell r="A403" t="str">
            <v>36224NVK6</v>
          </cell>
          <cell r="B403">
            <v>39326</v>
          </cell>
          <cell r="C403" t="str">
            <v>16 ago 2001</v>
          </cell>
          <cell r="D403">
            <v>49986.85</v>
          </cell>
          <cell r="E403">
            <v>52173.760000000002</v>
          </cell>
          <cell r="F403">
            <v>53690.879999999997</v>
          </cell>
          <cell r="G403">
            <v>1517.12</v>
          </cell>
          <cell r="H403">
            <v>0</v>
          </cell>
          <cell r="I403">
            <v>312.42</v>
          </cell>
          <cell r="J403">
            <v>312.42</v>
          </cell>
          <cell r="K403">
            <v>7.5</v>
          </cell>
          <cell r="L403" t="str">
            <v>BOND</v>
          </cell>
          <cell r="M403" t="str">
            <v>NPV</v>
          </cell>
        </row>
        <row r="404">
          <cell r="A404" t="str">
            <v>36224P6E3</v>
          </cell>
          <cell r="B404" t="str">
            <v>01 dic 2007</v>
          </cell>
          <cell r="C404" t="str">
            <v>16 ago 2001</v>
          </cell>
          <cell r="D404">
            <v>23890.05</v>
          </cell>
          <cell r="E404">
            <v>24935.25</v>
          </cell>
          <cell r="F404">
            <v>25660.3</v>
          </cell>
          <cell r="G404">
            <v>725.05</v>
          </cell>
          <cell r="H404">
            <v>0</v>
          </cell>
          <cell r="I404">
            <v>149.31</v>
          </cell>
          <cell r="J404">
            <v>149.31</v>
          </cell>
          <cell r="K404">
            <v>7</v>
          </cell>
          <cell r="L404" t="str">
            <v>BOND</v>
          </cell>
          <cell r="M404" t="str">
            <v>NPV</v>
          </cell>
        </row>
        <row r="405">
          <cell r="A405" t="str">
            <v>36224PE95</v>
          </cell>
          <cell r="B405">
            <v>39356</v>
          </cell>
          <cell r="C405" t="str">
            <v>16 ago 2001</v>
          </cell>
          <cell r="D405">
            <v>4707.05</v>
          </cell>
          <cell r="E405">
            <v>4874.72</v>
          </cell>
          <cell r="F405">
            <v>5042.43</v>
          </cell>
          <cell r="G405">
            <v>167.71</v>
          </cell>
          <cell r="H405">
            <v>0</v>
          </cell>
          <cell r="I405">
            <v>27.46</v>
          </cell>
          <cell r="J405">
            <v>27.46</v>
          </cell>
          <cell r="K405">
            <v>7.5</v>
          </cell>
          <cell r="L405" t="str">
            <v>BOND</v>
          </cell>
          <cell r="M405" t="str">
            <v>NPV</v>
          </cell>
        </row>
        <row r="406">
          <cell r="A406" t="str">
            <v>36224PUF3</v>
          </cell>
          <cell r="B406">
            <v>39508</v>
          </cell>
          <cell r="C406" t="str">
            <v>16 ago 2001</v>
          </cell>
          <cell r="D406">
            <v>18519.689999999999</v>
          </cell>
          <cell r="E406">
            <v>19329.93</v>
          </cell>
          <cell r="F406">
            <v>19896.259999999998</v>
          </cell>
          <cell r="G406">
            <v>566.33000000000004</v>
          </cell>
          <cell r="H406">
            <v>0</v>
          </cell>
          <cell r="I406">
            <v>115.75</v>
          </cell>
          <cell r="J406">
            <v>115.75</v>
          </cell>
          <cell r="K406">
            <v>7.5</v>
          </cell>
          <cell r="L406" t="str">
            <v>BOND</v>
          </cell>
          <cell r="M406" t="str">
            <v>NPV</v>
          </cell>
        </row>
        <row r="407">
          <cell r="A407" t="str">
            <v>36224Q4Q6</v>
          </cell>
          <cell r="B407">
            <v>39692</v>
          </cell>
          <cell r="C407" t="str">
            <v>22 dic 1999</v>
          </cell>
          <cell r="D407">
            <v>17710.52</v>
          </cell>
          <cell r="E407">
            <v>17406.13</v>
          </cell>
          <cell r="F407">
            <v>18662.46</v>
          </cell>
          <cell r="G407">
            <v>1256.33</v>
          </cell>
          <cell r="H407">
            <v>0</v>
          </cell>
          <cell r="I407">
            <v>95.93</v>
          </cell>
          <cell r="J407">
            <v>95.93</v>
          </cell>
          <cell r="K407">
            <v>6.5</v>
          </cell>
          <cell r="L407" t="str">
            <v>30F360</v>
          </cell>
          <cell r="M407" t="str">
            <v>NPV</v>
          </cell>
        </row>
        <row r="408">
          <cell r="A408" t="str">
            <v>36224QCZ7</v>
          </cell>
          <cell r="B408">
            <v>39356</v>
          </cell>
          <cell r="C408" t="str">
            <v>16 ago 2001</v>
          </cell>
          <cell r="D408">
            <v>264059.84000000003</v>
          </cell>
          <cell r="E408">
            <v>275612.45</v>
          </cell>
          <cell r="F408">
            <v>283626.67</v>
          </cell>
          <cell r="G408">
            <v>8014.22</v>
          </cell>
          <cell r="H408">
            <v>0</v>
          </cell>
          <cell r="I408">
            <v>1650.37</v>
          </cell>
          <cell r="J408">
            <v>1650.37</v>
          </cell>
          <cell r="K408">
            <v>7</v>
          </cell>
          <cell r="L408" t="str">
            <v>BOND</v>
          </cell>
          <cell r="M408" t="str">
            <v>NPV</v>
          </cell>
        </row>
        <row r="409">
          <cell r="A409" t="str">
            <v>36224QDS2</v>
          </cell>
          <cell r="B409">
            <v>39387</v>
          </cell>
          <cell r="C409" t="str">
            <v>16 ago 2001</v>
          </cell>
          <cell r="D409">
            <v>63658.87</v>
          </cell>
          <cell r="E409">
            <v>65926.710000000006</v>
          </cell>
          <cell r="F409">
            <v>68194.559999999998</v>
          </cell>
          <cell r="G409">
            <v>2267.85</v>
          </cell>
          <cell r="H409">
            <v>0</v>
          </cell>
          <cell r="I409">
            <v>371.34</v>
          </cell>
          <cell r="J409">
            <v>371.34</v>
          </cell>
          <cell r="K409">
            <v>7.5</v>
          </cell>
          <cell r="L409" t="str">
            <v>BOND</v>
          </cell>
          <cell r="M409" t="str">
            <v>NPV</v>
          </cell>
        </row>
        <row r="410">
          <cell r="A410" t="str">
            <v>36224QEE2</v>
          </cell>
          <cell r="B410">
            <v>39356</v>
          </cell>
          <cell r="C410" t="str">
            <v>16 ago 2001</v>
          </cell>
          <cell r="D410">
            <v>6756.16</v>
          </cell>
          <cell r="E410">
            <v>6996.85</v>
          </cell>
          <cell r="F410">
            <v>7237.54</v>
          </cell>
          <cell r="G410">
            <v>240.69</v>
          </cell>
          <cell r="H410">
            <v>0</v>
          </cell>
          <cell r="I410">
            <v>39.409999999999997</v>
          </cell>
          <cell r="J410">
            <v>39.409999999999997</v>
          </cell>
          <cell r="K410">
            <v>7.5</v>
          </cell>
          <cell r="L410" t="str">
            <v>BOND</v>
          </cell>
          <cell r="M410" t="str">
            <v>NPV</v>
          </cell>
        </row>
        <row r="411">
          <cell r="A411" t="str">
            <v>36224QMK9</v>
          </cell>
          <cell r="B411">
            <v>39845</v>
          </cell>
          <cell r="C411" t="str">
            <v>22 dic 1999</v>
          </cell>
          <cell r="D411">
            <v>109948.81</v>
          </cell>
          <cell r="E411">
            <v>108059.05</v>
          </cell>
          <cell r="F411">
            <v>115789.29</v>
          </cell>
          <cell r="G411">
            <v>7730.24</v>
          </cell>
          <cell r="H411">
            <v>0</v>
          </cell>
          <cell r="I411">
            <v>595.55999999999995</v>
          </cell>
          <cell r="J411">
            <v>595.55999999999995</v>
          </cell>
          <cell r="K411">
            <v>6.5</v>
          </cell>
          <cell r="L411" t="str">
            <v>30F360</v>
          </cell>
          <cell r="M411" t="str">
            <v>NPV</v>
          </cell>
        </row>
        <row r="412">
          <cell r="A412" t="str">
            <v>36224QQM1</v>
          </cell>
          <cell r="B412" t="str">
            <v>01 dic 2007</v>
          </cell>
          <cell r="C412" t="str">
            <v>16 ago 2001</v>
          </cell>
          <cell r="D412">
            <v>81177.850000000006</v>
          </cell>
          <cell r="E412">
            <v>84069.81</v>
          </cell>
          <cell r="F412">
            <v>86961.77</v>
          </cell>
          <cell r="G412">
            <v>2891.96</v>
          </cell>
          <cell r="H412">
            <v>0</v>
          </cell>
          <cell r="I412">
            <v>473.54</v>
          </cell>
          <cell r="J412">
            <v>473.54</v>
          </cell>
          <cell r="K412">
            <v>7</v>
          </cell>
          <cell r="L412" t="str">
            <v>BOND</v>
          </cell>
          <cell r="M412" t="str">
            <v>NPV</v>
          </cell>
        </row>
        <row r="413">
          <cell r="A413" t="str">
            <v>36224QSW7</v>
          </cell>
          <cell r="B413">
            <v>44835</v>
          </cell>
          <cell r="C413" t="str">
            <v>20 dic 2001</v>
          </cell>
          <cell r="D413">
            <v>68191.23</v>
          </cell>
          <cell r="E413">
            <v>70023.87</v>
          </cell>
          <cell r="F413">
            <v>71570.789999999994</v>
          </cell>
          <cell r="G413">
            <v>1546.92</v>
          </cell>
          <cell r="H413">
            <v>0</v>
          </cell>
          <cell r="I413">
            <v>397.78</v>
          </cell>
          <cell r="J413">
            <v>397.78</v>
          </cell>
          <cell r="K413">
            <v>7</v>
          </cell>
          <cell r="L413" t="str">
            <v>BOND</v>
          </cell>
          <cell r="M413" t="str">
            <v>NPV</v>
          </cell>
        </row>
        <row r="414">
          <cell r="A414" t="str">
            <v>36224QUG9</v>
          </cell>
          <cell r="B414">
            <v>39387</v>
          </cell>
          <cell r="C414" t="str">
            <v>16 ago 2001</v>
          </cell>
          <cell r="D414">
            <v>8458.2099999999991</v>
          </cell>
          <cell r="E414">
            <v>8759.5300000000007</v>
          </cell>
          <cell r="F414">
            <v>9060.86</v>
          </cell>
          <cell r="G414">
            <v>301.33</v>
          </cell>
          <cell r="H414">
            <v>0</v>
          </cell>
          <cell r="I414">
            <v>49.34</v>
          </cell>
          <cell r="J414">
            <v>49.34</v>
          </cell>
          <cell r="K414">
            <v>7</v>
          </cell>
          <cell r="L414" t="str">
            <v>BOND</v>
          </cell>
          <cell r="M414" t="str">
            <v>NPV</v>
          </cell>
        </row>
        <row r="415">
          <cell r="A415" t="str">
            <v>36224QWX0</v>
          </cell>
          <cell r="B415">
            <v>39356</v>
          </cell>
          <cell r="C415" t="str">
            <v>16 ago 2001</v>
          </cell>
          <cell r="D415">
            <v>35485.279999999999</v>
          </cell>
          <cell r="E415">
            <v>37037.769999999997</v>
          </cell>
          <cell r="F415">
            <v>38114.74</v>
          </cell>
          <cell r="G415">
            <v>1076.97</v>
          </cell>
          <cell r="H415">
            <v>0</v>
          </cell>
          <cell r="I415">
            <v>221.78</v>
          </cell>
          <cell r="J415">
            <v>221.78</v>
          </cell>
          <cell r="K415">
            <v>7</v>
          </cell>
          <cell r="L415" t="str">
            <v>BOND</v>
          </cell>
          <cell r="M415" t="str">
            <v>NPV</v>
          </cell>
        </row>
        <row r="416">
          <cell r="A416" t="str">
            <v>36224QXB7</v>
          </cell>
          <cell r="B416">
            <v>39387</v>
          </cell>
          <cell r="C416" t="str">
            <v>16 ago 2001</v>
          </cell>
          <cell r="D416">
            <v>29588.62</v>
          </cell>
          <cell r="E416">
            <v>30883.13</v>
          </cell>
          <cell r="F416">
            <v>31781.14</v>
          </cell>
          <cell r="G416">
            <v>898.01</v>
          </cell>
          <cell r="H416">
            <v>0</v>
          </cell>
          <cell r="I416">
            <v>184.93</v>
          </cell>
          <cell r="J416">
            <v>184.93</v>
          </cell>
          <cell r="K416">
            <v>7</v>
          </cell>
          <cell r="L416" t="str">
            <v>BOND</v>
          </cell>
          <cell r="M416" t="str">
            <v>NPV</v>
          </cell>
        </row>
        <row r="417">
          <cell r="A417" t="str">
            <v>36224QXC5</v>
          </cell>
          <cell r="B417">
            <v>39356</v>
          </cell>
          <cell r="C417" t="str">
            <v>16 ago 2001</v>
          </cell>
          <cell r="D417">
            <v>7029.96</v>
          </cell>
          <cell r="E417">
            <v>7280.4</v>
          </cell>
          <cell r="F417">
            <v>7530.84</v>
          </cell>
          <cell r="G417">
            <v>250.44</v>
          </cell>
          <cell r="H417">
            <v>0</v>
          </cell>
          <cell r="I417">
            <v>41.01</v>
          </cell>
          <cell r="J417">
            <v>41.01</v>
          </cell>
          <cell r="K417">
            <v>7.5</v>
          </cell>
          <cell r="L417" t="str">
            <v>BOND</v>
          </cell>
          <cell r="M417" t="str">
            <v>NPV</v>
          </cell>
        </row>
        <row r="418">
          <cell r="A418" t="str">
            <v>36224QXJ0</v>
          </cell>
          <cell r="B418">
            <v>39387</v>
          </cell>
          <cell r="C418" t="str">
            <v>16 ago 2001</v>
          </cell>
          <cell r="D418">
            <v>64829.98</v>
          </cell>
          <cell r="E418">
            <v>67139.53</v>
          </cell>
          <cell r="F418">
            <v>69449.119999999995</v>
          </cell>
          <cell r="G418">
            <v>2309.59</v>
          </cell>
          <cell r="H418">
            <v>0</v>
          </cell>
          <cell r="I418">
            <v>378.17</v>
          </cell>
          <cell r="J418">
            <v>378.17</v>
          </cell>
          <cell r="K418">
            <v>7</v>
          </cell>
          <cell r="L418" t="str">
            <v>BOND</v>
          </cell>
          <cell r="M418" t="str">
            <v>NPV</v>
          </cell>
        </row>
        <row r="419">
          <cell r="A419" t="str">
            <v>36224QZ90</v>
          </cell>
          <cell r="B419" t="str">
            <v>01 abr 2008</v>
          </cell>
          <cell r="C419" t="str">
            <v>16 ago 2001</v>
          </cell>
          <cell r="D419">
            <v>124291.43</v>
          </cell>
          <cell r="E419">
            <v>129729.19</v>
          </cell>
          <cell r="F419">
            <v>133530.01</v>
          </cell>
          <cell r="G419">
            <v>3800.82</v>
          </cell>
          <cell r="H419">
            <v>0</v>
          </cell>
          <cell r="I419">
            <v>776.82</v>
          </cell>
          <cell r="J419">
            <v>776.82</v>
          </cell>
          <cell r="K419">
            <v>7.5</v>
          </cell>
          <cell r="L419" t="str">
            <v>BOND</v>
          </cell>
          <cell r="M419" t="str">
            <v>NPV</v>
          </cell>
        </row>
        <row r="420">
          <cell r="A420" t="str">
            <v>36224QZD1</v>
          </cell>
          <cell r="B420">
            <v>39479</v>
          </cell>
          <cell r="C420" t="str">
            <v>16 ago 2001</v>
          </cell>
          <cell r="D420">
            <v>7394.59</v>
          </cell>
          <cell r="E420">
            <v>7718.1</v>
          </cell>
          <cell r="F420">
            <v>7944.23</v>
          </cell>
          <cell r="G420">
            <v>226.13</v>
          </cell>
          <cell r="H420">
            <v>0</v>
          </cell>
          <cell r="I420">
            <v>46.22</v>
          </cell>
          <cell r="J420">
            <v>46.22</v>
          </cell>
          <cell r="K420">
            <v>7</v>
          </cell>
          <cell r="L420" t="str">
            <v>BOND</v>
          </cell>
          <cell r="M420" t="str">
            <v>NPV</v>
          </cell>
        </row>
        <row r="421">
          <cell r="A421" t="str">
            <v>36224QZG4</v>
          </cell>
          <cell r="B421">
            <v>39508</v>
          </cell>
          <cell r="C421" t="str">
            <v>16 ago 2001</v>
          </cell>
          <cell r="D421">
            <v>132336.9</v>
          </cell>
          <cell r="E421">
            <v>137051.39000000001</v>
          </cell>
          <cell r="F421">
            <v>141765.9</v>
          </cell>
          <cell r="G421">
            <v>4714.51</v>
          </cell>
          <cell r="H421">
            <v>0</v>
          </cell>
          <cell r="I421">
            <v>771.97</v>
          </cell>
          <cell r="J421">
            <v>771.97</v>
          </cell>
          <cell r="K421">
            <v>7.5</v>
          </cell>
          <cell r="L421" t="str">
            <v>BOND</v>
          </cell>
          <cell r="M421" t="str">
            <v>NPV</v>
          </cell>
        </row>
        <row r="422">
          <cell r="A422" t="str">
            <v>36224QZS8</v>
          </cell>
          <cell r="B422">
            <v>39508</v>
          </cell>
          <cell r="C422" t="str">
            <v>16 ago 2001</v>
          </cell>
          <cell r="D422">
            <v>22070.62</v>
          </cell>
          <cell r="E422">
            <v>23036.21</v>
          </cell>
          <cell r="F422">
            <v>23711.13</v>
          </cell>
          <cell r="G422">
            <v>674.92</v>
          </cell>
          <cell r="H422">
            <v>0</v>
          </cell>
          <cell r="I422">
            <v>137.94</v>
          </cell>
          <cell r="J422">
            <v>137.94</v>
          </cell>
          <cell r="K422">
            <v>7.5</v>
          </cell>
          <cell r="L422" t="str">
            <v>BOND</v>
          </cell>
          <cell r="M422" t="str">
            <v>NPV</v>
          </cell>
        </row>
        <row r="423">
          <cell r="A423" t="str">
            <v>36224R4D3</v>
          </cell>
          <cell r="B423">
            <v>39479</v>
          </cell>
          <cell r="C423" t="str">
            <v>16 ago 2001</v>
          </cell>
          <cell r="D423">
            <v>58583.97</v>
          </cell>
          <cell r="E423">
            <v>60671.02</v>
          </cell>
          <cell r="F423">
            <v>62758.080000000002</v>
          </cell>
          <cell r="G423">
            <v>2087.06</v>
          </cell>
          <cell r="H423">
            <v>0</v>
          </cell>
          <cell r="I423">
            <v>341.74</v>
          </cell>
          <cell r="J423">
            <v>341.74</v>
          </cell>
          <cell r="K423">
            <v>7.5</v>
          </cell>
          <cell r="L423" t="str">
            <v>BOND</v>
          </cell>
          <cell r="M423" t="str">
            <v>NPV</v>
          </cell>
        </row>
        <row r="424">
          <cell r="A424" t="str">
            <v>36224RCR3</v>
          </cell>
          <cell r="B424">
            <v>39387</v>
          </cell>
          <cell r="C424" t="str">
            <v>16 ago 2001</v>
          </cell>
          <cell r="D424">
            <v>57974.93</v>
          </cell>
          <cell r="E424">
            <v>60040.29</v>
          </cell>
          <cell r="F424">
            <v>62105.64</v>
          </cell>
          <cell r="G424">
            <v>2065.35</v>
          </cell>
          <cell r="H424">
            <v>0</v>
          </cell>
          <cell r="I424">
            <v>338.19</v>
          </cell>
          <cell r="J424">
            <v>338.19</v>
          </cell>
          <cell r="K424">
            <v>7</v>
          </cell>
          <cell r="L424" t="str">
            <v>BOND</v>
          </cell>
          <cell r="M424" t="str">
            <v>NPV</v>
          </cell>
        </row>
        <row r="425">
          <cell r="A425" t="str">
            <v>36224RE34</v>
          </cell>
          <cell r="B425">
            <v>39356</v>
          </cell>
          <cell r="C425" t="str">
            <v>16 ago 2001</v>
          </cell>
          <cell r="D425">
            <v>5968.08</v>
          </cell>
          <cell r="E425">
            <v>6180.7</v>
          </cell>
          <cell r="F425">
            <v>6393.31</v>
          </cell>
          <cell r="G425">
            <v>212.61</v>
          </cell>
          <cell r="H425">
            <v>0</v>
          </cell>
          <cell r="I425">
            <v>34.81</v>
          </cell>
          <cell r="J425">
            <v>34.81</v>
          </cell>
          <cell r="K425">
            <v>7</v>
          </cell>
          <cell r="L425" t="str">
            <v>BOND</v>
          </cell>
          <cell r="M425" t="str">
            <v>NPV</v>
          </cell>
        </row>
        <row r="426">
          <cell r="A426" t="str">
            <v>36224RFP4</v>
          </cell>
          <cell r="B426">
            <v>39387</v>
          </cell>
          <cell r="C426" t="str">
            <v>16 ago 2001</v>
          </cell>
          <cell r="D426">
            <v>89307.26</v>
          </cell>
          <cell r="E426">
            <v>93214.43</v>
          </cell>
          <cell r="F426">
            <v>95924.93</v>
          </cell>
          <cell r="G426">
            <v>2710.5</v>
          </cell>
          <cell r="H426">
            <v>0</v>
          </cell>
          <cell r="I426">
            <v>558.16999999999996</v>
          </cell>
          <cell r="J426">
            <v>558.16999999999996</v>
          </cell>
          <cell r="K426">
            <v>7</v>
          </cell>
          <cell r="L426" t="str">
            <v>BOND</v>
          </cell>
          <cell r="M426" t="str">
            <v>NPV</v>
          </cell>
        </row>
        <row r="427">
          <cell r="A427" t="str">
            <v>36224RGC2</v>
          </cell>
          <cell r="B427" t="str">
            <v>01 ago 2007</v>
          </cell>
          <cell r="C427" t="str">
            <v>16 ago 2001</v>
          </cell>
          <cell r="D427">
            <v>51975.03</v>
          </cell>
          <cell r="E427">
            <v>54248.93</v>
          </cell>
          <cell r="F427">
            <v>55826.38</v>
          </cell>
          <cell r="G427">
            <v>1577.45</v>
          </cell>
          <cell r="H427">
            <v>0</v>
          </cell>
          <cell r="I427">
            <v>324.83999999999997</v>
          </cell>
          <cell r="J427">
            <v>324.83999999999997</v>
          </cell>
          <cell r="K427">
            <v>7.5</v>
          </cell>
          <cell r="L427" t="str">
            <v>BOND</v>
          </cell>
          <cell r="M427" t="str">
            <v>NPV</v>
          </cell>
        </row>
        <row r="428">
          <cell r="A428" t="str">
            <v>36224RS39</v>
          </cell>
          <cell r="B428">
            <v>39326</v>
          </cell>
          <cell r="C428" t="str">
            <v>16 ago 2001</v>
          </cell>
          <cell r="D428">
            <v>88584.48</v>
          </cell>
          <cell r="E428">
            <v>92460.05</v>
          </cell>
          <cell r="F428">
            <v>95148.59</v>
          </cell>
          <cell r="G428">
            <v>2688.54</v>
          </cell>
          <cell r="H428">
            <v>0</v>
          </cell>
          <cell r="I428">
            <v>553.65</v>
          </cell>
          <cell r="J428">
            <v>553.65</v>
          </cell>
          <cell r="K428">
            <v>7.5</v>
          </cell>
          <cell r="L428" t="str">
            <v>BOND</v>
          </cell>
          <cell r="M428" t="str">
            <v>NPV</v>
          </cell>
        </row>
        <row r="429">
          <cell r="A429" t="str">
            <v>36224RW91</v>
          </cell>
          <cell r="B429">
            <v>39600</v>
          </cell>
          <cell r="C429">
            <v>36573</v>
          </cell>
          <cell r="D429">
            <v>208460.29</v>
          </cell>
          <cell r="E429">
            <v>205789.4</v>
          </cell>
          <cell r="F429">
            <v>223313.09</v>
          </cell>
          <cell r="G429">
            <v>17523.689999999999</v>
          </cell>
          <cell r="H429">
            <v>0</v>
          </cell>
          <cell r="I429">
            <v>1216.02</v>
          </cell>
          <cell r="J429">
            <v>1216.02</v>
          </cell>
          <cell r="K429">
            <v>7</v>
          </cell>
          <cell r="L429" t="str">
            <v>30F360</v>
          </cell>
          <cell r="M429" t="str">
            <v>NPV</v>
          </cell>
        </row>
        <row r="430">
          <cell r="A430" t="str">
            <v>36224SHX3</v>
          </cell>
          <cell r="B430" t="str">
            <v>01 abr 2008</v>
          </cell>
          <cell r="C430" t="str">
            <v>16 ago 2001</v>
          </cell>
          <cell r="D430">
            <v>95265.47</v>
          </cell>
          <cell r="E430">
            <v>99433.34</v>
          </cell>
          <cell r="F430">
            <v>102346.55</v>
          </cell>
          <cell r="G430">
            <v>2913.21</v>
          </cell>
          <cell r="H430">
            <v>0</v>
          </cell>
          <cell r="I430">
            <v>595.41</v>
          </cell>
          <cell r="J430">
            <v>595.41</v>
          </cell>
          <cell r="K430">
            <v>7.5</v>
          </cell>
          <cell r="L430" t="str">
            <v>BOND</v>
          </cell>
          <cell r="M430" t="str">
            <v>NPV</v>
          </cell>
        </row>
        <row r="431">
          <cell r="A431" t="str">
            <v>36224SJE3</v>
          </cell>
          <cell r="B431">
            <v>39569</v>
          </cell>
          <cell r="C431" t="str">
            <v>16 ago 2001</v>
          </cell>
          <cell r="D431">
            <v>34853.89</v>
          </cell>
          <cell r="E431">
            <v>35747</v>
          </cell>
          <cell r="F431">
            <v>36727.29</v>
          </cell>
          <cell r="G431">
            <v>980.29</v>
          </cell>
          <cell r="H431">
            <v>0</v>
          </cell>
          <cell r="I431">
            <v>188.79</v>
          </cell>
          <cell r="J431">
            <v>188.79</v>
          </cell>
          <cell r="K431">
            <v>6.5</v>
          </cell>
          <cell r="L431" t="str">
            <v>BOND</v>
          </cell>
          <cell r="M431" t="str">
            <v>NPV</v>
          </cell>
        </row>
        <row r="432">
          <cell r="A432" t="str">
            <v>36224SL26</v>
          </cell>
          <cell r="B432" t="str">
            <v>01 abr 2008</v>
          </cell>
          <cell r="C432" t="str">
            <v>16 ago 2001</v>
          </cell>
          <cell r="D432">
            <v>30069.66</v>
          </cell>
          <cell r="E432">
            <v>31385.200000000001</v>
          </cell>
          <cell r="F432">
            <v>32304.74</v>
          </cell>
          <cell r="G432">
            <v>919.54</v>
          </cell>
          <cell r="H432">
            <v>0</v>
          </cell>
          <cell r="I432">
            <v>187.94</v>
          </cell>
          <cell r="J432">
            <v>187.94</v>
          </cell>
          <cell r="K432">
            <v>7.5</v>
          </cell>
          <cell r="L432" t="str">
            <v>BOND</v>
          </cell>
          <cell r="M432" t="str">
            <v>NPV</v>
          </cell>
        </row>
        <row r="433">
          <cell r="A433" t="str">
            <v>36224SM41</v>
          </cell>
          <cell r="B433">
            <v>39600</v>
          </cell>
          <cell r="C433">
            <v>36573</v>
          </cell>
          <cell r="D433">
            <v>158970.54999999999</v>
          </cell>
          <cell r="E433">
            <v>156933.74</v>
          </cell>
          <cell r="F433">
            <v>170297.2</v>
          </cell>
          <cell r="G433">
            <v>13363.46</v>
          </cell>
          <cell r="H433">
            <v>0</v>
          </cell>
          <cell r="I433">
            <v>927.33</v>
          </cell>
          <cell r="J433">
            <v>927.33</v>
          </cell>
          <cell r="K433">
            <v>7</v>
          </cell>
          <cell r="L433" t="str">
            <v>30F360</v>
          </cell>
          <cell r="M433" t="str">
            <v>NPV</v>
          </cell>
        </row>
        <row r="434">
          <cell r="A434" t="str">
            <v>36224SMM1</v>
          </cell>
          <cell r="B434">
            <v>39569</v>
          </cell>
          <cell r="C434">
            <v>36573</v>
          </cell>
          <cell r="D434">
            <v>139961.26999999999</v>
          </cell>
          <cell r="E434">
            <v>138168.01</v>
          </cell>
          <cell r="F434">
            <v>149933.51</v>
          </cell>
          <cell r="G434">
            <v>11765.5</v>
          </cell>
          <cell r="H434">
            <v>0</v>
          </cell>
          <cell r="I434">
            <v>816.44</v>
          </cell>
          <cell r="J434">
            <v>816.44</v>
          </cell>
          <cell r="K434">
            <v>7</v>
          </cell>
          <cell r="L434" t="str">
            <v>30F360</v>
          </cell>
          <cell r="M434" t="str">
            <v>NPV</v>
          </cell>
        </row>
        <row r="435">
          <cell r="A435" t="str">
            <v>36224SV58</v>
          </cell>
          <cell r="B435">
            <v>39600</v>
          </cell>
          <cell r="C435">
            <v>36573</v>
          </cell>
          <cell r="D435">
            <v>130459.68</v>
          </cell>
          <cell r="E435">
            <v>128788.17</v>
          </cell>
          <cell r="F435">
            <v>139754.93</v>
          </cell>
          <cell r="G435">
            <v>10966.76</v>
          </cell>
          <cell r="H435">
            <v>0</v>
          </cell>
          <cell r="I435">
            <v>761.01</v>
          </cell>
          <cell r="J435">
            <v>761.01</v>
          </cell>
          <cell r="K435">
            <v>7</v>
          </cell>
          <cell r="L435" t="str">
            <v>30F360</v>
          </cell>
          <cell r="M435" t="str">
            <v>NPV</v>
          </cell>
        </row>
        <row r="436">
          <cell r="A436" t="str">
            <v>36224SYP1</v>
          </cell>
          <cell r="B436">
            <v>39569</v>
          </cell>
          <cell r="C436">
            <v>36573</v>
          </cell>
          <cell r="D436">
            <v>191765.06</v>
          </cell>
          <cell r="E436">
            <v>189308.08</v>
          </cell>
          <cell r="F436">
            <v>205428.32</v>
          </cell>
          <cell r="G436">
            <v>16120.24</v>
          </cell>
          <cell r="H436">
            <v>0</v>
          </cell>
          <cell r="I436">
            <v>1118.6300000000001</v>
          </cell>
          <cell r="J436">
            <v>1118.6300000000001</v>
          </cell>
          <cell r="K436">
            <v>7</v>
          </cell>
          <cell r="L436" t="str">
            <v>30F360</v>
          </cell>
          <cell r="M436" t="str">
            <v>NPV</v>
          </cell>
        </row>
        <row r="437">
          <cell r="A437" t="str">
            <v>36224SZX3</v>
          </cell>
          <cell r="B437">
            <v>39600</v>
          </cell>
          <cell r="C437">
            <v>36573</v>
          </cell>
          <cell r="D437">
            <v>520222.53</v>
          </cell>
          <cell r="E437">
            <v>513557.15</v>
          </cell>
          <cell r="F437">
            <v>557288.39</v>
          </cell>
          <cell r="G437">
            <v>43731.24</v>
          </cell>
          <cell r="H437">
            <v>0</v>
          </cell>
          <cell r="I437">
            <v>3034.63</v>
          </cell>
          <cell r="J437">
            <v>3034.63</v>
          </cell>
          <cell r="K437">
            <v>7</v>
          </cell>
          <cell r="L437" t="str">
            <v>30F360</v>
          </cell>
          <cell r="M437" t="str">
            <v>NPV</v>
          </cell>
        </row>
        <row r="438">
          <cell r="A438" t="str">
            <v>36224T2N9</v>
          </cell>
          <cell r="B438" t="str">
            <v>01 dic 2007</v>
          </cell>
          <cell r="C438">
            <v>36573</v>
          </cell>
          <cell r="D438">
            <v>296880.62</v>
          </cell>
          <cell r="E438">
            <v>293076.84000000003</v>
          </cell>
          <cell r="F438">
            <v>318033.36</v>
          </cell>
          <cell r="G438">
            <v>24956.52</v>
          </cell>
          <cell r="H438">
            <v>0</v>
          </cell>
          <cell r="I438">
            <v>1731.8</v>
          </cell>
          <cell r="J438">
            <v>1731.8</v>
          </cell>
          <cell r="K438">
            <v>7</v>
          </cell>
          <cell r="L438" t="str">
            <v>30F360</v>
          </cell>
          <cell r="M438" t="str">
            <v>NPV</v>
          </cell>
        </row>
        <row r="439">
          <cell r="A439" t="str">
            <v>36224TNB2</v>
          </cell>
          <cell r="B439">
            <v>44866</v>
          </cell>
          <cell r="C439" t="str">
            <v>20 dic 2001</v>
          </cell>
          <cell r="D439">
            <v>61105</v>
          </cell>
          <cell r="E439">
            <v>62747.19</v>
          </cell>
          <cell r="F439">
            <v>64133.36</v>
          </cell>
          <cell r="G439">
            <v>1386.17</v>
          </cell>
          <cell r="H439">
            <v>0</v>
          </cell>
          <cell r="I439">
            <v>356.45</v>
          </cell>
          <cell r="J439">
            <v>356.45</v>
          </cell>
          <cell r="K439">
            <v>7</v>
          </cell>
          <cell r="L439" t="str">
            <v>BOND</v>
          </cell>
          <cell r="M439" t="str">
            <v>NPV</v>
          </cell>
        </row>
        <row r="440">
          <cell r="A440" t="str">
            <v>36224TT26</v>
          </cell>
          <cell r="B440">
            <v>39387</v>
          </cell>
          <cell r="C440" t="str">
            <v>16 ago 2001</v>
          </cell>
          <cell r="D440">
            <v>21381.87</v>
          </cell>
          <cell r="E440">
            <v>22317.32</v>
          </cell>
          <cell r="F440">
            <v>22966.27</v>
          </cell>
          <cell r="G440">
            <v>648.95000000000005</v>
          </cell>
          <cell r="H440">
            <v>0</v>
          </cell>
          <cell r="I440">
            <v>133.63999999999999</v>
          </cell>
          <cell r="J440">
            <v>133.63999999999999</v>
          </cell>
          <cell r="K440">
            <v>7</v>
          </cell>
          <cell r="L440" t="str">
            <v>BOND</v>
          </cell>
          <cell r="M440" t="str">
            <v>NPV</v>
          </cell>
        </row>
        <row r="441">
          <cell r="A441" t="str">
            <v>36224TVW7</v>
          </cell>
          <cell r="B441" t="str">
            <v>01 dic 2007</v>
          </cell>
          <cell r="C441" t="str">
            <v>16 ago 2001</v>
          </cell>
          <cell r="D441">
            <v>84696.16</v>
          </cell>
          <cell r="E441">
            <v>88401.61</v>
          </cell>
          <cell r="F441">
            <v>90972.15</v>
          </cell>
          <cell r="G441">
            <v>2570.54</v>
          </cell>
          <cell r="H441">
            <v>0</v>
          </cell>
          <cell r="I441">
            <v>529.35</v>
          </cell>
          <cell r="J441">
            <v>529.35</v>
          </cell>
          <cell r="K441">
            <v>7.5</v>
          </cell>
          <cell r="L441" t="str">
            <v>BOND</v>
          </cell>
          <cell r="M441" t="str">
            <v>NPV</v>
          </cell>
        </row>
        <row r="442">
          <cell r="A442" t="str">
            <v>36224TWW6</v>
          </cell>
          <cell r="B442">
            <v>44866</v>
          </cell>
          <cell r="C442" t="str">
            <v>20 dic 2001</v>
          </cell>
          <cell r="D442">
            <v>8866.5400000000009</v>
          </cell>
          <cell r="E442">
            <v>9104.82</v>
          </cell>
          <cell r="F442">
            <v>9305.9699999999993</v>
          </cell>
          <cell r="G442">
            <v>201.15</v>
          </cell>
          <cell r="H442">
            <v>0</v>
          </cell>
          <cell r="I442">
            <v>51.72</v>
          </cell>
          <cell r="J442">
            <v>51.72</v>
          </cell>
          <cell r="K442">
            <v>7</v>
          </cell>
          <cell r="L442" t="str">
            <v>BOND</v>
          </cell>
          <cell r="M442" t="str">
            <v>NPV</v>
          </cell>
        </row>
        <row r="443">
          <cell r="A443" t="str">
            <v>36224TZY9</v>
          </cell>
          <cell r="B443" t="str">
            <v>01 dic 2007</v>
          </cell>
          <cell r="C443" t="str">
            <v>16 ago 2001</v>
          </cell>
          <cell r="D443">
            <v>33560.51</v>
          </cell>
          <cell r="E443">
            <v>34756.11</v>
          </cell>
          <cell r="F443">
            <v>35951.699999999997</v>
          </cell>
          <cell r="G443">
            <v>1195.5899999999999</v>
          </cell>
          <cell r="H443">
            <v>0</v>
          </cell>
          <cell r="I443">
            <v>195.77</v>
          </cell>
          <cell r="J443">
            <v>195.77</v>
          </cell>
          <cell r="K443">
            <v>7.5</v>
          </cell>
          <cell r="L443" t="str">
            <v>BOND</v>
          </cell>
          <cell r="M443" t="str">
            <v>NPV</v>
          </cell>
        </row>
        <row r="444">
          <cell r="A444" t="str">
            <v>36224TZZ6</v>
          </cell>
          <cell r="B444" t="str">
            <v>01 dic 2007</v>
          </cell>
          <cell r="C444" t="str">
            <v>16 ago 2001</v>
          </cell>
          <cell r="D444">
            <v>69763.98</v>
          </cell>
          <cell r="E444">
            <v>72249.31</v>
          </cell>
          <cell r="F444">
            <v>74734.66</v>
          </cell>
          <cell r="G444">
            <v>2485.35</v>
          </cell>
          <cell r="H444">
            <v>0</v>
          </cell>
          <cell r="I444">
            <v>406.96</v>
          </cell>
          <cell r="J444">
            <v>406.96</v>
          </cell>
          <cell r="K444">
            <v>7</v>
          </cell>
          <cell r="L444" t="str">
            <v>BOND</v>
          </cell>
          <cell r="M444" t="str">
            <v>NPV</v>
          </cell>
        </row>
        <row r="445">
          <cell r="A445" t="str">
            <v>36224UDV6</v>
          </cell>
          <cell r="B445" t="str">
            <v>01 ene 2008</v>
          </cell>
          <cell r="C445" t="str">
            <v>16 ago 2001</v>
          </cell>
          <cell r="D445">
            <v>65311.45</v>
          </cell>
          <cell r="E445">
            <v>68168.820000000007</v>
          </cell>
          <cell r="F445">
            <v>70151.03</v>
          </cell>
          <cell r="G445">
            <v>1982.21</v>
          </cell>
          <cell r="H445">
            <v>0</v>
          </cell>
          <cell r="I445">
            <v>408.2</v>
          </cell>
          <cell r="J445">
            <v>408.2</v>
          </cell>
          <cell r="K445">
            <v>7.5</v>
          </cell>
          <cell r="L445" t="str">
            <v>BOND</v>
          </cell>
          <cell r="M445" t="str">
            <v>NPV</v>
          </cell>
        </row>
        <row r="446">
          <cell r="A446" t="str">
            <v>36224UHV2</v>
          </cell>
          <cell r="B446" t="str">
            <v>01 abr 2008</v>
          </cell>
          <cell r="C446">
            <v>36573</v>
          </cell>
          <cell r="D446">
            <v>226256.16</v>
          </cell>
          <cell r="E446">
            <v>223357.26</v>
          </cell>
          <cell r="F446">
            <v>242376.91</v>
          </cell>
          <cell r="G446">
            <v>19019.650000000001</v>
          </cell>
          <cell r="H446">
            <v>0</v>
          </cell>
          <cell r="I446">
            <v>1319.83</v>
          </cell>
          <cell r="J446">
            <v>1319.83</v>
          </cell>
          <cell r="K446">
            <v>7</v>
          </cell>
          <cell r="L446" t="str">
            <v>30F360</v>
          </cell>
          <cell r="M446" t="str">
            <v>NPV</v>
          </cell>
        </row>
        <row r="447">
          <cell r="A447" t="str">
            <v>36224UT23</v>
          </cell>
          <cell r="B447" t="str">
            <v>01 dic 2007</v>
          </cell>
          <cell r="C447">
            <v>36573</v>
          </cell>
          <cell r="D447">
            <v>276093.09000000003</v>
          </cell>
          <cell r="E447">
            <v>272555.64</v>
          </cell>
          <cell r="F447">
            <v>295764.71999999997</v>
          </cell>
          <cell r="G447">
            <v>23209.08</v>
          </cell>
          <cell r="H447">
            <v>0</v>
          </cell>
          <cell r="I447">
            <v>1610.54</v>
          </cell>
          <cell r="J447">
            <v>1610.54</v>
          </cell>
          <cell r="K447">
            <v>7</v>
          </cell>
          <cell r="L447" t="str">
            <v>30F360</v>
          </cell>
          <cell r="M447" t="str">
            <v>NPV</v>
          </cell>
        </row>
        <row r="448">
          <cell r="A448" t="str">
            <v>36224UU47</v>
          </cell>
          <cell r="B448">
            <v>44866</v>
          </cell>
          <cell r="C448" t="str">
            <v>20 dic 2001</v>
          </cell>
          <cell r="D448">
            <v>683388.4</v>
          </cell>
          <cell r="E448">
            <v>701754.47</v>
          </cell>
          <cell r="F448">
            <v>717257.13</v>
          </cell>
          <cell r="G448">
            <v>15502.66</v>
          </cell>
          <cell r="H448">
            <v>0</v>
          </cell>
          <cell r="I448">
            <v>3986.43</v>
          </cell>
          <cell r="J448">
            <v>3986.43</v>
          </cell>
          <cell r="K448">
            <v>7</v>
          </cell>
          <cell r="L448" t="str">
            <v>BOND</v>
          </cell>
          <cell r="M448" t="str">
            <v>NPV</v>
          </cell>
        </row>
        <row r="449">
          <cell r="A449" t="str">
            <v>36224UZ42</v>
          </cell>
          <cell r="B449">
            <v>39600</v>
          </cell>
          <cell r="C449">
            <v>36573</v>
          </cell>
          <cell r="D449">
            <v>148721.49</v>
          </cell>
          <cell r="E449">
            <v>146816.01</v>
          </cell>
          <cell r="F449">
            <v>159317.9</v>
          </cell>
          <cell r="G449">
            <v>12501.89</v>
          </cell>
          <cell r="H449">
            <v>0</v>
          </cell>
          <cell r="I449">
            <v>867.54</v>
          </cell>
          <cell r="J449">
            <v>867.54</v>
          </cell>
          <cell r="K449">
            <v>7</v>
          </cell>
          <cell r="L449" t="str">
            <v>30F360</v>
          </cell>
          <cell r="M449" t="str">
            <v>NPV</v>
          </cell>
        </row>
        <row r="450">
          <cell r="A450" t="str">
            <v>36224UZ59</v>
          </cell>
          <cell r="B450">
            <v>39600</v>
          </cell>
          <cell r="C450">
            <v>36573</v>
          </cell>
          <cell r="D450">
            <v>250000.01</v>
          </cell>
          <cell r="E450">
            <v>246796.89</v>
          </cell>
          <cell r="F450">
            <v>267812.51</v>
          </cell>
          <cell r="G450">
            <v>21015.62</v>
          </cell>
          <cell r="H450">
            <v>0</v>
          </cell>
          <cell r="I450">
            <v>1458.33</v>
          </cell>
          <cell r="J450">
            <v>1458.33</v>
          </cell>
          <cell r="K450">
            <v>7</v>
          </cell>
          <cell r="L450" t="str">
            <v>30F360</v>
          </cell>
          <cell r="M450" t="str">
            <v>NPV</v>
          </cell>
        </row>
        <row r="451">
          <cell r="A451" t="str">
            <v>36224UZB6</v>
          </cell>
          <cell r="B451">
            <v>39508</v>
          </cell>
          <cell r="C451" t="str">
            <v>16 ago 2001</v>
          </cell>
          <cell r="D451">
            <v>18250.64</v>
          </cell>
          <cell r="E451">
            <v>19049.099999999999</v>
          </cell>
          <cell r="F451">
            <v>19607.21</v>
          </cell>
          <cell r="G451">
            <v>558.11</v>
          </cell>
          <cell r="H451">
            <v>0</v>
          </cell>
          <cell r="I451">
            <v>114.07</v>
          </cell>
          <cell r="J451">
            <v>114.07</v>
          </cell>
          <cell r="K451">
            <v>7</v>
          </cell>
          <cell r="L451" t="str">
            <v>BOND</v>
          </cell>
          <cell r="M451" t="str">
            <v>NPV</v>
          </cell>
        </row>
        <row r="452">
          <cell r="A452" t="str">
            <v>36224V4Y8</v>
          </cell>
          <cell r="B452">
            <v>39356</v>
          </cell>
          <cell r="C452" t="str">
            <v>16 ago 2001</v>
          </cell>
          <cell r="D452">
            <v>5410.79</v>
          </cell>
          <cell r="E452">
            <v>5603.54</v>
          </cell>
          <cell r="F452">
            <v>5796.31</v>
          </cell>
          <cell r="G452">
            <v>192.77</v>
          </cell>
          <cell r="H452">
            <v>0</v>
          </cell>
          <cell r="I452">
            <v>31.56</v>
          </cell>
          <cell r="J452">
            <v>31.56</v>
          </cell>
          <cell r="K452">
            <v>7</v>
          </cell>
          <cell r="L452" t="str">
            <v>BOND</v>
          </cell>
          <cell r="M452" t="str">
            <v>NPV</v>
          </cell>
        </row>
        <row r="453">
          <cell r="A453" t="str">
            <v>36224VBT1</v>
          </cell>
          <cell r="B453">
            <v>39387</v>
          </cell>
          <cell r="C453" t="str">
            <v>16 ago 2001</v>
          </cell>
          <cell r="D453">
            <v>53804.65</v>
          </cell>
          <cell r="E453">
            <v>55721.440000000002</v>
          </cell>
          <cell r="F453">
            <v>57638.23</v>
          </cell>
          <cell r="G453">
            <v>1916.79</v>
          </cell>
          <cell r="H453">
            <v>0</v>
          </cell>
          <cell r="I453">
            <v>313.86</v>
          </cell>
          <cell r="J453">
            <v>313.86</v>
          </cell>
          <cell r="K453">
            <v>7</v>
          </cell>
          <cell r="L453" t="str">
            <v>BOND</v>
          </cell>
          <cell r="M453" t="str">
            <v>NPV</v>
          </cell>
        </row>
        <row r="454">
          <cell r="A454" t="str">
            <v>36224VC29</v>
          </cell>
          <cell r="B454" t="str">
            <v>01 abr 2008</v>
          </cell>
          <cell r="C454" t="str">
            <v>16 ago 2001</v>
          </cell>
          <cell r="D454">
            <v>219542.32</v>
          </cell>
          <cell r="E454">
            <v>229147.31</v>
          </cell>
          <cell r="F454">
            <v>235860.9</v>
          </cell>
          <cell r="G454">
            <v>6713.59</v>
          </cell>
          <cell r="H454">
            <v>0</v>
          </cell>
          <cell r="I454">
            <v>1372.14</v>
          </cell>
          <cell r="J454">
            <v>1372.14</v>
          </cell>
          <cell r="K454">
            <v>7.5</v>
          </cell>
          <cell r="L454" t="str">
            <v>BOND</v>
          </cell>
          <cell r="M454" t="str">
            <v>NPV</v>
          </cell>
        </row>
        <row r="455">
          <cell r="A455" t="str">
            <v>36224WAH6</v>
          </cell>
          <cell r="B455">
            <v>39479</v>
          </cell>
          <cell r="C455" t="str">
            <v>16 ago 2001</v>
          </cell>
          <cell r="D455">
            <v>140055.6</v>
          </cell>
          <cell r="E455">
            <v>145045.07999999999</v>
          </cell>
          <cell r="F455">
            <v>150034.56</v>
          </cell>
          <cell r="G455">
            <v>4989.4799999999996</v>
          </cell>
          <cell r="H455">
            <v>0</v>
          </cell>
          <cell r="I455">
            <v>816.99</v>
          </cell>
          <cell r="J455">
            <v>816.99</v>
          </cell>
          <cell r="K455">
            <v>7</v>
          </cell>
          <cell r="L455" t="str">
            <v>BOND</v>
          </cell>
          <cell r="M455" t="str">
            <v>NPV</v>
          </cell>
        </row>
        <row r="456">
          <cell r="A456" t="str">
            <v>36224WN90</v>
          </cell>
          <cell r="B456">
            <v>39508</v>
          </cell>
          <cell r="C456" t="str">
            <v>16 ago 2001</v>
          </cell>
          <cell r="D456">
            <v>239513.01</v>
          </cell>
          <cell r="E456">
            <v>249991.7</v>
          </cell>
          <cell r="F456">
            <v>257316.01</v>
          </cell>
          <cell r="G456">
            <v>7324.31</v>
          </cell>
          <cell r="H456">
            <v>0</v>
          </cell>
          <cell r="I456">
            <v>1496.96</v>
          </cell>
          <cell r="J456">
            <v>1496.96</v>
          </cell>
          <cell r="K456">
            <v>7.5</v>
          </cell>
          <cell r="L456" t="str">
            <v>BOND</v>
          </cell>
          <cell r="M456" t="str">
            <v>NPV</v>
          </cell>
        </row>
        <row r="457">
          <cell r="A457" t="str">
            <v>36224WNC3</v>
          </cell>
          <cell r="B457">
            <v>39508</v>
          </cell>
          <cell r="C457" t="str">
            <v>16 ago 2001</v>
          </cell>
          <cell r="D457">
            <v>7190.55</v>
          </cell>
          <cell r="E457">
            <v>7505.12</v>
          </cell>
          <cell r="F457">
            <v>7725.02</v>
          </cell>
          <cell r="G457">
            <v>219.9</v>
          </cell>
          <cell r="H457">
            <v>0</v>
          </cell>
          <cell r="I457">
            <v>44.94</v>
          </cell>
          <cell r="J457">
            <v>44.94</v>
          </cell>
          <cell r="K457">
            <v>7.5</v>
          </cell>
          <cell r="L457" t="str">
            <v>BOND</v>
          </cell>
          <cell r="M457" t="str">
            <v>NPV</v>
          </cell>
        </row>
        <row r="458">
          <cell r="A458" t="str">
            <v>36224WNF6</v>
          </cell>
          <cell r="B458">
            <v>39508</v>
          </cell>
          <cell r="C458" t="str">
            <v>16 ago 2001</v>
          </cell>
          <cell r="D458">
            <v>67397.710000000006</v>
          </cell>
          <cell r="E458">
            <v>70346.36</v>
          </cell>
          <cell r="F458">
            <v>72407.38</v>
          </cell>
          <cell r="G458">
            <v>2061.02</v>
          </cell>
          <cell r="H458">
            <v>0</v>
          </cell>
          <cell r="I458">
            <v>421.24</v>
          </cell>
          <cell r="J458">
            <v>421.24</v>
          </cell>
          <cell r="K458">
            <v>7.5</v>
          </cell>
          <cell r="L458" t="str">
            <v>BOND</v>
          </cell>
          <cell r="M458" t="str">
            <v>NPV</v>
          </cell>
        </row>
        <row r="459">
          <cell r="A459" t="str">
            <v>36224WPB3</v>
          </cell>
          <cell r="B459">
            <v>39508</v>
          </cell>
          <cell r="C459" t="str">
            <v>16 ago 2001</v>
          </cell>
          <cell r="D459">
            <v>120899.77</v>
          </cell>
          <cell r="E459">
            <v>127020.32</v>
          </cell>
          <cell r="F459">
            <v>129458.26</v>
          </cell>
          <cell r="G459">
            <v>2437.94</v>
          </cell>
          <cell r="H459">
            <v>0</v>
          </cell>
          <cell r="I459">
            <v>806</v>
          </cell>
          <cell r="J459">
            <v>806</v>
          </cell>
          <cell r="K459">
            <v>7.5</v>
          </cell>
          <cell r="L459" t="str">
            <v>BOND</v>
          </cell>
          <cell r="M459" t="str">
            <v>NPV</v>
          </cell>
        </row>
        <row r="460">
          <cell r="A460" t="str">
            <v>36224WPZ0</v>
          </cell>
          <cell r="B460" t="str">
            <v>01 abr 2008</v>
          </cell>
          <cell r="C460" t="str">
            <v>16 ago 2001</v>
          </cell>
          <cell r="D460">
            <v>34743.65</v>
          </cell>
          <cell r="E460">
            <v>36263.69</v>
          </cell>
          <cell r="F460">
            <v>37326.15</v>
          </cell>
          <cell r="G460">
            <v>1062.46</v>
          </cell>
          <cell r="H460">
            <v>0</v>
          </cell>
          <cell r="I460">
            <v>217.15</v>
          </cell>
          <cell r="J460">
            <v>217.15</v>
          </cell>
          <cell r="K460">
            <v>7.5</v>
          </cell>
          <cell r="L460" t="str">
            <v>BOND</v>
          </cell>
          <cell r="M460" t="str">
            <v>NPV</v>
          </cell>
        </row>
        <row r="461">
          <cell r="A461" t="str">
            <v>36224WQC0</v>
          </cell>
          <cell r="B461" t="str">
            <v>01 abr 2008</v>
          </cell>
          <cell r="C461" t="str">
            <v>16 ago 2001</v>
          </cell>
          <cell r="D461">
            <v>72865.16</v>
          </cell>
          <cell r="E461">
            <v>74732.34</v>
          </cell>
          <cell r="F461">
            <v>76781.66</v>
          </cell>
          <cell r="G461">
            <v>2049.3200000000002</v>
          </cell>
          <cell r="H461">
            <v>0</v>
          </cell>
          <cell r="I461">
            <v>394.69</v>
          </cell>
          <cell r="J461">
            <v>394.69</v>
          </cell>
          <cell r="K461">
            <v>7.5</v>
          </cell>
          <cell r="L461" t="str">
            <v>BOND</v>
          </cell>
          <cell r="M461" t="str">
            <v>NPV</v>
          </cell>
        </row>
        <row r="462">
          <cell r="A462" t="str">
            <v>36224X2N0</v>
          </cell>
          <cell r="B462">
            <v>39508</v>
          </cell>
          <cell r="C462" t="str">
            <v>16 ago 2001</v>
          </cell>
          <cell r="D462">
            <v>87152.960000000006</v>
          </cell>
          <cell r="E462">
            <v>90965.9</v>
          </cell>
          <cell r="F462">
            <v>93631.039999999994</v>
          </cell>
          <cell r="G462">
            <v>2665.14</v>
          </cell>
          <cell r="H462">
            <v>0</v>
          </cell>
          <cell r="I462">
            <v>544.71</v>
          </cell>
          <cell r="J462">
            <v>544.71</v>
          </cell>
          <cell r="K462">
            <v>8</v>
          </cell>
          <cell r="L462" t="str">
            <v>BOND</v>
          </cell>
          <cell r="M462" t="str">
            <v>NPV</v>
          </cell>
        </row>
        <row r="463">
          <cell r="A463" t="str">
            <v>36224X4D0</v>
          </cell>
          <cell r="B463" t="str">
            <v>01 abr 2008</v>
          </cell>
          <cell r="C463" t="str">
            <v>16 ago 2001</v>
          </cell>
          <cell r="D463">
            <v>177538.56</v>
          </cell>
          <cell r="E463">
            <v>185305.86</v>
          </cell>
          <cell r="F463">
            <v>190735</v>
          </cell>
          <cell r="G463">
            <v>5429.14</v>
          </cell>
          <cell r="H463">
            <v>0</v>
          </cell>
          <cell r="I463">
            <v>1109.6199999999999</v>
          </cell>
          <cell r="J463">
            <v>1109.6199999999999</v>
          </cell>
          <cell r="K463">
            <v>6.5</v>
          </cell>
          <cell r="L463" t="str">
            <v>BOND</v>
          </cell>
          <cell r="M463" t="str">
            <v>NPV</v>
          </cell>
        </row>
        <row r="464">
          <cell r="A464" t="str">
            <v>36224XBW0</v>
          </cell>
          <cell r="B464">
            <v>44866</v>
          </cell>
          <cell r="C464" t="str">
            <v>20 dic 2001</v>
          </cell>
          <cell r="D464">
            <v>83600.100000000006</v>
          </cell>
          <cell r="E464">
            <v>85846.85</v>
          </cell>
          <cell r="F464">
            <v>87743.32</v>
          </cell>
          <cell r="G464">
            <v>1896.47</v>
          </cell>
          <cell r="H464">
            <v>0</v>
          </cell>
          <cell r="I464">
            <v>487.67</v>
          </cell>
          <cell r="J464">
            <v>487.67</v>
          </cell>
          <cell r="K464">
            <v>7</v>
          </cell>
          <cell r="L464" t="str">
            <v>BOND</v>
          </cell>
          <cell r="M464" t="str">
            <v>NPV</v>
          </cell>
        </row>
        <row r="465">
          <cell r="A465" t="str">
            <v>36224XD32</v>
          </cell>
          <cell r="B465">
            <v>39387</v>
          </cell>
          <cell r="C465" t="str">
            <v>16 ago 2001</v>
          </cell>
          <cell r="D465">
            <v>119014.46</v>
          </cell>
          <cell r="E465">
            <v>123254.34</v>
          </cell>
          <cell r="F465">
            <v>127494.24</v>
          </cell>
          <cell r="G465">
            <v>4239.8999999999996</v>
          </cell>
          <cell r="H465">
            <v>0</v>
          </cell>
          <cell r="I465">
            <v>694.25</v>
          </cell>
          <cell r="J465">
            <v>694.25</v>
          </cell>
          <cell r="K465">
            <v>7.5</v>
          </cell>
          <cell r="L465" t="str">
            <v>BOND</v>
          </cell>
          <cell r="M465" t="str">
            <v>NPV</v>
          </cell>
        </row>
        <row r="466">
          <cell r="A466" t="str">
            <v>36224XMT5</v>
          </cell>
          <cell r="B466" t="str">
            <v>01 ene 2008</v>
          </cell>
          <cell r="C466">
            <v>36573</v>
          </cell>
          <cell r="D466">
            <v>64176.67</v>
          </cell>
          <cell r="E466">
            <v>63354.43</v>
          </cell>
          <cell r="F466">
            <v>68749.259999999995</v>
          </cell>
          <cell r="G466">
            <v>5394.83</v>
          </cell>
          <cell r="H466">
            <v>0</v>
          </cell>
          <cell r="I466">
            <v>374.36</v>
          </cell>
          <cell r="J466">
            <v>374.36</v>
          </cell>
          <cell r="K466">
            <v>7</v>
          </cell>
          <cell r="L466" t="str">
            <v>30F360</v>
          </cell>
          <cell r="M466" t="str">
            <v>NPV</v>
          </cell>
        </row>
        <row r="467">
          <cell r="A467" t="str">
            <v>36224XP88</v>
          </cell>
          <cell r="B467" t="str">
            <v>01 abr 2008</v>
          </cell>
          <cell r="C467" t="str">
            <v>16 ago 2001</v>
          </cell>
          <cell r="D467">
            <v>145842.18</v>
          </cell>
          <cell r="E467">
            <v>152222.78</v>
          </cell>
          <cell r="F467">
            <v>156682.63</v>
          </cell>
          <cell r="G467">
            <v>4459.8500000000004</v>
          </cell>
          <cell r="H467">
            <v>0</v>
          </cell>
          <cell r="I467">
            <v>911.51</v>
          </cell>
          <cell r="J467">
            <v>911.51</v>
          </cell>
          <cell r="K467">
            <v>7.5</v>
          </cell>
          <cell r="L467" t="str">
            <v>BOND</v>
          </cell>
          <cell r="M467" t="str">
            <v>NPV</v>
          </cell>
        </row>
        <row r="468">
          <cell r="A468" t="str">
            <v>36224XPW5</v>
          </cell>
          <cell r="B468">
            <v>39508</v>
          </cell>
          <cell r="C468" t="str">
            <v>16 ago 2001</v>
          </cell>
          <cell r="D468">
            <v>46790.54</v>
          </cell>
          <cell r="E468">
            <v>48837.62</v>
          </cell>
          <cell r="F468">
            <v>50257.72</v>
          </cell>
          <cell r="G468">
            <v>1420.1</v>
          </cell>
          <cell r="H468">
            <v>0</v>
          </cell>
          <cell r="I468">
            <v>292.44</v>
          </cell>
          <cell r="J468">
            <v>292.44</v>
          </cell>
          <cell r="K468">
            <v>7.5</v>
          </cell>
          <cell r="L468" t="str">
            <v>BOND</v>
          </cell>
          <cell r="M468" t="str">
            <v>NPV</v>
          </cell>
        </row>
        <row r="469">
          <cell r="A469" t="str">
            <v>36224XPX3</v>
          </cell>
          <cell r="B469">
            <v>39508</v>
          </cell>
          <cell r="C469" t="str">
            <v>16 ago 2001</v>
          </cell>
          <cell r="D469">
            <v>415671.75</v>
          </cell>
          <cell r="E469">
            <v>430480.06</v>
          </cell>
          <cell r="F469">
            <v>445288.36</v>
          </cell>
          <cell r="G469">
            <v>14808.3</v>
          </cell>
          <cell r="H469">
            <v>0</v>
          </cell>
          <cell r="I469">
            <v>2424.75</v>
          </cell>
          <cell r="J469">
            <v>2424.75</v>
          </cell>
          <cell r="K469">
            <v>7.5</v>
          </cell>
          <cell r="L469" t="str">
            <v>BOND</v>
          </cell>
          <cell r="M469" t="str">
            <v>NPV</v>
          </cell>
        </row>
        <row r="470">
          <cell r="A470" t="str">
            <v>36224XX97</v>
          </cell>
          <cell r="B470">
            <v>39508</v>
          </cell>
          <cell r="C470" t="str">
            <v>16 ago 2001</v>
          </cell>
          <cell r="D470">
            <v>91455.59</v>
          </cell>
          <cell r="E470">
            <v>95456.78</v>
          </cell>
          <cell r="F470">
            <v>98253.48</v>
          </cell>
          <cell r="G470">
            <v>2796.7</v>
          </cell>
          <cell r="H470">
            <v>0</v>
          </cell>
          <cell r="I470">
            <v>571.6</v>
          </cell>
          <cell r="J470">
            <v>571.6</v>
          </cell>
          <cell r="K470">
            <v>7</v>
          </cell>
          <cell r="L470" t="str">
            <v>BOND</v>
          </cell>
          <cell r="M470" t="str">
            <v>NPV</v>
          </cell>
        </row>
        <row r="471">
          <cell r="A471" t="str">
            <v>36224XXT3</v>
          </cell>
          <cell r="B471">
            <v>39479</v>
          </cell>
          <cell r="C471" t="str">
            <v>16 ago 2001</v>
          </cell>
          <cell r="D471">
            <v>57285.37</v>
          </cell>
          <cell r="E471">
            <v>59791.6</v>
          </cell>
          <cell r="F471">
            <v>61530.22</v>
          </cell>
          <cell r="G471">
            <v>1738.62</v>
          </cell>
          <cell r="H471">
            <v>0</v>
          </cell>
          <cell r="I471">
            <v>358.03</v>
          </cell>
          <cell r="J471">
            <v>358.03</v>
          </cell>
          <cell r="K471">
            <v>7.5</v>
          </cell>
          <cell r="L471" t="str">
            <v>BOND</v>
          </cell>
          <cell r="M471" t="str">
            <v>NPV</v>
          </cell>
        </row>
        <row r="472">
          <cell r="A472" t="str">
            <v>36224YCY3</v>
          </cell>
          <cell r="B472">
            <v>39387</v>
          </cell>
          <cell r="C472" t="str">
            <v>16 ago 2001</v>
          </cell>
          <cell r="D472">
            <v>14907.05</v>
          </cell>
          <cell r="E472">
            <v>15559.23</v>
          </cell>
          <cell r="F472">
            <v>16011.66</v>
          </cell>
          <cell r="G472">
            <v>452.43</v>
          </cell>
          <cell r="H472">
            <v>0</v>
          </cell>
          <cell r="I472">
            <v>93.17</v>
          </cell>
          <cell r="J472">
            <v>93.17</v>
          </cell>
          <cell r="K472">
            <v>7</v>
          </cell>
          <cell r="L472" t="str">
            <v>BOND</v>
          </cell>
          <cell r="M472" t="str">
            <v>NPV</v>
          </cell>
        </row>
        <row r="473">
          <cell r="A473" t="str">
            <v>36224YM22</v>
          </cell>
          <cell r="B473" t="str">
            <v>01 dic 2022</v>
          </cell>
          <cell r="C473" t="str">
            <v>20 dic 2001</v>
          </cell>
          <cell r="D473">
            <v>69291.97</v>
          </cell>
          <cell r="E473">
            <v>71154.2</v>
          </cell>
          <cell r="F473">
            <v>72726.080000000002</v>
          </cell>
          <cell r="G473">
            <v>1571.88</v>
          </cell>
          <cell r="H473">
            <v>0</v>
          </cell>
          <cell r="I473">
            <v>404.2</v>
          </cell>
          <cell r="J473">
            <v>404.2</v>
          </cell>
          <cell r="K473">
            <v>7</v>
          </cell>
          <cell r="L473" t="str">
            <v>BOND</v>
          </cell>
          <cell r="M473" t="str">
            <v>NPV</v>
          </cell>
        </row>
        <row r="474">
          <cell r="A474" t="str">
            <v>36224YQK8</v>
          </cell>
          <cell r="B474">
            <v>39508</v>
          </cell>
          <cell r="C474" t="str">
            <v>16 ago 2001</v>
          </cell>
          <cell r="D474">
            <v>148056.35999999999</v>
          </cell>
          <cell r="E474">
            <v>153330.87</v>
          </cell>
          <cell r="F474">
            <v>158605.38</v>
          </cell>
          <cell r="G474">
            <v>5274.51</v>
          </cell>
          <cell r="H474">
            <v>0</v>
          </cell>
          <cell r="I474">
            <v>863.66</v>
          </cell>
          <cell r="J474">
            <v>863.66</v>
          </cell>
          <cell r="K474">
            <v>7.5</v>
          </cell>
          <cell r="L474" t="str">
            <v>BOND</v>
          </cell>
          <cell r="M474" t="str">
            <v>NPV</v>
          </cell>
        </row>
        <row r="475">
          <cell r="A475" t="str">
            <v>36224YQL6</v>
          </cell>
          <cell r="B475">
            <v>39508</v>
          </cell>
          <cell r="C475" t="str">
            <v>16 ago 2001</v>
          </cell>
          <cell r="D475">
            <v>101388.06</v>
          </cell>
          <cell r="E475">
            <v>105000</v>
          </cell>
          <cell r="F475">
            <v>108611.96</v>
          </cell>
          <cell r="G475">
            <v>3611.96</v>
          </cell>
          <cell r="H475">
            <v>0</v>
          </cell>
          <cell r="I475">
            <v>591.42999999999995</v>
          </cell>
          <cell r="J475">
            <v>591.42999999999995</v>
          </cell>
          <cell r="K475">
            <v>7.5</v>
          </cell>
          <cell r="L475" t="str">
            <v>BOND</v>
          </cell>
          <cell r="M475" t="str">
            <v>NPV</v>
          </cell>
        </row>
        <row r="476">
          <cell r="A476" t="str">
            <v>36225AA91</v>
          </cell>
          <cell r="B476" t="str">
            <v>01 dic 2023</v>
          </cell>
          <cell r="C476" t="str">
            <v>25 ene 2000</v>
          </cell>
          <cell r="D476">
            <v>5390147.5599999996</v>
          </cell>
          <cell r="E476">
            <v>5090320.6100000003</v>
          </cell>
          <cell r="F476">
            <v>5582171.5700000003</v>
          </cell>
          <cell r="G476">
            <v>491850.96</v>
          </cell>
          <cell r="H476">
            <v>0</v>
          </cell>
          <cell r="I476">
            <v>29196.63</v>
          </cell>
          <cell r="J476">
            <v>29196.63</v>
          </cell>
          <cell r="K476">
            <v>6.5</v>
          </cell>
          <cell r="L476" t="str">
            <v>30F360</v>
          </cell>
          <cell r="M476" t="str">
            <v>NPV</v>
          </cell>
        </row>
        <row r="477">
          <cell r="A477" t="str">
            <v>36225ABA7</v>
          </cell>
          <cell r="B477">
            <v>45474</v>
          </cell>
          <cell r="C477" t="str">
            <v>25 ene 2000</v>
          </cell>
          <cell r="D477">
            <v>10802547.470000001</v>
          </cell>
          <cell r="E477">
            <v>10201655.77</v>
          </cell>
          <cell r="F477">
            <v>11187388.220000001</v>
          </cell>
          <cell r="G477">
            <v>985732.45</v>
          </cell>
          <cell r="H477">
            <v>0</v>
          </cell>
          <cell r="I477">
            <v>58513.8</v>
          </cell>
          <cell r="J477">
            <v>58513.8</v>
          </cell>
          <cell r="K477">
            <v>6.5</v>
          </cell>
          <cell r="L477" t="str">
            <v>30F360</v>
          </cell>
          <cell r="M477" t="str">
            <v>NPV</v>
          </cell>
        </row>
        <row r="478">
          <cell r="A478" t="str">
            <v>36225AK25</v>
          </cell>
          <cell r="B478" t="str">
            <v>01 ene 2011</v>
          </cell>
          <cell r="C478">
            <v>37396</v>
          </cell>
          <cell r="D478">
            <v>2289170.9700000002</v>
          </cell>
          <cell r="E478">
            <v>2359276.84</v>
          </cell>
          <cell r="F478">
            <v>2390398.11</v>
          </cell>
          <cell r="G478">
            <v>31121.27</v>
          </cell>
          <cell r="H478">
            <v>0</v>
          </cell>
          <cell r="I478">
            <v>11445.85</v>
          </cell>
          <cell r="J478">
            <v>11445.85</v>
          </cell>
          <cell r="K478">
            <v>6</v>
          </cell>
          <cell r="L478" t="str">
            <v>BOND</v>
          </cell>
          <cell r="M478" t="str">
            <v>NPV</v>
          </cell>
        </row>
        <row r="479">
          <cell r="A479" t="str">
            <v>36225AL73</v>
          </cell>
          <cell r="B479">
            <v>39934</v>
          </cell>
          <cell r="C479" t="str">
            <v>16 ago 2001</v>
          </cell>
          <cell r="D479">
            <v>662589.23</v>
          </cell>
          <cell r="E479">
            <v>679568.09</v>
          </cell>
          <cell r="F479">
            <v>698203.4</v>
          </cell>
          <cell r="G479">
            <v>18635.310000000001</v>
          </cell>
          <cell r="H479">
            <v>0</v>
          </cell>
          <cell r="I479">
            <v>3589.03</v>
          </cell>
          <cell r="J479">
            <v>3589.03</v>
          </cell>
          <cell r="K479">
            <v>6.5</v>
          </cell>
          <cell r="L479" t="str">
            <v>BOND</v>
          </cell>
          <cell r="M479" t="str">
            <v>NPV</v>
          </cell>
        </row>
        <row r="480">
          <cell r="A480" t="str">
            <v>36225AP46</v>
          </cell>
          <cell r="B480">
            <v>39203</v>
          </cell>
          <cell r="C480" t="str">
            <v>27 ago 2001</v>
          </cell>
          <cell r="D480">
            <v>3010549.56</v>
          </cell>
          <cell r="E480">
            <v>3149787.48</v>
          </cell>
          <cell r="F480">
            <v>3181849.83</v>
          </cell>
          <cell r="G480">
            <v>32062.35</v>
          </cell>
          <cell r="H480">
            <v>0</v>
          </cell>
          <cell r="I480">
            <v>20070.330000000002</v>
          </cell>
          <cell r="J480">
            <v>20070.330000000002</v>
          </cell>
          <cell r="K480">
            <v>8</v>
          </cell>
          <cell r="L480" t="str">
            <v>30F360</v>
          </cell>
          <cell r="M480" t="str">
            <v>NPV</v>
          </cell>
        </row>
        <row r="481">
          <cell r="A481" t="str">
            <v>36225AQP8</v>
          </cell>
          <cell r="B481">
            <v>39965</v>
          </cell>
          <cell r="C481" t="str">
            <v>16 ago 2001</v>
          </cell>
          <cell r="D481">
            <v>655803.61</v>
          </cell>
          <cell r="E481">
            <v>684495.01</v>
          </cell>
          <cell r="F481">
            <v>704549.49</v>
          </cell>
          <cell r="G481">
            <v>20054.48</v>
          </cell>
          <cell r="H481">
            <v>0</v>
          </cell>
          <cell r="I481">
            <v>4098.7700000000004</v>
          </cell>
          <cell r="J481">
            <v>4098.7700000000004</v>
          </cell>
          <cell r="K481">
            <v>7.5</v>
          </cell>
          <cell r="L481" t="str">
            <v>BOND</v>
          </cell>
          <cell r="M481" t="str">
            <v>NPV</v>
          </cell>
        </row>
        <row r="482">
          <cell r="A482" t="str">
            <v>36225AZT0</v>
          </cell>
          <cell r="B482">
            <v>41334</v>
          </cell>
          <cell r="C482">
            <v>37392</v>
          </cell>
          <cell r="D482">
            <v>21050333.109999999</v>
          </cell>
          <cell r="E482">
            <v>21754203.620000001</v>
          </cell>
          <cell r="F482">
            <v>22094008.629999999</v>
          </cell>
          <cell r="G482">
            <v>339805.01</v>
          </cell>
          <cell r="H482">
            <v>0</v>
          </cell>
          <cell r="I482">
            <v>114022.64</v>
          </cell>
          <cell r="J482">
            <v>114022.64</v>
          </cell>
          <cell r="K482">
            <v>6.5</v>
          </cell>
          <cell r="L482" t="str">
            <v>BOND</v>
          </cell>
          <cell r="M482" t="str">
            <v>NPV</v>
          </cell>
        </row>
        <row r="483">
          <cell r="A483" t="str">
            <v>36225BRE0</v>
          </cell>
          <cell r="B483">
            <v>42644</v>
          </cell>
          <cell r="C483">
            <v>37414</v>
          </cell>
          <cell r="D483">
            <v>11507631.460000001</v>
          </cell>
          <cell r="E483">
            <v>12217868.09</v>
          </cell>
          <cell r="F483">
            <v>12246996.779999999</v>
          </cell>
          <cell r="G483">
            <v>29128.69</v>
          </cell>
          <cell r="H483">
            <v>0</v>
          </cell>
          <cell r="I483">
            <v>71922.7</v>
          </cell>
          <cell r="J483">
            <v>71922.7</v>
          </cell>
          <cell r="K483">
            <v>7.5</v>
          </cell>
          <cell r="L483" t="str">
            <v>BOND</v>
          </cell>
          <cell r="M483" t="str">
            <v>NPV</v>
          </cell>
        </row>
        <row r="484">
          <cell r="A484" t="str">
            <v>3837H0MG5</v>
          </cell>
          <cell r="B484">
            <v>44470</v>
          </cell>
          <cell r="C484" t="str">
            <v>10 ene 2001</v>
          </cell>
          <cell r="D484">
            <v>1140985.71</v>
          </cell>
          <cell r="E484">
            <v>1154891.48</v>
          </cell>
          <cell r="F484">
            <v>1141156.8600000001</v>
          </cell>
          <cell r="G484">
            <v>-13734.62</v>
          </cell>
          <cell r="H484">
            <v>0</v>
          </cell>
          <cell r="I484">
            <v>6655.75</v>
          </cell>
          <cell r="J484">
            <v>6655.75</v>
          </cell>
          <cell r="K484">
            <v>7</v>
          </cell>
          <cell r="L484" t="str">
            <v>30F360</v>
          </cell>
          <cell r="M484" t="str">
            <v>NPV</v>
          </cell>
        </row>
        <row r="485">
          <cell r="A485" t="str">
            <v>3837H0MM2</v>
          </cell>
          <cell r="B485">
            <v>44713</v>
          </cell>
          <cell r="C485">
            <v>37216</v>
          </cell>
          <cell r="D485">
            <v>2274373.69</v>
          </cell>
          <cell r="E485">
            <v>2317018.19</v>
          </cell>
          <cell r="F485">
            <v>2291749.91</v>
          </cell>
          <cell r="G485">
            <v>-25268.28</v>
          </cell>
          <cell r="H485">
            <v>0</v>
          </cell>
          <cell r="I485">
            <v>13267.18</v>
          </cell>
          <cell r="J485">
            <v>13267.18</v>
          </cell>
          <cell r="K485">
            <v>7</v>
          </cell>
          <cell r="L485" t="str">
            <v>BOND</v>
          </cell>
          <cell r="M485" t="str">
            <v>NPV</v>
          </cell>
        </row>
        <row r="486">
          <cell r="A486" t="str">
            <v>3837H0NM1</v>
          </cell>
          <cell r="B486">
            <v>43009</v>
          </cell>
          <cell r="C486">
            <v>37064</v>
          </cell>
          <cell r="D486">
            <v>2738177.23</v>
          </cell>
          <cell r="E486">
            <v>2789518.05</v>
          </cell>
          <cell r="F486">
            <v>2778483.2</v>
          </cell>
          <cell r="G486">
            <v>-11034.85</v>
          </cell>
          <cell r="H486">
            <v>0</v>
          </cell>
          <cell r="I486">
            <v>14831.79</v>
          </cell>
          <cell r="J486">
            <v>14831.79</v>
          </cell>
          <cell r="K486">
            <v>6.5</v>
          </cell>
          <cell r="L486" t="str">
            <v>BOND</v>
          </cell>
          <cell r="M486" t="str">
            <v>NPV</v>
          </cell>
        </row>
        <row r="487">
          <cell r="A487" t="str">
            <v>3837H1PF2</v>
          </cell>
          <cell r="B487">
            <v>45078</v>
          </cell>
          <cell r="C487" t="str">
            <v>05 dic 2000</v>
          </cell>
          <cell r="D487">
            <v>2342952.1</v>
          </cell>
          <cell r="E487">
            <v>2334898.19</v>
          </cell>
          <cell r="F487">
            <v>2405532.35</v>
          </cell>
          <cell r="G487">
            <v>70634.16</v>
          </cell>
          <cell r="H487">
            <v>0</v>
          </cell>
          <cell r="I487">
            <v>12690.99</v>
          </cell>
          <cell r="J487">
            <v>12690.99</v>
          </cell>
          <cell r="K487">
            <v>6.5</v>
          </cell>
          <cell r="L487" t="str">
            <v>30F360</v>
          </cell>
          <cell r="M487" t="str">
            <v>NPV</v>
          </cell>
        </row>
        <row r="488">
          <cell r="A488" t="str">
            <v>3837H3D53</v>
          </cell>
          <cell r="B488">
            <v>39203</v>
          </cell>
          <cell r="C488">
            <v>36928</v>
          </cell>
          <cell r="D488">
            <v>4827529.6100000003</v>
          </cell>
          <cell r="E488">
            <v>5002527.57</v>
          </cell>
          <cell r="F488">
            <v>5100960.8899999997</v>
          </cell>
          <cell r="G488">
            <v>98433.32</v>
          </cell>
          <cell r="H488">
            <v>0</v>
          </cell>
          <cell r="I488">
            <v>30172.06</v>
          </cell>
          <cell r="J488">
            <v>30172.06</v>
          </cell>
          <cell r="K488">
            <v>7.5</v>
          </cell>
          <cell r="L488" t="str">
            <v>30F360</v>
          </cell>
          <cell r="M488" t="str">
            <v>NPV</v>
          </cell>
        </row>
        <row r="489">
          <cell r="A489" t="str">
            <v>3837H4AJ4</v>
          </cell>
          <cell r="B489" t="str">
            <v>01 ago 2006</v>
          </cell>
          <cell r="C489" t="str">
            <v>30 ene 2002</v>
          </cell>
          <cell r="D489">
            <v>8397222.6899999995</v>
          </cell>
          <cell r="E489">
            <v>8670132.4299999997</v>
          </cell>
          <cell r="F489">
            <v>8498913.0600000005</v>
          </cell>
          <cell r="G489">
            <v>-171219.37</v>
          </cell>
          <cell r="H489">
            <v>0</v>
          </cell>
          <cell r="I489">
            <v>52482.64</v>
          </cell>
          <cell r="J489">
            <v>52482.64</v>
          </cell>
          <cell r="K489">
            <v>7.5</v>
          </cell>
          <cell r="L489" t="str">
            <v>BOND</v>
          </cell>
          <cell r="M489" t="str">
            <v>NPV</v>
          </cell>
        </row>
        <row r="490">
          <cell r="A490" t="str">
            <v>3837H4MY8</v>
          </cell>
          <cell r="B490">
            <v>46661</v>
          </cell>
          <cell r="C490">
            <v>37200</v>
          </cell>
          <cell r="D490">
            <v>1810088.41</v>
          </cell>
          <cell r="E490">
            <v>1853078.01</v>
          </cell>
          <cell r="F490">
            <v>1810776.24</v>
          </cell>
          <cell r="G490">
            <v>-42301.77</v>
          </cell>
          <cell r="H490">
            <v>0</v>
          </cell>
          <cell r="I490">
            <v>12067.26</v>
          </cell>
          <cell r="J490">
            <v>12067.26</v>
          </cell>
          <cell r="K490">
            <v>8</v>
          </cell>
          <cell r="L490" t="str">
            <v>BOND</v>
          </cell>
          <cell r="M490" t="str">
            <v>NPV</v>
          </cell>
        </row>
        <row r="491">
          <cell r="A491" t="str">
            <v>3837H4ZY4</v>
          </cell>
          <cell r="B491" t="str">
            <v>01 abr 2011</v>
          </cell>
          <cell r="C491">
            <v>37043</v>
          </cell>
          <cell r="D491">
            <v>11726197.4</v>
          </cell>
          <cell r="E491">
            <v>12151272.060000001</v>
          </cell>
          <cell r="F491">
            <v>11982414.810000001</v>
          </cell>
          <cell r="G491">
            <v>-168857.25</v>
          </cell>
          <cell r="H491">
            <v>0</v>
          </cell>
          <cell r="I491">
            <v>75731.69</v>
          </cell>
          <cell r="J491">
            <v>75731.69</v>
          </cell>
          <cell r="K491">
            <v>7.75</v>
          </cell>
          <cell r="L491" t="str">
            <v>BOND</v>
          </cell>
          <cell r="M491" t="str">
            <v>NPV</v>
          </cell>
        </row>
        <row r="492">
          <cell r="A492" t="str">
            <v>BE0000275819</v>
          </cell>
          <cell r="B492">
            <v>38275</v>
          </cell>
          <cell r="C492" t="str">
            <v>21 ago 2001</v>
          </cell>
          <cell r="D492">
            <v>5000000</v>
          </cell>
          <cell r="E492">
            <v>5498000</v>
          </cell>
          <cell r="F492">
            <v>5414450</v>
          </cell>
          <cell r="G492">
            <v>-83550</v>
          </cell>
          <cell r="H492">
            <v>0</v>
          </cell>
          <cell r="I492">
            <v>307876.71000000002</v>
          </cell>
          <cell r="J492">
            <v>307876.71000000002</v>
          </cell>
          <cell r="K492">
            <v>7.75</v>
          </cell>
          <cell r="L492" t="str">
            <v>ACTUAL</v>
          </cell>
          <cell r="M492" t="str">
            <v>RPI</v>
          </cell>
        </row>
        <row r="493">
          <cell r="A493" t="str">
            <v>DE0001134963</v>
          </cell>
          <cell r="B493" t="str">
            <v>03 ene 2005</v>
          </cell>
          <cell r="C493" t="str">
            <v>25 ene 2002</v>
          </cell>
          <cell r="D493">
            <v>6500000</v>
          </cell>
          <cell r="E493">
            <v>7081100</v>
          </cell>
          <cell r="F493">
            <v>7030530</v>
          </cell>
          <cell r="G493">
            <v>-50570</v>
          </cell>
          <cell r="H493">
            <v>28893.84</v>
          </cell>
          <cell r="I493">
            <v>246910.95</v>
          </cell>
          <cell r="J493">
            <v>275804.79000000004</v>
          </cell>
          <cell r="K493">
            <v>7.38</v>
          </cell>
          <cell r="L493" t="str">
            <v>ACTUAL</v>
          </cell>
          <cell r="M493" t="str">
            <v>RPI</v>
          </cell>
        </row>
        <row r="494">
          <cell r="A494" t="str">
            <v>DE0001141356</v>
          </cell>
          <cell r="B494">
            <v>38492</v>
          </cell>
          <cell r="C494">
            <v>37069</v>
          </cell>
          <cell r="D494">
            <v>1000000</v>
          </cell>
          <cell r="E494">
            <v>1021300</v>
          </cell>
          <cell r="F494">
            <v>1031520</v>
          </cell>
          <cell r="G494">
            <v>10220</v>
          </cell>
          <cell r="H494">
            <v>0</v>
          </cell>
          <cell r="I494">
            <v>10000</v>
          </cell>
          <cell r="J494">
            <v>10000</v>
          </cell>
          <cell r="K494">
            <v>5</v>
          </cell>
          <cell r="L494" t="str">
            <v>ACTUAL</v>
          </cell>
          <cell r="M494" t="str">
            <v>OFC</v>
          </cell>
        </row>
        <row r="495">
          <cell r="A495" t="str">
            <v>DK0009917833</v>
          </cell>
          <cell r="B495" t="str">
            <v>15 dic 2004</v>
          </cell>
          <cell r="C495">
            <v>37404</v>
          </cell>
          <cell r="D495">
            <v>40000000</v>
          </cell>
          <cell r="E495">
            <v>42104000</v>
          </cell>
          <cell r="F495">
            <v>42509960</v>
          </cell>
          <cell r="G495">
            <v>405960</v>
          </cell>
          <cell r="H495">
            <v>1258082.19</v>
          </cell>
          <cell r="I495">
            <v>498630.14</v>
          </cell>
          <cell r="J495">
            <v>1756712.33</v>
          </cell>
          <cell r="K495">
            <v>7</v>
          </cell>
          <cell r="L495" t="str">
            <v>ACTUAL</v>
          </cell>
          <cell r="M495" t="str">
            <v>RPI</v>
          </cell>
        </row>
        <row r="496">
          <cell r="A496" t="str">
            <v>FR0000499311</v>
          </cell>
          <cell r="B496" t="str">
            <v>07 abr 2005</v>
          </cell>
          <cell r="C496">
            <v>37207</v>
          </cell>
          <cell r="D496">
            <v>1000000</v>
          </cell>
          <cell r="E496">
            <v>999700</v>
          </cell>
          <cell r="F496">
            <v>1001550</v>
          </cell>
          <cell r="G496">
            <v>1850</v>
          </cell>
          <cell r="H496">
            <v>0</v>
          </cell>
          <cell r="I496">
            <v>2358.67</v>
          </cell>
          <cell r="J496">
            <v>2358.67</v>
          </cell>
          <cell r="K496">
            <v>3.54</v>
          </cell>
          <cell r="L496" t="str">
            <v>A360</v>
          </cell>
          <cell r="M496" t="str">
            <v>NPV</v>
          </cell>
        </row>
        <row r="497">
          <cell r="A497" t="str">
            <v>FR0101659813</v>
          </cell>
          <cell r="B497">
            <v>38545</v>
          </cell>
          <cell r="C497" t="str">
            <v>10 abr 2001</v>
          </cell>
          <cell r="D497">
            <v>2000000</v>
          </cell>
          <cell r="E497">
            <v>2041800</v>
          </cell>
          <cell r="F497">
            <v>2060620</v>
          </cell>
          <cell r="G497">
            <v>18820</v>
          </cell>
          <cell r="H497">
            <v>0</v>
          </cell>
          <cell r="I497">
            <v>5479.45</v>
          </cell>
          <cell r="J497">
            <v>5479.45</v>
          </cell>
          <cell r="K497">
            <v>5</v>
          </cell>
          <cell r="L497" t="str">
            <v>ACTUAL</v>
          </cell>
          <cell r="M497" t="str">
            <v>RPI</v>
          </cell>
        </row>
        <row r="498">
          <cell r="A498" t="str">
            <v>FR0104446457</v>
          </cell>
          <cell r="B498" t="str">
            <v>29 ago 2002</v>
          </cell>
          <cell r="C498">
            <v>37431</v>
          </cell>
          <cell r="D498">
            <v>11000000</v>
          </cell>
          <cell r="E498">
            <v>10932654.810000001</v>
          </cell>
          <cell r="F498">
            <v>10969200</v>
          </cell>
          <cell r="G498">
            <v>36545.19</v>
          </cell>
          <cell r="H498">
            <v>0</v>
          </cell>
          <cell r="I498">
            <v>0</v>
          </cell>
          <cell r="J498">
            <v>0</v>
          </cell>
          <cell r="K498">
            <v>3.36</v>
          </cell>
          <cell r="L498" t="str">
            <v>A360</v>
          </cell>
          <cell r="M498" t="str">
            <v>TBL</v>
          </cell>
        </row>
        <row r="499">
          <cell r="A499" t="str">
            <v>FR0104446564</v>
          </cell>
          <cell r="B499" t="str">
            <v>27 dic 2002</v>
          </cell>
          <cell r="C499">
            <v>37435</v>
          </cell>
          <cell r="D499">
            <v>4000000</v>
          </cell>
          <cell r="E499">
            <v>3931527</v>
          </cell>
          <cell r="F499">
            <v>3945600</v>
          </cell>
          <cell r="G499">
            <v>14073</v>
          </cell>
          <cell r="H499">
            <v>0</v>
          </cell>
          <cell r="I499">
            <v>0</v>
          </cell>
          <cell r="J499">
            <v>0</v>
          </cell>
          <cell r="K499">
            <v>3.45</v>
          </cell>
          <cell r="L499" t="str">
            <v>A360</v>
          </cell>
          <cell r="M499" t="str">
            <v>DIS</v>
          </cell>
        </row>
        <row r="500">
          <cell r="A500" t="str">
            <v>IT0001305454</v>
          </cell>
          <cell r="B500">
            <v>38018</v>
          </cell>
          <cell r="C500">
            <v>36811</v>
          </cell>
          <cell r="D500">
            <v>700000</v>
          </cell>
          <cell r="E500">
            <v>656740</v>
          </cell>
          <cell r="F500">
            <v>697263</v>
          </cell>
          <cell r="G500">
            <v>40523</v>
          </cell>
          <cell r="H500">
            <v>0</v>
          </cell>
          <cell r="I500">
            <v>11375</v>
          </cell>
          <cell r="J500">
            <v>11375</v>
          </cell>
          <cell r="K500">
            <v>3.25</v>
          </cell>
          <cell r="L500" t="str">
            <v>ACTUAL</v>
          </cell>
          <cell r="M500" t="str">
            <v>RPI</v>
          </cell>
        </row>
        <row r="501">
          <cell r="A501" t="str">
            <v>IT0001326567</v>
          </cell>
          <cell r="B501" t="str">
            <v>15 abr 2004</v>
          </cell>
          <cell r="C501" t="str">
            <v>07 ago 2001</v>
          </cell>
          <cell r="D501">
            <v>6000000</v>
          </cell>
          <cell r="E501">
            <v>5835000</v>
          </cell>
          <cell r="F501">
            <v>5968980</v>
          </cell>
          <cell r="G501">
            <v>133980</v>
          </cell>
          <cell r="H501">
            <v>0</v>
          </cell>
          <cell r="I501">
            <v>57541.2</v>
          </cell>
          <cell r="J501">
            <v>57541.2</v>
          </cell>
          <cell r="K501">
            <v>3.25</v>
          </cell>
          <cell r="L501" t="str">
            <v>ACTUAL</v>
          </cell>
          <cell r="M501" t="str">
            <v>RPI</v>
          </cell>
        </row>
        <row r="502">
          <cell r="A502" t="str">
            <v>IT0003101992</v>
          </cell>
          <cell r="B502">
            <v>38061</v>
          </cell>
          <cell r="C502" t="str">
            <v>21 ago 2001</v>
          </cell>
          <cell r="D502">
            <v>6000000</v>
          </cell>
          <cell r="E502">
            <v>6042000</v>
          </cell>
          <cell r="F502">
            <v>6087300</v>
          </cell>
          <cell r="G502">
            <v>45300</v>
          </cell>
          <cell r="H502">
            <v>0</v>
          </cell>
          <cell r="I502">
            <v>101983.8</v>
          </cell>
          <cell r="J502">
            <v>101983.8</v>
          </cell>
          <cell r="K502">
            <v>4.5</v>
          </cell>
          <cell r="L502" t="str">
            <v>ACTUAL</v>
          </cell>
          <cell r="M502" t="str">
            <v>RPI</v>
          </cell>
        </row>
        <row r="503">
          <cell r="A503" t="str">
            <v>NL0000102663</v>
          </cell>
          <cell r="B503">
            <v>38548</v>
          </cell>
          <cell r="C503">
            <v>37411</v>
          </cell>
          <cell r="D503">
            <v>2600000</v>
          </cell>
          <cell r="E503">
            <v>2557360</v>
          </cell>
          <cell r="F503">
            <v>2604550</v>
          </cell>
          <cell r="G503">
            <v>47190</v>
          </cell>
          <cell r="H503">
            <v>41030.14</v>
          </cell>
          <cell r="I503">
            <v>16526.02</v>
          </cell>
          <cell r="J503">
            <v>57556.160000000003</v>
          </cell>
          <cell r="K503">
            <v>4</v>
          </cell>
          <cell r="L503" t="str">
            <v>ACTUAL</v>
          </cell>
          <cell r="M503" t="str">
            <v>OFC</v>
          </cell>
        </row>
        <row r="504">
          <cell r="A504" t="str">
            <v>SE0000306805</v>
          </cell>
          <cell r="B504" t="str">
            <v>01 dic 2008</v>
          </cell>
          <cell r="C504">
            <v>37431</v>
          </cell>
          <cell r="D504">
            <v>105000000</v>
          </cell>
          <cell r="E504">
            <v>120582349.93000001</v>
          </cell>
          <cell r="F504">
            <v>121514610</v>
          </cell>
          <cell r="G504">
            <v>932260.07</v>
          </cell>
          <cell r="H504">
            <v>2025864.18</v>
          </cell>
          <cell r="I504">
            <v>1099717.23</v>
          </cell>
          <cell r="J504">
            <v>3125581.41</v>
          </cell>
          <cell r="K504">
            <v>4.47</v>
          </cell>
          <cell r="L504" t="str">
            <v>EBOND</v>
          </cell>
          <cell r="M504" t="str">
            <v>NPV</v>
          </cell>
        </row>
        <row r="505">
          <cell r="A505" t="str">
            <v>SE0000555955</v>
          </cell>
          <cell r="B505" t="str">
            <v>01 dic 2015</v>
          </cell>
          <cell r="C505">
            <v>37426</v>
          </cell>
          <cell r="D505">
            <v>20000000</v>
          </cell>
          <cell r="E505">
            <v>20987000</v>
          </cell>
          <cell r="F505">
            <v>21383920</v>
          </cell>
          <cell r="G505">
            <v>396920</v>
          </cell>
          <cell r="H505">
            <v>409434.43</v>
          </cell>
          <cell r="I505">
            <v>88926.23</v>
          </cell>
          <cell r="J505">
            <v>498360.66</v>
          </cell>
          <cell r="K505">
            <v>3.74</v>
          </cell>
          <cell r="L505" t="str">
            <v>EBOND</v>
          </cell>
          <cell r="M505" t="str">
            <v>NPV</v>
          </cell>
        </row>
        <row r="506">
          <cell r="A506" t="str">
            <v>US008281AK33</v>
          </cell>
          <cell r="B506">
            <v>38261</v>
          </cell>
          <cell r="C506" t="str">
            <v>06 dic 2000</v>
          </cell>
          <cell r="D506">
            <v>6000000</v>
          </cell>
          <cell r="E506">
            <v>6059280</v>
          </cell>
          <cell r="F506">
            <v>6472253.1299999999</v>
          </cell>
          <cell r="G506">
            <v>412973.13</v>
          </cell>
          <cell r="H506">
            <v>0</v>
          </cell>
          <cell r="I506">
            <v>135000</v>
          </cell>
          <cell r="J506">
            <v>135000</v>
          </cell>
          <cell r="K506">
            <v>6.75</v>
          </cell>
          <cell r="L506" t="str">
            <v>BOND</v>
          </cell>
          <cell r="M506" t="str">
            <v>OFC</v>
          </cell>
        </row>
        <row r="507">
          <cell r="A507" t="str">
            <v>US312923S716</v>
          </cell>
          <cell r="B507">
            <v>38888</v>
          </cell>
          <cell r="C507">
            <v>37091</v>
          </cell>
          <cell r="D507">
            <v>14000000</v>
          </cell>
          <cell r="E507">
            <v>14004375</v>
          </cell>
          <cell r="F507">
            <v>14419944.550000001</v>
          </cell>
          <cell r="G507">
            <v>415569.55</v>
          </cell>
          <cell r="H507">
            <v>0</v>
          </cell>
          <cell r="I507">
            <v>89687.5</v>
          </cell>
          <cell r="J507">
            <v>89687.5</v>
          </cell>
          <cell r="K507">
            <v>5.63</v>
          </cell>
          <cell r="L507" t="str">
            <v>BOND</v>
          </cell>
          <cell r="M507" t="str">
            <v>RPI</v>
          </cell>
        </row>
        <row r="508">
          <cell r="A508" t="str">
            <v>US312924BB81</v>
          </cell>
          <cell r="B508" t="str">
            <v>16 ago 2006</v>
          </cell>
          <cell r="C508">
            <v>37144</v>
          </cell>
          <cell r="D508">
            <v>9000000</v>
          </cell>
          <cell r="E508">
            <v>9003960</v>
          </cell>
          <cell r="F508">
            <v>9444027.8300000001</v>
          </cell>
          <cell r="G508">
            <v>440067.83</v>
          </cell>
          <cell r="H508">
            <v>0</v>
          </cell>
          <cell r="I508">
            <v>221718.75</v>
          </cell>
          <cell r="J508">
            <v>221718.75</v>
          </cell>
          <cell r="K508">
            <v>5.38</v>
          </cell>
          <cell r="L508" t="str">
            <v>BOND</v>
          </cell>
          <cell r="M508" t="str">
            <v>RPI</v>
          </cell>
        </row>
        <row r="509">
          <cell r="A509" t="str">
            <v>US312925FF25</v>
          </cell>
          <cell r="B509" t="str">
            <v>11 abr 2005</v>
          </cell>
          <cell r="C509" t="str">
            <v>16 abr 2002</v>
          </cell>
          <cell r="D509">
            <v>8000000</v>
          </cell>
          <cell r="E509">
            <v>8011484.3799999999</v>
          </cell>
          <cell r="F509">
            <v>8146096.25</v>
          </cell>
          <cell r="G509">
            <v>134611.87</v>
          </cell>
          <cell r="H509">
            <v>642.36</v>
          </cell>
          <cell r="I509">
            <v>112413.19</v>
          </cell>
          <cell r="J509">
            <v>113055.55</v>
          </cell>
          <cell r="K509">
            <v>4.63</v>
          </cell>
          <cell r="L509" t="str">
            <v>BOND</v>
          </cell>
          <cell r="M509" t="str">
            <v>RPI</v>
          </cell>
        </row>
        <row r="510">
          <cell r="A510" t="str">
            <v>US31359MLN10</v>
          </cell>
          <cell r="B510">
            <v>39038</v>
          </cell>
          <cell r="C510">
            <v>37442</v>
          </cell>
          <cell r="D510">
            <v>1000000</v>
          </cell>
          <cell r="E510">
            <v>982900</v>
          </cell>
          <cell r="F510">
            <v>1004502.69</v>
          </cell>
          <cell r="G510">
            <v>21602.69</v>
          </cell>
          <cell r="H510">
            <v>5333.33</v>
          </cell>
          <cell r="I510">
            <v>2888.89</v>
          </cell>
          <cell r="J510">
            <v>8222.2199999999993</v>
          </cell>
          <cell r="K510">
            <v>4</v>
          </cell>
          <cell r="L510" t="str">
            <v>BOND</v>
          </cell>
          <cell r="M510" t="str">
            <v>OFC</v>
          </cell>
        </row>
        <row r="511">
          <cell r="A511" t="str">
            <v>US31359MNQ23</v>
          </cell>
          <cell r="B511">
            <v>38197</v>
          </cell>
          <cell r="C511">
            <v>37466</v>
          </cell>
          <cell r="D511">
            <v>2000000</v>
          </cell>
          <cell r="E511">
            <v>1999375</v>
          </cell>
          <cell r="F511">
            <v>2016690.74</v>
          </cell>
          <cell r="G511">
            <v>17315.740000000002</v>
          </cell>
          <cell r="H511">
            <v>0</v>
          </cell>
          <cell r="I511">
            <v>333.33</v>
          </cell>
          <cell r="J511">
            <v>333.33</v>
          </cell>
          <cell r="K511">
            <v>3</v>
          </cell>
          <cell r="L511" t="str">
            <v>BOND</v>
          </cell>
          <cell r="M511" t="str">
            <v>RPI</v>
          </cell>
        </row>
        <row r="512">
          <cell r="A512" t="str">
            <v>US3136F03X87</v>
          </cell>
          <cell r="B512">
            <v>38677</v>
          </cell>
          <cell r="C512" t="str">
            <v>07 ene 2002</v>
          </cell>
          <cell r="D512">
            <v>5000000</v>
          </cell>
          <cell r="E512">
            <v>4822656.25</v>
          </cell>
          <cell r="F512">
            <v>5069273.37</v>
          </cell>
          <cell r="G512">
            <v>246617.12</v>
          </cell>
          <cell r="H512">
            <v>0</v>
          </cell>
          <cell r="I512">
            <v>37673.61</v>
          </cell>
          <cell r="J512">
            <v>37673.61</v>
          </cell>
          <cell r="K512">
            <v>3.88</v>
          </cell>
          <cell r="L512" t="str">
            <v>BOND</v>
          </cell>
          <cell r="M512" t="str">
            <v>RPI</v>
          </cell>
        </row>
        <row r="513">
          <cell r="A513" t="str">
            <v>US3136F1K416</v>
          </cell>
          <cell r="B513">
            <v>38492</v>
          </cell>
          <cell r="C513">
            <v>37396</v>
          </cell>
          <cell r="D513">
            <v>9300000</v>
          </cell>
          <cell r="E513">
            <v>9233691</v>
          </cell>
          <cell r="F513">
            <v>9522199.7799999993</v>
          </cell>
          <cell r="G513">
            <v>288508.78000000003</v>
          </cell>
          <cell r="H513">
            <v>0</v>
          </cell>
          <cell r="I513">
            <v>76117.919999999998</v>
          </cell>
          <cell r="J513">
            <v>76117.919999999998</v>
          </cell>
          <cell r="K513">
            <v>4.1500000000000004</v>
          </cell>
          <cell r="L513" t="str">
            <v>BOND</v>
          </cell>
          <cell r="M513" t="str">
            <v>RPI</v>
          </cell>
        </row>
        <row r="514">
          <cell r="A514" t="str">
            <v>US458182CF76</v>
          </cell>
          <cell r="B514">
            <v>38022</v>
          </cell>
          <cell r="C514" t="str">
            <v>24 ene 2000</v>
          </cell>
          <cell r="D514">
            <v>14500000</v>
          </cell>
          <cell r="E514">
            <v>13498157.74</v>
          </cell>
          <cell r="F514">
            <v>15115307.470000001</v>
          </cell>
          <cell r="G514">
            <v>1617149.73</v>
          </cell>
          <cell r="H514">
            <v>0</v>
          </cell>
          <cell r="I514">
            <v>363305.56</v>
          </cell>
          <cell r="J514">
            <v>363305.56</v>
          </cell>
          <cell r="K514">
            <v>5.13</v>
          </cell>
          <cell r="L514" t="str">
            <v>EBOND</v>
          </cell>
          <cell r="M514" t="str">
            <v>RPI</v>
          </cell>
        </row>
        <row r="515">
          <cell r="A515" t="str">
            <v>US459056QA84</v>
          </cell>
          <cell r="B515" t="str">
            <v>27 ene 2005</v>
          </cell>
          <cell r="C515">
            <v>37447</v>
          </cell>
          <cell r="D515">
            <v>14150000</v>
          </cell>
          <cell r="E515">
            <v>15391238</v>
          </cell>
          <cell r="F515">
            <v>15538024.039999999</v>
          </cell>
          <cell r="G515">
            <v>146786.04</v>
          </cell>
          <cell r="H515">
            <v>0</v>
          </cell>
          <cell r="I515">
            <v>11005.56</v>
          </cell>
          <cell r="J515">
            <v>11005.56</v>
          </cell>
          <cell r="K515">
            <v>7</v>
          </cell>
          <cell r="L515" t="str">
            <v>EBOND</v>
          </cell>
          <cell r="M515" t="str">
            <v>RPI</v>
          </cell>
        </row>
        <row r="516">
          <cell r="A516" t="str">
            <v>US45950VAG14</v>
          </cell>
          <cell r="B516" t="str">
            <v>06 abr 2005</v>
          </cell>
          <cell r="C516">
            <v>37050</v>
          </cell>
          <cell r="D516">
            <v>10000000</v>
          </cell>
          <cell r="E516">
            <v>10635900</v>
          </cell>
          <cell r="F516">
            <v>11047410.27</v>
          </cell>
          <cell r="G516">
            <v>411510.27</v>
          </cell>
          <cell r="H516">
            <v>0</v>
          </cell>
          <cell r="I516">
            <v>227604.17</v>
          </cell>
          <cell r="J516">
            <v>227604.17</v>
          </cell>
          <cell r="K516">
            <v>7.13</v>
          </cell>
          <cell r="L516" t="str">
            <v>EBOND</v>
          </cell>
          <cell r="M516" t="str">
            <v>RPI</v>
          </cell>
        </row>
        <row r="517">
          <cell r="A517" t="str">
            <v>US465410AG35</v>
          </cell>
          <cell r="B517">
            <v>37891</v>
          </cell>
          <cell r="C517">
            <v>37095</v>
          </cell>
          <cell r="D517">
            <v>5000000</v>
          </cell>
          <cell r="E517">
            <v>5136300</v>
          </cell>
          <cell r="F517">
            <v>5220500</v>
          </cell>
          <cell r="G517">
            <v>84200</v>
          </cell>
          <cell r="H517">
            <v>0</v>
          </cell>
          <cell r="I517">
            <v>103333.33</v>
          </cell>
          <cell r="J517">
            <v>103333.33</v>
          </cell>
          <cell r="K517">
            <v>6</v>
          </cell>
          <cell r="L517" t="str">
            <v>EBOND</v>
          </cell>
          <cell r="M517" t="str">
            <v>RPI</v>
          </cell>
        </row>
        <row r="518">
          <cell r="A518" t="str">
            <v>US9128273T70</v>
          </cell>
          <cell r="B518" t="str">
            <v>15 ene 2008</v>
          </cell>
          <cell r="C518">
            <v>37299</v>
          </cell>
          <cell r="D518">
            <v>6300000</v>
          </cell>
          <cell r="E518">
            <v>7069431.6600000001</v>
          </cell>
          <cell r="F518">
            <v>7458439.5099999998</v>
          </cell>
          <cell r="G518">
            <v>389007.85</v>
          </cell>
          <cell r="H518">
            <v>0</v>
          </cell>
          <cell r="I518">
            <v>11741.34</v>
          </cell>
          <cell r="J518">
            <v>11741.34</v>
          </cell>
          <cell r="K518">
            <v>4.03</v>
          </cell>
          <cell r="L518" t="str">
            <v>ACTUAL</v>
          </cell>
          <cell r="M518" t="str">
            <v>NPV</v>
          </cell>
        </row>
        <row r="519">
          <cell r="A519" t="str">
            <v>US9128274Y56</v>
          </cell>
          <cell r="B519" t="str">
            <v>15 ene 2009</v>
          </cell>
          <cell r="C519">
            <v>37452</v>
          </cell>
          <cell r="D519">
            <v>10000000</v>
          </cell>
          <cell r="E519">
            <v>11592082.470000001</v>
          </cell>
          <cell r="F519">
            <v>11826767.75</v>
          </cell>
          <cell r="G519">
            <v>234685.28</v>
          </cell>
          <cell r="H519">
            <v>0</v>
          </cell>
          <cell r="I519">
            <v>19625.38</v>
          </cell>
          <cell r="J519">
            <v>19625.38</v>
          </cell>
          <cell r="K519">
            <v>4.25</v>
          </cell>
          <cell r="L519" t="str">
            <v>ACTUAL</v>
          </cell>
          <cell r="M519" t="str">
            <v>NPV</v>
          </cell>
        </row>
        <row r="520">
          <cell r="A520" t="str">
            <v>US9128275W81</v>
          </cell>
          <cell r="B520" t="str">
            <v>15 ene 2010</v>
          </cell>
          <cell r="C520">
            <v>37448</v>
          </cell>
          <cell r="D520">
            <v>14750000</v>
          </cell>
          <cell r="E520">
            <v>17018192.25</v>
          </cell>
          <cell r="F520">
            <v>17398444.359999999</v>
          </cell>
          <cell r="G520">
            <v>380252.11</v>
          </cell>
          <cell r="H520">
            <v>0</v>
          </cell>
          <cell r="I520">
            <v>30947.79</v>
          </cell>
          <cell r="J520">
            <v>30947.79</v>
          </cell>
          <cell r="K520">
            <v>4.54</v>
          </cell>
          <cell r="L520" t="str">
            <v>ACTUAL</v>
          </cell>
          <cell r="M520" t="str">
            <v>NPV</v>
          </cell>
        </row>
        <row r="521">
          <cell r="A521" t="str">
            <v>US9128276D91</v>
          </cell>
          <cell r="B521">
            <v>38487</v>
          </cell>
          <cell r="C521">
            <v>37399</v>
          </cell>
          <cell r="D521">
            <v>55000000</v>
          </cell>
          <cell r="E521">
            <v>59516015.720000006</v>
          </cell>
          <cell r="F521">
            <v>60972656.25</v>
          </cell>
          <cell r="G521">
            <v>1456640.53</v>
          </cell>
          <cell r="H521">
            <v>72452.44</v>
          </cell>
          <cell r="I521">
            <v>714436.15</v>
          </cell>
          <cell r="J521">
            <v>786888.59000000008</v>
          </cell>
          <cell r="K521">
            <v>6.75</v>
          </cell>
          <cell r="L521" t="str">
            <v>ACTUAL</v>
          </cell>
          <cell r="M521" t="str">
            <v>RPI</v>
          </cell>
        </row>
        <row r="522">
          <cell r="A522" t="str">
            <v>US9128277F31</v>
          </cell>
          <cell r="B522">
            <v>39036</v>
          </cell>
          <cell r="C522" t="str">
            <v>01 ago 2002</v>
          </cell>
          <cell r="D522">
            <v>14000000</v>
          </cell>
          <cell r="E522">
            <v>13945625</v>
          </cell>
          <cell r="F522">
            <v>14096250</v>
          </cell>
          <cell r="G522">
            <v>150625</v>
          </cell>
          <cell r="H522">
            <v>73899.460000000006</v>
          </cell>
          <cell r="I522">
            <v>29959.23</v>
          </cell>
          <cell r="J522">
            <v>103858.69</v>
          </cell>
          <cell r="K522">
            <v>3.5</v>
          </cell>
          <cell r="L522" t="str">
            <v>ACTUAL</v>
          </cell>
          <cell r="M522" t="str">
            <v>RPI</v>
          </cell>
        </row>
        <row r="523">
          <cell r="A523" t="str">
            <v>US9128277K26</v>
          </cell>
          <cell r="B523" t="str">
            <v>31 ene 2004</v>
          </cell>
          <cell r="C523" t="str">
            <v>24 abr 2002</v>
          </cell>
          <cell r="D523">
            <v>6000000</v>
          </cell>
          <cell r="E523">
            <v>5980312.5</v>
          </cell>
          <cell r="F523">
            <v>6094218.75</v>
          </cell>
          <cell r="G523">
            <v>113906.25</v>
          </cell>
          <cell r="H523">
            <v>0</v>
          </cell>
          <cell r="I523">
            <v>489.13</v>
          </cell>
          <cell r="J523">
            <v>489.13</v>
          </cell>
          <cell r="K523">
            <v>3</v>
          </cell>
          <cell r="L523" t="str">
            <v>ACTUAL</v>
          </cell>
          <cell r="M523" t="str">
            <v>RPI</v>
          </cell>
        </row>
        <row r="524">
          <cell r="A524" t="str">
            <v>US912828AC44</v>
          </cell>
          <cell r="B524">
            <v>39217</v>
          </cell>
          <cell r="C524">
            <v>37459</v>
          </cell>
          <cell r="D524">
            <v>20000000</v>
          </cell>
          <cell r="E524">
            <v>20548007.82</v>
          </cell>
          <cell r="F524">
            <v>20809375</v>
          </cell>
          <cell r="G524">
            <v>261367.18</v>
          </cell>
          <cell r="H524">
            <v>157523.78</v>
          </cell>
          <cell r="I524">
            <v>27938.17</v>
          </cell>
          <cell r="J524">
            <v>185461.95</v>
          </cell>
          <cell r="K524">
            <v>4.38</v>
          </cell>
          <cell r="L524" t="str">
            <v>ACTUAL</v>
          </cell>
          <cell r="M524" t="str">
            <v>RPI</v>
          </cell>
        </row>
        <row r="525">
          <cell r="A525" t="str">
            <v>XS0049380032</v>
          </cell>
          <cell r="B525">
            <v>38061</v>
          </cell>
          <cell r="C525">
            <v>36956</v>
          </cell>
          <cell r="D525">
            <v>5430000</v>
          </cell>
          <cell r="E525">
            <v>5562154.7599999998</v>
          </cell>
          <cell r="F525">
            <v>5768631.7999999998</v>
          </cell>
          <cell r="G525">
            <v>206477.04</v>
          </cell>
          <cell r="H525">
            <v>0</v>
          </cell>
          <cell r="I525">
            <v>133336.67000000001</v>
          </cell>
          <cell r="J525">
            <v>133336.67000000001</v>
          </cell>
          <cell r="K525">
            <v>6.5</v>
          </cell>
          <cell r="L525" t="str">
            <v>EBOND</v>
          </cell>
          <cell r="M525" t="str">
            <v>RPI</v>
          </cell>
        </row>
        <row r="526">
          <cell r="A526" t="str">
            <v>XS0054616262</v>
          </cell>
          <cell r="B526" t="str">
            <v>05 ene 2005</v>
          </cell>
          <cell r="C526">
            <v>37166</v>
          </cell>
          <cell r="D526">
            <v>5000000</v>
          </cell>
          <cell r="E526">
            <v>5642450</v>
          </cell>
          <cell r="F526">
            <v>5609731.3499999996</v>
          </cell>
          <cell r="G526">
            <v>-32718.65</v>
          </cell>
          <cell r="H526">
            <v>0</v>
          </cell>
          <cell r="I526">
            <v>236041.67</v>
          </cell>
          <cell r="J526">
            <v>236041.67</v>
          </cell>
          <cell r="K526">
            <v>8.25</v>
          </cell>
          <cell r="L526" t="str">
            <v>EBOND</v>
          </cell>
          <cell r="M526" t="str">
            <v>RPI</v>
          </cell>
        </row>
        <row r="527">
          <cell r="A527" t="str">
            <v>XS0054636963</v>
          </cell>
          <cell r="B527" t="str">
            <v>20 dic 2004</v>
          </cell>
          <cell r="C527" t="str">
            <v>18 ene 2002</v>
          </cell>
          <cell r="D527">
            <v>20000000</v>
          </cell>
          <cell r="E527">
            <v>22075611.100000001</v>
          </cell>
          <cell r="F527">
            <v>22430000</v>
          </cell>
          <cell r="G527">
            <v>354388.9</v>
          </cell>
          <cell r="H527">
            <v>57750</v>
          </cell>
          <cell r="I527">
            <v>955166.67</v>
          </cell>
          <cell r="J527">
            <v>1012916.67</v>
          </cell>
          <cell r="K527">
            <v>8.25</v>
          </cell>
          <cell r="L527" t="str">
            <v>EBOND</v>
          </cell>
          <cell r="M527" t="str">
            <v>RPI</v>
          </cell>
        </row>
        <row r="528">
          <cell r="A528" t="str">
            <v>XS0081337940</v>
          </cell>
          <cell r="B528">
            <v>37557</v>
          </cell>
          <cell r="C528">
            <v>36840</v>
          </cell>
          <cell r="D528">
            <v>6000000</v>
          </cell>
          <cell r="E528">
            <v>5938703.8500000006</v>
          </cell>
          <cell r="F528">
            <v>6060604.9199999999</v>
          </cell>
          <cell r="G528">
            <v>121901.07</v>
          </cell>
          <cell r="H528">
            <v>0</v>
          </cell>
          <cell r="I528">
            <v>284375</v>
          </cell>
          <cell r="J528">
            <v>284375</v>
          </cell>
          <cell r="K528">
            <v>6.25</v>
          </cell>
          <cell r="L528" t="str">
            <v>EBOND</v>
          </cell>
          <cell r="M528" t="str">
            <v>RPI</v>
          </cell>
        </row>
        <row r="529">
          <cell r="A529" t="str">
            <v>XS0092514560</v>
          </cell>
          <cell r="B529">
            <v>37945</v>
          </cell>
          <cell r="C529">
            <v>37193</v>
          </cell>
          <cell r="D529">
            <v>5000000</v>
          </cell>
          <cell r="E529">
            <v>5164900</v>
          </cell>
          <cell r="F529">
            <v>5178659.5</v>
          </cell>
          <cell r="G529">
            <v>13759.5</v>
          </cell>
          <cell r="H529">
            <v>0</v>
          </cell>
          <cell r="I529">
            <v>174305.56</v>
          </cell>
          <cell r="J529">
            <v>174305.56</v>
          </cell>
          <cell r="K529">
            <v>5</v>
          </cell>
          <cell r="L529" t="str">
            <v>EBOND</v>
          </cell>
          <cell r="M529" t="str">
            <v>RPI</v>
          </cell>
        </row>
        <row r="530">
          <cell r="A530" t="str">
            <v>XS0095462353</v>
          </cell>
          <cell r="B530">
            <v>38070</v>
          </cell>
          <cell r="C530" t="str">
            <v>14 dic 2000</v>
          </cell>
          <cell r="D530">
            <v>15000000</v>
          </cell>
          <cell r="E530">
            <v>14783094.960000001</v>
          </cell>
          <cell r="F530">
            <v>15862614.600000001</v>
          </cell>
          <cell r="G530">
            <v>1079519.6399999999</v>
          </cell>
          <cell r="H530">
            <v>0</v>
          </cell>
          <cell r="I530">
            <v>317500</v>
          </cell>
          <cell r="J530">
            <v>317500</v>
          </cell>
          <cell r="K530">
            <v>6</v>
          </cell>
          <cell r="L530" t="str">
            <v>EBOND</v>
          </cell>
          <cell r="M530" t="str">
            <v>RPI</v>
          </cell>
        </row>
        <row r="531">
          <cell r="A531" t="str">
            <v>XS0098876955</v>
          </cell>
          <cell r="B531">
            <v>38169</v>
          </cell>
          <cell r="C531">
            <v>37202</v>
          </cell>
          <cell r="D531">
            <v>2000000</v>
          </cell>
          <cell r="E531">
            <v>2002000</v>
          </cell>
          <cell r="F531">
            <v>2002196</v>
          </cell>
          <cell r="G531">
            <v>196</v>
          </cell>
          <cell r="H531">
            <v>0</v>
          </cell>
          <cell r="I531">
            <v>6139.72</v>
          </cell>
          <cell r="J531">
            <v>6139.72</v>
          </cell>
          <cell r="K531">
            <v>3.57</v>
          </cell>
          <cell r="L531" t="str">
            <v>A360</v>
          </cell>
          <cell r="M531" t="str">
            <v>NPV</v>
          </cell>
        </row>
        <row r="532">
          <cell r="A532" t="str">
            <v>XS0101868890</v>
          </cell>
          <cell r="B532">
            <v>37516</v>
          </cell>
          <cell r="C532" t="str">
            <v>25 abr 2001</v>
          </cell>
          <cell r="D532">
            <v>3000000</v>
          </cell>
          <cell r="E532">
            <v>3070200</v>
          </cell>
          <cell r="F532">
            <v>3015750.6</v>
          </cell>
          <cell r="G532">
            <v>-54449.4</v>
          </cell>
          <cell r="H532">
            <v>0</v>
          </cell>
          <cell r="I532">
            <v>166812.5</v>
          </cell>
          <cell r="J532">
            <v>166812.5</v>
          </cell>
          <cell r="K532">
            <v>6.38</v>
          </cell>
          <cell r="L532" t="str">
            <v>EBOND</v>
          </cell>
          <cell r="M532" t="str">
            <v>RPI</v>
          </cell>
        </row>
        <row r="533">
          <cell r="A533" t="str">
            <v>XS0142029510</v>
          </cell>
          <cell r="B533" t="str">
            <v>28 ene 2004</v>
          </cell>
          <cell r="C533">
            <v>37292</v>
          </cell>
          <cell r="D533">
            <v>3000000</v>
          </cell>
          <cell r="E533">
            <v>2998800</v>
          </cell>
          <cell r="F533">
            <v>3002385</v>
          </cell>
          <cell r="G533">
            <v>3585</v>
          </cell>
          <cell r="H533">
            <v>0</v>
          </cell>
          <cell r="I533">
            <v>859</v>
          </cell>
          <cell r="J533">
            <v>859</v>
          </cell>
          <cell r="K533">
            <v>3.44</v>
          </cell>
          <cell r="L533" t="str">
            <v>A360</v>
          </cell>
          <cell r="M533" t="str">
            <v>NPV</v>
          </cell>
        </row>
        <row r="534">
          <cell r="A534" t="str">
            <v>XS0142391209</v>
          </cell>
          <cell r="B534">
            <v>39128</v>
          </cell>
          <cell r="C534">
            <v>37447</v>
          </cell>
          <cell r="D534">
            <v>1200000</v>
          </cell>
          <cell r="E534">
            <v>1192080</v>
          </cell>
          <cell r="F534">
            <v>1207508.3999999999</v>
          </cell>
          <cell r="G534">
            <v>15428.4</v>
          </cell>
          <cell r="H534">
            <v>22047.95</v>
          </cell>
          <cell r="I534">
            <v>3345.2</v>
          </cell>
          <cell r="J534">
            <v>25393.15</v>
          </cell>
          <cell r="K534">
            <v>4.63</v>
          </cell>
          <cell r="L534" t="str">
            <v>ACTUAL</v>
          </cell>
          <cell r="M534" t="str">
            <v>OFC</v>
          </cell>
        </row>
        <row r="535">
          <cell r="A535" t="str">
            <v>XS0146883581</v>
          </cell>
          <cell r="B535">
            <v>38487</v>
          </cell>
          <cell r="C535" t="str">
            <v>29 abr 2002</v>
          </cell>
          <cell r="D535">
            <v>5000000</v>
          </cell>
          <cell r="E535">
            <v>4997850</v>
          </cell>
          <cell r="F535">
            <v>5072582.75</v>
          </cell>
          <cell r="G535">
            <v>74732.75</v>
          </cell>
          <cell r="H535">
            <v>0</v>
          </cell>
          <cell r="I535">
            <v>49417.81</v>
          </cell>
          <cell r="J535">
            <v>49417.81</v>
          </cell>
          <cell r="K535">
            <v>4.63</v>
          </cell>
          <cell r="L535" t="str">
            <v>ACTUAL</v>
          </cell>
          <cell r="M535" t="str">
            <v>OFC</v>
          </cell>
        </row>
      </sheetData>
      <sheetData sheetId="1">
        <row r="5">
          <cell r="A5" t="str">
            <v>36202C6A6</v>
          </cell>
          <cell r="B5" t="str">
            <v>36202C6A6</v>
          </cell>
          <cell r="C5">
            <v>5.5</v>
          </cell>
          <cell r="D5">
            <v>41537</v>
          </cell>
          <cell r="E5" t="str">
            <v>GNMA POOL# 22665</v>
          </cell>
          <cell r="F5">
            <v>101.874999</v>
          </cell>
          <cell r="G5">
            <v>1425.71</v>
          </cell>
          <cell r="H5">
            <v>311063.13</v>
          </cell>
          <cell r="I5">
            <v>316895.56</v>
          </cell>
          <cell r="J5">
            <v>1</v>
          </cell>
        </row>
        <row r="6">
          <cell r="A6" t="str">
            <v>36202CNF6</v>
          </cell>
          <cell r="B6" t="str">
            <v>36202CNF6</v>
          </cell>
          <cell r="C6">
            <v>5.5</v>
          </cell>
          <cell r="D6">
            <v>40622</v>
          </cell>
          <cell r="E6" t="str">
            <v>GNMA POOL# 22190</v>
          </cell>
          <cell r="F6">
            <v>101.999999</v>
          </cell>
          <cell r="G6">
            <v>1796.88</v>
          </cell>
          <cell r="H6">
            <v>392047.18</v>
          </cell>
          <cell r="I6">
            <v>399888.12</v>
          </cell>
          <cell r="J6">
            <v>1</v>
          </cell>
        </row>
        <row r="7">
          <cell r="A7" t="str">
            <v>36202CPF4</v>
          </cell>
          <cell r="B7" t="str">
            <v>36202CPF4</v>
          </cell>
          <cell r="C7">
            <v>5.5</v>
          </cell>
          <cell r="D7">
            <v>40653</v>
          </cell>
          <cell r="E7" t="str">
            <v>GNMA POOL# 22222</v>
          </cell>
          <cell r="F7">
            <v>101.999999</v>
          </cell>
          <cell r="G7">
            <v>2063.0500000000002</v>
          </cell>
          <cell r="H7">
            <v>450119.22</v>
          </cell>
          <cell r="I7">
            <v>459121.6</v>
          </cell>
          <cell r="J7">
            <v>1</v>
          </cell>
        </row>
        <row r="8">
          <cell r="A8" t="str">
            <v>36202CPW7</v>
          </cell>
          <cell r="B8" t="str">
            <v>36202CPW7</v>
          </cell>
          <cell r="C8">
            <v>5.5</v>
          </cell>
          <cell r="D8">
            <v>40714</v>
          </cell>
          <cell r="E8" t="str">
            <v>GNMA POOL# 22237</v>
          </cell>
          <cell r="F8">
            <v>101.99999800000001</v>
          </cell>
          <cell r="G8">
            <v>1260.5899999999999</v>
          </cell>
          <cell r="H8">
            <v>275038.71999999997</v>
          </cell>
          <cell r="I8">
            <v>280539.49</v>
          </cell>
          <cell r="J8">
            <v>1</v>
          </cell>
        </row>
        <row r="9">
          <cell r="A9" t="str">
            <v>36202DAG6</v>
          </cell>
          <cell r="B9" t="str">
            <v>36202DAG6</v>
          </cell>
          <cell r="C9">
            <v>5.5</v>
          </cell>
          <cell r="D9">
            <v>41659</v>
          </cell>
          <cell r="E9" t="str">
            <v>GNMA POOL# 22707</v>
          </cell>
          <cell r="F9">
            <v>101.874999</v>
          </cell>
          <cell r="G9">
            <v>1831.57</v>
          </cell>
          <cell r="H9">
            <v>399615.67</v>
          </cell>
          <cell r="I9">
            <v>407108.46</v>
          </cell>
          <cell r="J9">
            <v>1</v>
          </cell>
        </row>
        <row r="10">
          <cell r="A10" t="str">
            <v>36202DAW1</v>
          </cell>
          <cell r="B10" t="str">
            <v>36202DAW1</v>
          </cell>
          <cell r="C10">
            <v>6</v>
          </cell>
          <cell r="D10">
            <v>41690</v>
          </cell>
          <cell r="E10" t="str">
            <v>GNMA POOL# 22721</v>
          </cell>
          <cell r="F10">
            <v>103.1563</v>
          </cell>
          <cell r="G10">
            <v>4625.74</v>
          </cell>
          <cell r="H10">
            <v>925147.73</v>
          </cell>
          <cell r="I10">
            <v>954348.17</v>
          </cell>
          <cell r="J10">
            <v>1</v>
          </cell>
        </row>
        <row r="11">
          <cell r="A11" t="str">
            <v>36202DB67</v>
          </cell>
          <cell r="B11" t="str">
            <v>36202DB67</v>
          </cell>
          <cell r="C11">
            <v>6</v>
          </cell>
          <cell r="D11">
            <v>41779</v>
          </cell>
          <cell r="E11" t="str">
            <v>GNMA POOL# 22761</v>
          </cell>
          <cell r="F11">
            <v>103.1563</v>
          </cell>
          <cell r="G11">
            <v>3998.41</v>
          </cell>
          <cell r="H11">
            <v>799682.83</v>
          </cell>
          <cell r="I11">
            <v>824923.22</v>
          </cell>
          <cell r="J11">
            <v>1</v>
          </cell>
        </row>
        <row r="12">
          <cell r="A12" t="str">
            <v>36202DCK5</v>
          </cell>
          <cell r="B12" t="str">
            <v>36202DCK5</v>
          </cell>
          <cell r="C12">
            <v>6</v>
          </cell>
          <cell r="D12">
            <v>41810</v>
          </cell>
          <cell r="E12" t="str">
            <v>GNMA POOL# 22774</v>
          </cell>
          <cell r="F12">
            <v>103.1563</v>
          </cell>
          <cell r="G12">
            <v>11397.74</v>
          </cell>
          <cell r="H12">
            <v>2279548.13</v>
          </cell>
          <cell r="I12">
            <v>2351497.5099999998</v>
          </cell>
          <cell r="J12">
            <v>1</v>
          </cell>
        </row>
        <row r="13">
          <cell r="A13" t="str">
            <v>36202DCZ2</v>
          </cell>
          <cell r="B13" t="str">
            <v>36202DCZ2</v>
          </cell>
          <cell r="C13">
            <v>6</v>
          </cell>
          <cell r="D13">
            <v>41840</v>
          </cell>
          <cell r="E13" t="str">
            <v>GNMA POOL# 22788</v>
          </cell>
          <cell r="F13">
            <v>103.156299</v>
          </cell>
          <cell r="G13">
            <v>3663.51</v>
          </cell>
          <cell r="H13">
            <v>732701.7</v>
          </cell>
          <cell r="I13">
            <v>755827.96</v>
          </cell>
          <cell r="J13">
            <v>1</v>
          </cell>
        </row>
        <row r="14">
          <cell r="A14" t="str">
            <v>36202DDG3</v>
          </cell>
          <cell r="B14" t="str">
            <v>36202DDG3</v>
          </cell>
          <cell r="C14">
            <v>6</v>
          </cell>
          <cell r="D14">
            <v>41871</v>
          </cell>
          <cell r="E14" t="str">
            <v>GNMA POOL# 22803</v>
          </cell>
          <cell r="F14">
            <v>103.156301</v>
          </cell>
          <cell r="G14">
            <v>2981.4</v>
          </cell>
          <cell r="H14">
            <v>596279.67000000004</v>
          </cell>
          <cell r="I14">
            <v>615100.05000000005</v>
          </cell>
          <cell r="J14">
            <v>1</v>
          </cell>
        </row>
        <row r="15">
          <cell r="A15" t="str">
            <v>36202DDU2</v>
          </cell>
          <cell r="B15" t="str">
            <v>36202DDU2</v>
          </cell>
          <cell r="C15">
            <v>6</v>
          </cell>
          <cell r="D15">
            <v>41902</v>
          </cell>
          <cell r="E15" t="str">
            <v>GNMA POOL# 22815</v>
          </cell>
          <cell r="F15">
            <v>103.156299</v>
          </cell>
          <cell r="G15">
            <v>1869.68</v>
          </cell>
          <cell r="H15">
            <v>373936</v>
          </cell>
          <cell r="I15">
            <v>385738.54</v>
          </cell>
          <cell r="J15">
            <v>1</v>
          </cell>
        </row>
        <row r="16">
          <cell r="A16" t="str">
            <v>36202DER8</v>
          </cell>
          <cell r="B16" t="str">
            <v>36202DER8</v>
          </cell>
          <cell r="C16">
            <v>6</v>
          </cell>
          <cell r="D16">
            <v>41963</v>
          </cell>
          <cell r="E16" t="str">
            <v>GNMA POOL# 22844</v>
          </cell>
          <cell r="F16">
            <v>103.156302</v>
          </cell>
          <cell r="G16">
            <v>1610.84</v>
          </cell>
          <cell r="H16">
            <v>322168.84000000003</v>
          </cell>
          <cell r="I16">
            <v>332337.46000000002</v>
          </cell>
          <cell r="J16">
            <v>1</v>
          </cell>
        </row>
        <row r="17">
          <cell r="A17" t="str">
            <v>36202DFM8</v>
          </cell>
          <cell r="B17" t="str">
            <v>36202DFM8</v>
          </cell>
          <cell r="C17">
            <v>6</v>
          </cell>
          <cell r="D17">
            <v>42024</v>
          </cell>
          <cell r="E17" t="str">
            <v>GNMA POOL# 22872</v>
          </cell>
          <cell r="F17">
            <v>103.156301</v>
          </cell>
          <cell r="G17">
            <v>1590.86</v>
          </cell>
          <cell r="H17">
            <v>318172.08</v>
          </cell>
          <cell r="I17">
            <v>328214.55</v>
          </cell>
          <cell r="J17">
            <v>1</v>
          </cell>
        </row>
        <row r="18">
          <cell r="A18" t="str">
            <v>36203ACD6</v>
          </cell>
          <cell r="B18" t="str">
            <v>36203ACD6</v>
          </cell>
          <cell r="C18">
            <v>7</v>
          </cell>
          <cell r="D18">
            <v>39522</v>
          </cell>
          <cell r="E18" t="str">
            <v>GNMA POOL# 343068</v>
          </cell>
          <cell r="F18">
            <v>107.12499800000001</v>
          </cell>
          <cell r="G18">
            <v>564.75</v>
          </cell>
          <cell r="H18">
            <v>96815.039999999994</v>
          </cell>
          <cell r="I18">
            <v>103713.11</v>
          </cell>
          <cell r="J18">
            <v>1</v>
          </cell>
        </row>
        <row r="19">
          <cell r="A19" t="str">
            <v>36203ACH7</v>
          </cell>
          <cell r="B19" t="str">
            <v>36203ACH7</v>
          </cell>
          <cell r="C19">
            <v>7.5</v>
          </cell>
          <cell r="D19">
            <v>39553</v>
          </cell>
          <cell r="E19" t="str">
            <v>GNMA POOL# 343072</v>
          </cell>
          <cell r="F19">
            <v>107.433001</v>
          </cell>
          <cell r="G19">
            <v>1298.32</v>
          </cell>
          <cell r="H19">
            <v>207730.5</v>
          </cell>
          <cell r="I19">
            <v>223171.11</v>
          </cell>
          <cell r="J19">
            <v>1</v>
          </cell>
        </row>
        <row r="20">
          <cell r="A20" t="str">
            <v>36203AEY8</v>
          </cell>
          <cell r="B20" t="str">
            <v>36203AEY8</v>
          </cell>
          <cell r="C20">
            <v>7</v>
          </cell>
          <cell r="D20">
            <v>39462</v>
          </cell>
          <cell r="E20" t="str">
            <v>GNMA POOL# 343151</v>
          </cell>
          <cell r="F20">
            <v>107.124999</v>
          </cell>
          <cell r="G20">
            <v>933.14</v>
          </cell>
          <cell r="H20">
            <v>159966.47</v>
          </cell>
          <cell r="I20">
            <v>171364.08</v>
          </cell>
          <cell r="J20">
            <v>1</v>
          </cell>
        </row>
        <row r="21">
          <cell r="A21" t="str">
            <v>36203AFW1</v>
          </cell>
          <cell r="B21" t="str">
            <v>36203AFW1</v>
          </cell>
          <cell r="C21">
            <v>7.5</v>
          </cell>
          <cell r="D21">
            <v>39522</v>
          </cell>
          <cell r="E21" t="str">
            <v>GNMA POOL# 343181</v>
          </cell>
          <cell r="F21">
            <v>107.433008</v>
          </cell>
          <cell r="G21">
            <v>284.3</v>
          </cell>
          <cell r="H21">
            <v>45488.18</v>
          </cell>
          <cell r="I21">
            <v>48869.32</v>
          </cell>
          <cell r="J21">
            <v>1</v>
          </cell>
        </row>
        <row r="22">
          <cell r="A22" t="str">
            <v>36203AGG5</v>
          </cell>
          <cell r="B22" t="str">
            <v>36203AGG5</v>
          </cell>
          <cell r="C22">
            <v>6.5</v>
          </cell>
          <cell r="D22">
            <v>39553</v>
          </cell>
          <cell r="E22" t="str">
            <v>GNMA POOL# 343199</v>
          </cell>
          <cell r="F22">
            <v>105.429</v>
          </cell>
          <cell r="G22">
            <v>707.6</v>
          </cell>
          <cell r="H22">
            <v>130633.08</v>
          </cell>
          <cell r="I22">
            <v>137725.15</v>
          </cell>
          <cell r="J22">
            <v>1</v>
          </cell>
        </row>
        <row r="23">
          <cell r="A23" t="str">
            <v>36203AGJ9</v>
          </cell>
          <cell r="B23" t="str">
            <v>36203AGJ9</v>
          </cell>
          <cell r="C23">
            <v>7.5</v>
          </cell>
          <cell r="D23">
            <v>39553</v>
          </cell>
          <cell r="E23" t="str">
            <v>GNMA POOL# 343201</v>
          </cell>
          <cell r="F23">
            <v>107.43300000000001</v>
          </cell>
          <cell r="G23">
            <v>827.67</v>
          </cell>
          <cell r="H23">
            <v>132426.75</v>
          </cell>
          <cell r="I23">
            <v>142270.03</v>
          </cell>
          <cell r="J23">
            <v>1</v>
          </cell>
        </row>
        <row r="24">
          <cell r="A24" t="str">
            <v>36203AR32</v>
          </cell>
          <cell r="B24" t="str">
            <v>36203AR32</v>
          </cell>
          <cell r="C24">
            <v>7</v>
          </cell>
          <cell r="D24">
            <v>39522</v>
          </cell>
          <cell r="E24" t="str">
            <v>GNMA POOL# 343506</v>
          </cell>
          <cell r="F24">
            <v>107.124999</v>
          </cell>
          <cell r="G24">
            <v>950.46</v>
          </cell>
          <cell r="H24">
            <v>162936.29999999999</v>
          </cell>
          <cell r="I24">
            <v>174545.51</v>
          </cell>
          <cell r="J24">
            <v>1</v>
          </cell>
        </row>
        <row r="25">
          <cell r="A25" t="str">
            <v>36203ASY3</v>
          </cell>
          <cell r="B25" t="str">
            <v>36203ASY3</v>
          </cell>
          <cell r="C25">
            <v>7</v>
          </cell>
          <cell r="D25">
            <v>39462</v>
          </cell>
          <cell r="E25" t="str">
            <v>GNMA POOL# 343535</v>
          </cell>
          <cell r="F25">
            <v>107.125</v>
          </cell>
          <cell r="G25">
            <v>2007.9</v>
          </cell>
          <cell r="H25">
            <v>344211.11</v>
          </cell>
          <cell r="I25">
            <v>368736.15</v>
          </cell>
          <cell r="J25">
            <v>1</v>
          </cell>
        </row>
        <row r="26">
          <cell r="A26" t="str">
            <v>36203ATJ5</v>
          </cell>
          <cell r="B26" t="str">
            <v>36203ATJ5</v>
          </cell>
          <cell r="C26">
            <v>7.5</v>
          </cell>
          <cell r="D26">
            <v>39553</v>
          </cell>
          <cell r="E26" t="str">
            <v>GNMA POOL# 343553</v>
          </cell>
          <cell r="F26">
            <v>107.432993</v>
          </cell>
          <cell r="G26">
            <v>116.79</v>
          </cell>
          <cell r="H26">
            <v>18687.09</v>
          </cell>
          <cell r="I26">
            <v>20076.099999999999</v>
          </cell>
          <cell r="J26">
            <v>1</v>
          </cell>
        </row>
        <row r="27">
          <cell r="A27" t="str">
            <v>36203AVH6</v>
          </cell>
          <cell r="B27" t="str">
            <v>36203AVH6</v>
          </cell>
          <cell r="C27">
            <v>7</v>
          </cell>
          <cell r="D27">
            <v>39614</v>
          </cell>
          <cell r="E27" t="str">
            <v>GNMA POOL# 343616</v>
          </cell>
          <cell r="F27">
            <v>107.13800000000001</v>
          </cell>
          <cell r="G27">
            <v>2675.65</v>
          </cell>
          <cell r="H27">
            <v>458683.1</v>
          </cell>
          <cell r="I27">
            <v>491423.9</v>
          </cell>
          <cell r="J27">
            <v>1</v>
          </cell>
        </row>
        <row r="28">
          <cell r="A28" t="str">
            <v>36203AVT0</v>
          </cell>
          <cell r="B28" t="str">
            <v>36203AVT0</v>
          </cell>
          <cell r="C28">
            <v>6.5</v>
          </cell>
          <cell r="D28">
            <v>39644</v>
          </cell>
          <cell r="E28" t="str">
            <v>GNMA POOL# 343626</v>
          </cell>
          <cell r="F28">
            <v>105.429001</v>
          </cell>
          <cell r="G28">
            <v>2478.6</v>
          </cell>
          <cell r="H28">
            <v>457586.8</v>
          </cell>
          <cell r="I28">
            <v>482429.19</v>
          </cell>
          <cell r="J28">
            <v>1</v>
          </cell>
        </row>
        <row r="29">
          <cell r="A29" t="str">
            <v>36203AYS9</v>
          </cell>
          <cell r="B29" t="str">
            <v>36203AYS9</v>
          </cell>
          <cell r="C29">
            <v>7.5</v>
          </cell>
          <cell r="D29">
            <v>39553</v>
          </cell>
          <cell r="E29" t="str">
            <v>GNMA POOL# 343721</v>
          </cell>
          <cell r="F29">
            <v>107.433013</v>
          </cell>
          <cell r="G29">
            <v>47.13</v>
          </cell>
          <cell r="H29">
            <v>7540.28</v>
          </cell>
          <cell r="I29">
            <v>8100.75</v>
          </cell>
          <cell r="J29">
            <v>1</v>
          </cell>
        </row>
        <row r="30">
          <cell r="A30" t="str">
            <v>36203AZG4</v>
          </cell>
          <cell r="B30" t="str">
            <v>36203AZG4</v>
          </cell>
          <cell r="C30">
            <v>7.5</v>
          </cell>
          <cell r="D30">
            <v>39522</v>
          </cell>
          <cell r="E30" t="str">
            <v>GNMA POOL# 343743</v>
          </cell>
          <cell r="F30">
            <v>107.433018</v>
          </cell>
          <cell r="G30">
            <v>105.08</v>
          </cell>
          <cell r="H30">
            <v>16813.09</v>
          </cell>
          <cell r="I30">
            <v>18062.810000000001</v>
          </cell>
          <cell r="J30">
            <v>1</v>
          </cell>
        </row>
        <row r="31">
          <cell r="A31" t="str">
            <v>36203BKA1</v>
          </cell>
          <cell r="B31" t="str">
            <v>36203BKA1</v>
          </cell>
          <cell r="C31">
            <v>7</v>
          </cell>
          <cell r="D31">
            <v>44910</v>
          </cell>
          <cell r="E31" t="str">
            <v>GNMA POOL# 344189</v>
          </cell>
          <cell r="F31">
            <v>104.95598200000001</v>
          </cell>
          <cell r="G31">
            <v>125.62</v>
          </cell>
          <cell r="H31">
            <v>21534.38</v>
          </cell>
          <cell r="I31">
            <v>22601.62</v>
          </cell>
          <cell r="J31">
            <v>1</v>
          </cell>
        </row>
        <row r="32">
          <cell r="A32" t="str">
            <v>36203C2F8</v>
          </cell>
          <cell r="B32" t="str">
            <v>36203C2F8</v>
          </cell>
          <cell r="C32">
            <v>6</v>
          </cell>
          <cell r="D32">
            <v>40648</v>
          </cell>
          <cell r="E32" t="str">
            <v>GNMA POOL# 345574</v>
          </cell>
          <cell r="F32">
            <v>104.062001</v>
          </cell>
          <cell r="G32">
            <v>743.77</v>
          </cell>
          <cell r="H32">
            <v>148754.26</v>
          </cell>
          <cell r="I32">
            <v>154796.66</v>
          </cell>
          <cell r="J32">
            <v>1</v>
          </cell>
        </row>
        <row r="33">
          <cell r="A33" t="str">
            <v>36203CEB4</v>
          </cell>
          <cell r="B33" t="str">
            <v>36203CEB4</v>
          </cell>
          <cell r="C33">
            <v>8</v>
          </cell>
          <cell r="D33">
            <v>39553</v>
          </cell>
          <cell r="E33" t="str">
            <v>GNMA POOL# 344930</v>
          </cell>
          <cell r="F33">
            <v>107.078999</v>
          </cell>
          <cell r="G33">
            <v>1323.55</v>
          </cell>
          <cell r="H33">
            <v>198532.72</v>
          </cell>
          <cell r="I33">
            <v>212586.85</v>
          </cell>
          <cell r="J33">
            <v>1</v>
          </cell>
        </row>
        <row r="34">
          <cell r="A34" t="str">
            <v>36203CQE5</v>
          </cell>
          <cell r="B34" t="str">
            <v>36203CQE5</v>
          </cell>
          <cell r="C34">
            <v>6.5</v>
          </cell>
          <cell r="D34">
            <v>39859</v>
          </cell>
          <cell r="E34" t="str">
            <v>GNMA POOL# 345253</v>
          </cell>
          <cell r="F34">
            <v>105.311998</v>
          </cell>
          <cell r="G34">
            <v>648.84</v>
          </cell>
          <cell r="H34">
            <v>119785.07</v>
          </cell>
          <cell r="I34">
            <v>126148.05</v>
          </cell>
          <cell r="J34">
            <v>1</v>
          </cell>
        </row>
        <row r="35">
          <cell r="A35" t="str">
            <v>36203CRK0</v>
          </cell>
          <cell r="B35" t="str">
            <v>36203CRK0</v>
          </cell>
          <cell r="C35">
            <v>7</v>
          </cell>
          <cell r="D35">
            <v>39583</v>
          </cell>
          <cell r="E35" t="str">
            <v>GNMA POOL# 345290</v>
          </cell>
          <cell r="F35">
            <v>107.137997</v>
          </cell>
          <cell r="G35">
            <v>861.45</v>
          </cell>
          <cell r="H35">
            <v>147677.01</v>
          </cell>
          <cell r="I35">
            <v>158218.19</v>
          </cell>
          <cell r="J35">
            <v>1</v>
          </cell>
        </row>
        <row r="36">
          <cell r="A36" t="str">
            <v>36203CRW4</v>
          </cell>
          <cell r="B36" t="str">
            <v>36203CRW4</v>
          </cell>
          <cell r="C36">
            <v>6.5</v>
          </cell>
          <cell r="D36">
            <v>39553</v>
          </cell>
          <cell r="E36" t="str">
            <v>GNMA POOL# 345301</v>
          </cell>
          <cell r="F36">
            <v>105.42900299999999</v>
          </cell>
          <cell r="G36">
            <v>639.73</v>
          </cell>
          <cell r="H36">
            <v>118103.09</v>
          </cell>
          <cell r="I36">
            <v>124514.91</v>
          </cell>
          <cell r="J36">
            <v>1</v>
          </cell>
        </row>
        <row r="37">
          <cell r="A37" t="str">
            <v>36203CSD5</v>
          </cell>
          <cell r="B37" t="str">
            <v>36203CSD5</v>
          </cell>
          <cell r="C37">
            <v>7</v>
          </cell>
          <cell r="D37">
            <v>39522</v>
          </cell>
          <cell r="E37" t="str">
            <v>GNMA POOL# 345316</v>
          </cell>
          <cell r="F37">
            <v>107.138002</v>
          </cell>
          <cell r="G37">
            <v>354.68</v>
          </cell>
          <cell r="H37">
            <v>60801.75</v>
          </cell>
          <cell r="I37">
            <v>65141.78</v>
          </cell>
          <cell r="J37">
            <v>1</v>
          </cell>
        </row>
        <row r="38">
          <cell r="A38" t="str">
            <v>36203CUB6</v>
          </cell>
          <cell r="B38" t="str">
            <v>36203CUB6</v>
          </cell>
          <cell r="C38">
            <v>6.5</v>
          </cell>
          <cell r="D38">
            <v>39736</v>
          </cell>
          <cell r="E38" t="str">
            <v>GNMA POOL# 345378</v>
          </cell>
          <cell r="F38">
            <v>105.428994</v>
          </cell>
          <cell r="G38">
            <v>304.58999999999997</v>
          </cell>
          <cell r="H38">
            <v>56232.15</v>
          </cell>
          <cell r="I38">
            <v>59284.99</v>
          </cell>
          <cell r="J38">
            <v>1</v>
          </cell>
        </row>
        <row r="39">
          <cell r="A39" t="str">
            <v>36203D2Q2</v>
          </cell>
          <cell r="B39" t="str">
            <v>36203D2Q2</v>
          </cell>
          <cell r="C39">
            <v>6.5</v>
          </cell>
          <cell r="D39">
            <v>39522</v>
          </cell>
          <cell r="E39" t="str">
            <v>GNMA POOL# 346483</v>
          </cell>
          <cell r="F39">
            <v>105.428988</v>
          </cell>
          <cell r="G39">
            <v>182.09</v>
          </cell>
          <cell r="H39">
            <v>33616.58</v>
          </cell>
          <cell r="I39">
            <v>35441.620000000003</v>
          </cell>
          <cell r="J39">
            <v>1</v>
          </cell>
        </row>
        <row r="40">
          <cell r="A40" t="str">
            <v>36203D6U9</v>
          </cell>
          <cell r="B40" t="str">
            <v>36203D6U9</v>
          </cell>
          <cell r="C40">
            <v>7</v>
          </cell>
          <cell r="D40">
            <v>39614</v>
          </cell>
          <cell r="E40" t="str">
            <v>GNMA POOL# 346583</v>
          </cell>
          <cell r="F40">
            <v>107.13800000000001</v>
          </cell>
          <cell r="G40">
            <v>2957.51</v>
          </cell>
          <cell r="H40">
            <v>507001.68</v>
          </cell>
          <cell r="I40">
            <v>543191.46</v>
          </cell>
          <cell r="J40">
            <v>1</v>
          </cell>
        </row>
        <row r="41">
          <cell r="A41" t="str">
            <v>36203DQB9</v>
          </cell>
          <cell r="B41" t="str">
            <v>36203DQB9</v>
          </cell>
          <cell r="C41">
            <v>7.5</v>
          </cell>
          <cell r="D41">
            <v>39553</v>
          </cell>
          <cell r="E41" t="str">
            <v>GNMA POOL# 346150</v>
          </cell>
          <cell r="F41">
            <v>107.43300499999999</v>
          </cell>
          <cell r="G41">
            <v>436.58</v>
          </cell>
          <cell r="H41">
            <v>69853.440000000002</v>
          </cell>
          <cell r="I41">
            <v>75045.649999999994</v>
          </cell>
          <cell r="J41">
            <v>1</v>
          </cell>
        </row>
        <row r="42">
          <cell r="A42" t="str">
            <v>36203DT59</v>
          </cell>
          <cell r="B42" t="str">
            <v>36203DT59</v>
          </cell>
          <cell r="C42">
            <v>7</v>
          </cell>
          <cell r="D42">
            <v>39493</v>
          </cell>
          <cell r="E42" t="str">
            <v>GNMA POOL# 346272</v>
          </cell>
          <cell r="F42">
            <v>107.13800000000001</v>
          </cell>
          <cell r="G42">
            <v>909.75</v>
          </cell>
          <cell r="H42">
            <v>155956.29</v>
          </cell>
          <cell r="I42">
            <v>167088.45000000001</v>
          </cell>
          <cell r="J42">
            <v>1</v>
          </cell>
        </row>
        <row r="43">
          <cell r="A43" t="str">
            <v>36203EA24</v>
          </cell>
          <cell r="B43" t="str">
            <v>36203EA24</v>
          </cell>
          <cell r="C43">
            <v>7</v>
          </cell>
          <cell r="D43">
            <v>39614</v>
          </cell>
          <cell r="E43" t="str">
            <v>GNMA POOL# 346625</v>
          </cell>
          <cell r="F43">
            <v>107.138001</v>
          </cell>
          <cell r="G43">
            <v>575.5</v>
          </cell>
          <cell r="H43">
            <v>98657.17</v>
          </cell>
          <cell r="I43">
            <v>105699.32</v>
          </cell>
          <cell r="J43">
            <v>1</v>
          </cell>
        </row>
        <row r="44">
          <cell r="A44" t="str">
            <v>36203EAR9</v>
          </cell>
          <cell r="B44" t="str">
            <v>36203EAR9</v>
          </cell>
          <cell r="C44">
            <v>7</v>
          </cell>
          <cell r="D44">
            <v>39614</v>
          </cell>
          <cell r="E44" t="str">
            <v>GNMA POOL# 346616</v>
          </cell>
          <cell r="F44">
            <v>107.13800000000001</v>
          </cell>
          <cell r="G44">
            <v>2233.4899999999998</v>
          </cell>
          <cell r="H44">
            <v>382884.26</v>
          </cell>
          <cell r="I44">
            <v>410214.54</v>
          </cell>
          <cell r="J44">
            <v>1</v>
          </cell>
        </row>
        <row r="45">
          <cell r="A45" t="str">
            <v>36203EBC1</v>
          </cell>
          <cell r="B45" t="str">
            <v>36203EBC1</v>
          </cell>
          <cell r="C45">
            <v>7</v>
          </cell>
          <cell r="D45">
            <v>45122</v>
          </cell>
          <cell r="E45" t="str">
            <v>GNMA POOL# 346635</v>
          </cell>
          <cell r="F45">
            <v>104.955</v>
          </cell>
          <cell r="G45">
            <v>8175.6</v>
          </cell>
          <cell r="H45">
            <v>1401530.85</v>
          </cell>
          <cell r="I45">
            <v>1470976.7</v>
          </cell>
          <cell r="J45">
            <v>1</v>
          </cell>
        </row>
        <row r="46">
          <cell r="A46" t="str">
            <v>36203EBZ0</v>
          </cell>
          <cell r="B46" t="str">
            <v>36203EBZ0</v>
          </cell>
          <cell r="C46">
            <v>7</v>
          </cell>
          <cell r="D46">
            <v>39644</v>
          </cell>
          <cell r="E46" t="str">
            <v>GNMA POOL# 346656</v>
          </cell>
          <cell r="F46">
            <v>107.138001</v>
          </cell>
          <cell r="G46">
            <v>1467.32</v>
          </cell>
          <cell r="H46">
            <v>251541.28</v>
          </cell>
          <cell r="I46">
            <v>269496.3</v>
          </cell>
          <cell r="J46">
            <v>1</v>
          </cell>
        </row>
        <row r="47">
          <cell r="A47" t="str">
            <v>36203EGX0</v>
          </cell>
          <cell r="B47" t="str">
            <v>36203EGX0</v>
          </cell>
          <cell r="C47">
            <v>6.5</v>
          </cell>
          <cell r="D47">
            <v>39736</v>
          </cell>
          <cell r="E47" t="str">
            <v>GNMA POOL# 346814</v>
          </cell>
          <cell r="F47">
            <v>105.428999</v>
          </cell>
          <cell r="G47">
            <v>1042.47</v>
          </cell>
          <cell r="H47">
            <v>192456.11</v>
          </cell>
          <cell r="I47">
            <v>202904.55</v>
          </cell>
          <cell r="J47">
            <v>1</v>
          </cell>
        </row>
        <row r="48">
          <cell r="A48" t="str">
            <v>36203EHC5</v>
          </cell>
          <cell r="B48" t="str">
            <v>36203EHC5</v>
          </cell>
          <cell r="C48">
            <v>6.5</v>
          </cell>
          <cell r="D48">
            <v>39736</v>
          </cell>
          <cell r="E48" t="str">
            <v>GNMA POOL# 346827</v>
          </cell>
          <cell r="F48">
            <v>105.429007</v>
          </cell>
          <cell r="G48">
            <v>150.01</v>
          </cell>
          <cell r="H48">
            <v>27693.46</v>
          </cell>
          <cell r="I48">
            <v>29196.94</v>
          </cell>
          <cell r="J48">
            <v>1</v>
          </cell>
        </row>
        <row r="49">
          <cell r="A49" t="str">
            <v>36203EYE2</v>
          </cell>
          <cell r="B49" t="str">
            <v>36203EYE2</v>
          </cell>
          <cell r="C49">
            <v>7.5</v>
          </cell>
          <cell r="D49">
            <v>39522</v>
          </cell>
          <cell r="E49" t="str">
            <v>GNMA POOL# 347309</v>
          </cell>
          <cell r="F49">
            <v>107.43302</v>
          </cell>
          <cell r="G49">
            <v>135.71</v>
          </cell>
          <cell r="H49">
            <v>21713.65</v>
          </cell>
          <cell r="I49">
            <v>23327.63</v>
          </cell>
          <cell r="J49">
            <v>1</v>
          </cell>
        </row>
        <row r="50">
          <cell r="A50" t="str">
            <v>36203EYQ5</v>
          </cell>
          <cell r="B50" t="str">
            <v>36203EYQ5</v>
          </cell>
          <cell r="C50">
            <v>7.5</v>
          </cell>
          <cell r="D50">
            <v>39522</v>
          </cell>
          <cell r="E50" t="str">
            <v>GNMA POOL# 347319</v>
          </cell>
          <cell r="F50">
            <v>107.433013</v>
          </cell>
          <cell r="G50">
            <v>202.04</v>
          </cell>
          <cell r="H50">
            <v>32326.73</v>
          </cell>
          <cell r="I50">
            <v>34729.58</v>
          </cell>
          <cell r="J50">
            <v>1</v>
          </cell>
        </row>
        <row r="51">
          <cell r="A51" t="str">
            <v>36203EYS1</v>
          </cell>
          <cell r="B51" t="str">
            <v>36203EYS1</v>
          </cell>
          <cell r="C51">
            <v>8</v>
          </cell>
          <cell r="D51">
            <v>39522</v>
          </cell>
          <cell r="E51" t="str">
            <v>GNMA POOL# 347321</v>
          </cell>
          <cell r="F51">
            <v>107.078986</v>
          </cell>
          <cell r="G51">
            <v>80.13</v>
          </cell>
          <cell r="H51">
            <v>12019.66</v>
          </cell>
          <cell r="I51">
            <v>12870.53</v>
          </cell>
          <cell r="J51">
            <v>1</v>
          </cell>
        </row>
        <row r="52">
          <cell r="A52" t="str">
            <v>36203FFN0</v>
          </cell>
          <cell r="B52" t="str">
            <v>36203FFN0</v>
          </cell>
          <cell r="C52">
            <v>6.5</v>
          </cell>
          <cell r="D52">
            <v>39675</v>
          </cell>
          <cell r="E52" t="str">
            <v>GNMA POOL# 347673</v>
          </cell>
          <cell r="F52">
            <v>105.429007</v>
          </cell>
          <cell r="G52">
            <v>124.22</v>
          </cell>
          <cell r="H52">
            <v>22932.37</v>
          </cell>
          <cell r="I52">
            <v>24177.37</v>
          </cell>
          <cell r="J52">
            <v>1</v>
          </cell>
        </row>
        <row r="53">
          <cell r="A53" t="str">
            <v>36203FHZ1</v>
          </cell>
          <cell r="B53" t="str">
            <v>36203FHZ1</v>
          </cell>
          <cell r="C53">
            <v>7.5</v>
          </cell>
          <cell r="D53">
            <v>39553</v>
          </cell>
          <cell r="E53" t="str">
            <v>GNMA POOL# 347748</v>
          </cell>
          <cell r="F53">
            <v>107.43299500000001</v>
          </cell>
          <cell r="G53">
            <v>627.32000000000005</v>
          </cell>
          <cell r="H53">
            <v>100371.11</v>
          </cell>
          <cell r="I53">
            <v>107831.69</v>
          </cell>
          <cell r="J53">
            <v>1</v>
          </cell>
        </row>
        <row r="54">
          <cell r="A54" t="str">
            <v>36203FJY2</v>
          </cell>
          <cell r="B54" t="str">
            <v>36203FJY2</v>
          </cell>
          <cell r="C54">
            <v>7</v>
          </cell>
          <cell r="D54">
            <v>39614</v>
          </cell>
          <cell r="E54" t="str">
            <v>GNMA POOL# 347779</v>
          </cell>
          <cell r="F54">
            <v>107.138002</v>
          </cell>
          <cell r="G54">
            <v>634.92999999999995</v>
          </cell>
          <cell r="H54">
            <v>108844.61</v>
          </cell>
          <cell r="I54">
            <v>116613.94</v>
          </cell>
          <cell r="J54">
            <v>1</v>
          </cell>
        </row>
        <row r="55">
          <cell r="A55" t="str">
            <v>36203FM85</v>
          </cell>
          <cell r="B55" t="str">
            <v>36203FM85</v>
          </cell>
          <cell r="C55">
            <v>7.5</v>
          </cell>
          <cell r="D55">
            <v>39493</v>
          </cell>
          <cell r="E55" t="str">
            <v>GNMA POOL# 347883</v>
          </cell>
          <cell r="F55">
            <v>107.43298799999999</v>
          </cell>
          <cell r="G55">
            <v>205.68</v>
          </cell>
          <cell r="H55">
            <v>32909.24</v>
          </cell>
          <cell r="I55">
            <v>35355.379999999997</v>
          </cell>
          <cell r="J55">
            <v>1</v>
          </cell>
        </row>
        <row r="56">
          <cell r="A56" t="str">
            <v>36203FMB8</v>
          </cell>
          <cell r="B56" t="str">
            <v>36203FMB8</v>
          </cell>
          <cell r="C56">
            <v>7.5</v>
          </cell>
          <cell r="D56">
            <v>39553</v>
          </cell>
          <cell r="E56" t="str">
            <v>GNMA POOL# 347854</v>
          </cell>
          <cell r="F56">
            <v>107.43280300000001</v>
          </cell>
          <cell r="G56">
            <v>14.25</v>
          </cell>
          <cell r="H56">
            <v>2279.4899999999998</v>
          </cell>
          <cell r="I56">
            <v>2448.92</v>
          </cell>
          <cell r="J56">
            <v>1</v>
          </cell>
        </row>
        <row r="57">
          <cell r="A57" t="str">
            <v>36203FSY2</v>
          </cell>
          <cell r="B57" t="str">
            <v>36203FSY2</v>
          </cell>
          <cell r="C57">
            <v>7.5</v>
          </cell>
          <cell r="D57">
            <v>39522</v>
          </cell>
          <cell r="E57" t="str">
            <v>GNMA POOL# 348035</v>
          </cell>
          <cell r="F57">
            <v>107.43300499999999</v>
          </cell>
          <cell r="G57">
            <v>325.38</v>
          </cell>
          <cell r="H57">
            <v>52061.31</v>
          </cell>
          <cell r="I57">
            <v>55931.03</v>
          </cell>
          <cell r="J57">
            <v>1</v>
          </cell>
        </row>
        <row r="58">
          <cell r="A58" t="str">
            <v>36203FVB8</v>
          </cell>
          <cell r="B58" t="str">
            <v>36203FVB8</v>
          </cell>
          <cell r="C58">
            <v>7</v>
          </cell>
          <cell r="D58">
            <v>39583</v>
          </cell>
          <cell r="E58" t="str">
            <v>GNMA POOL# 348110</v>
          </cell>
          <cell r="F58">
            <v>107.138003</v>
          </cell>
          <cell r="G58">
            <v>906.77</v>
          </cell>
          <cell r="H58">
            <v>155445.85999999999</v>
          </cell>
          <cell r="I58">
            <v>166541.59</v>
          </cell>
          <cell r="J58">
            <v>1</v>
          </cell>
        </row>
        <row r="59">
          <cell r="A59" t="str">
            <v>36203GCN1</v>
          </cell>
          <cell r="B59" t="str">
            <v>36203GCN1</v>
          </cell>
          <cell r="C59">
            <v>7</v>
          </cell>
          <cell r="D59">
            <v>39583</v>
          </cell>
          <cell r="E59" t="str">
            <v>GNMA POOL# 348477</v>
          </cell>
          <cell r="F59">
            <v>107.138002</v>
          </cell>
          <cell r="G59">
            <v>1390.06</v>
          </cell>
          <cell r="H59">
            <v>238296.39</v>
          </cell>
          <cell r="I59">
            <v>255305.99</v>
          </cell>
          <cell r="J59">
            <v>1</v>
          </cell>
        </row>
        <row r="60">
          <cell r="A60" t="str">
            <v>36203GDH3</v>
          </cell>
          <cell r="B60" t="str">
            <v>36203GDH3</v>
          </cell>
          <cell r="C60">
            <v>6.5</v>
          </cell>
          <cell r="D60">
            <v>39706</v>
          </cell>
          <cell r="E60" t="str">
            <v>GNMA POOL# 348504</v>
          </cell>
          <cell r="F60">
            <v>105.429006</v>
          </cell>
          <cell r="G60">
            <v>308.20999999999998</v>
          </cell>
          <cell r="H60">
            <v>56899.55</v>
          </cell>
          <cell r="I60">
            <v>59988.63</v>
          </cell>
          <cell r="J60">
            <v>1</v>
          </cell>
        </row>
        <row r="61">
          <cell r="A61" t="str">
            <v>36203GDY6</v>
          </cell>
          <cell r="B61" t="str">
            <v>36203GDY6</v>
          </cell>
          <cell r="C61">
            <v>6.5</v>
          </cell>
          <cell r="D61">
            <v>39644</v>
          </cell>
          <cell r="E61" t="str">
            <v>GNMA POOL# 348519</v>
          </cell>
          <cell r="F61">
            <v>105.429001</v>
          </cell>
          <cell r="G61">
            <v>3547.5</v>
          </cell>
          <cell r="H61">
            <v>654923.12</v>
          </cell>
          <cell r="I61">
            <v>690478.9</v>
          </cell>
          <cell r="J61">
            <v>1</v>
          </cell>
        </row>
        <row r="62">
          <cell r="A62" t="str">
            <v>36203GEN9</v>
          </cell>
          <cell r="B62" t="str">
            <v>36203GEN9</v>
          </cell>
          <cell r="C62">
            <v>7.5</v>
          </cell>
          <cell r="D62">
            <v>39522</v>
          </cell>
          <cell r="E62" t="str">
            <v>GNMA POOL# 348541</v>
          </cell>
          <cell r="F62">
            <v>107.432996</v>
          </cell>
          <cell r="G62">
            <v>596.64</v>
          </cell>
          <cell r="H62">
            <v>95462.99</v>
          </cell>
          <cell r="I62">
            <v>102558.75</v>
          </cell>
          <cell r="J62">
            <v>1</v>
          </cell>
        </row>
        <row r="63">
          <cell r="A63" t="str">
            <v>36203GFB4</v>
          </cell>
          <cell r="B63" t="str">
            <v>36203GFB4</v>
          </cell>
          <cell r="C63">
            <v>7</v>
          </cell>
          <cell r="D63">
            <v>39583</v>
          </cell>
          <cell r="E63" t="str">
            <v>GNMA POOL# 348562</v>
          </cell>
          <cell r="F63">
            <v>107.137998</v>
          </cell>
          <cell r="G63">
            <v>1136.75</v>
          </cell>
          <cell r="H63">
            <v>194872.14</v>
          </cell>
          <cell r="I63">
            <v>208782.11</v>
          </cell>
          <cell r="J63">
            <v>1</v>
          </cell>
        </row>
        <row r="64">
          <cell r="A64" t="str">
            <v>36203GFT5</v>
          </cell>
          <cell r="B64" t="str">
            <v>36203GFT5</v>
          </cell>
          <cell r="C64">
            <v>8</v>
          </cell>
          <cell r="D64">
            <v>39553</v>
          </cell>
          <cell r="E64" t="str">
            <v>GNMA POOL# 348578</v>
          </cell>
          <cell r="F64">
            <v>107.078999</v>
          </cell>
          <cell r="G64">
            <v>594.97</v>
          </cell>
          <cell r="H64">
            <v>89245.39</v>
          </cell>
          <cell r="I64">
            <v>95563.07</v>
          </cell>
          <cell r="J64">
            <v>1</v>
          </cell>
        </row>
        <row r="65">
          <cell r="A65" t="str">
            <v>36203GMW0</v>
          </cell>
          <cell r="B65" t="str">
            <v>36203GMW0</v>
          </cell>
          <cell r="C65">
            <v>7</v>
          </cell>
          <cell r="D65">
            <v>39583</v>
          </cell>
          <cell r="E65" t="str">
            <v>GNMA POOL# 348773</v>
          </cell>
          <cell r="F65">
            <v>107.137996</v>
          </cell>
          <cell r="G65">
            <v>445.33</v>
          </cell>
          <cell r="H65">
            <v>76343.14</v>
          </cell>
          <cell r="I65">
            <v>81792.509999999995</v>
          </cell>
          <cell r="J65">
            <v>1</v>
          </cell>
        </row>
        <row r="66">
          <cell r="A66" t="str">
            <v>36203GN33</v>
          </cell>
          <cell r="B66" t="str">
            <v>36203GN33</v>
          </cell>
          <cell r="C66">
            <v>7</v>
          </cell>
          <cell r="D66">
            <v>39614</v>
          </cell>
          <cell r="E66" t="str">
            <v>GNMA POOL# 348810</v>
          </cell>
          <cell r="F66">
            <v>107.137998</v>
          </cell>
          <cell r="G66">
            <v>1374.33</v>
          </cell>
          <cell r="H66">
            <v>235599.66</v>
          </cell>
          <cell r="I66">
            <v>252416.76</v>
          </cell>
          <cell r="J66">
            <v>1</v>
          </cell>
        </row>
        <row r="67">
          <cell r="A67" t="str">
            <v>36203GN58</v>
          </cell>
          <cell r="B67" t="str">
            <v>36203GN58</v>
          </cell>
          <cell r="C67">
            <v>6.5</v>
          </cell>
          <cell r="D67">
            <v>39614</v>
          </cell>
          <cell r="E67" t="str">
            <v>GNMA POOL# 348812</v>
          </cell>
          <cell r="F67">
            <v>105.429002</v>
          </cell>
          <cell r="G67">
            <v>895.85</v>
          </cell>
          <cell r="H67">
            <v>165388.42000000001</v>
          </cell>
          <cell r="I67">
            <v>174367.35999999999</v>
          </cell>
          <cell r="J67">
            <v>1</v>
          </cell>
        </row>
        <row r="68">
          <cell r="A68" t="str">
            <v>36203GUY7</v>
          </cell>
          <cell r="B68" t="str">
            <v>36203GUY7</v>
          </cell>
          <cell r="C68">
            <v>7.5</v>
          </cell>
          <cell r="D68">
            <v>39493</v>
          </cell>
          <cell r="E68" t="str">
            <v>GNMA POOL# 348999</v>
          </cell>
          <cell r="F68">
            <v>107.433004</v>
          </cell>
          <cell r="G68">
            <v>269.72000000000003</v>
          </cell>
          <cell r="H68">
            <v>43154.69</v>
          </cell>
          <cell r="I68">
            <v>46362.38</v>
          </cell>
          <cell r="J68">
            <v>1</v>
          </cell>
        </row>
        <row r="69">
          <cell r="A69" t="str">
            <v>36203HCP4</v>
          </cell>
          <cell r="B69" t="str">
            <v>36203HCP4</v>
          </cell>
          <cell r="C69">
            <v>6.5</v>
          </cell>
          <cell r="D69">
            <v>39583</v>
          </cell>
          <cell r="E69" t="str">
            <v>GNMA POOL# 349378</v>
          </cell>
          <cell r="F69">
            <v>105.429002</v>
          </cell>
          <cell r="G69">
            <v>300.88</v>
          </cell>
          <cell r="H69">
            <v>55546.3</v>
          </cell>
          <cell r="I69">
            <v>58561.91</v>
          </cell>
          <cell r="J69">
            <v>1</v>
          </cell>
        </row>
        <row r="70">
          <cell r="A70" t="str">
            <v>36203HF48</v>
          </cell>
          <cell r="B70" t="str">
            <v>36203HF48</v>
          </cell>
          <cell r="C70">
            <v>7.5</v>
          </cell>
          <cell r="D70">
            <v>39493</v>
          </cell>
          <cell r="E70" t="str">
            <v>GNMA POOL# 349487</v>
          </cell>
          <cell r="F70">
            <v>107.43299500000001</v>
          </cell>
          <cell r="G70">
            <v>370.13</v>
          </cell>
          <cell r="H70">
            <v>59220.54</v>
          </cell>
          <cell r="I70">
            <v>63622.400000000001</v>
          </cell>
          <cell r="J70">
            <v>1</v>
          </cell>
        </row>
        <row r="71">
          <cell r="A71" t="str">
            <v>36203HF55</v>
          </cell>
          <cell r="B71" t="str">
            <v>36203HF55</v>
          </cell>
          <cell r="C71">
            <v>7</v>
          </cell>
          <cell r="D71">
            <v>39493</v>
          </cell>
          <cell r="E71" t="str">
            <v>GNMA POOL# 349488</v>
          </cell>
          <cell r="F71">
            <v>107.12499800000001</v>
          </cell>
          <cell r="G71">
            <v>1031.5999999999999</v>
          </cell>
          <cell r="H71">
            <v>176845.66</v>
          </cell>
          <cell r="I71">
            <v>189445.91</v>
          </cell>
          <cell r="J71">
            <v>1</v>
          </cell>
        </row>
        <row r="72">
          <cell r="A72" t="str">
            <v>36203HJA0</v>
          </cell>
          <cell r="B72" t="str">
            <v>36203HJA0</v>
          </cell>
          <cell r="C72">
            <v>7</v>
          </cell>
          <cell r="D72">
            <v>39522</v>
          </cell>
          <cell r="E72" t="str">
            <v>GNMA POOL# 349557</v>
          </cell>
          <cell r="F72">
            <v>107.137998</v>
          </cell>
          <cell r="G72">
            <v>368.98</v>
          </cell>
          <cell r="H72">
            <v>63254.43</v>
          </cell>
          <cell r="I72">
            <v>67769.53</v>
          </cell>
          <cell r="J72">
            <v>1</v>
          </cell>
        </row>
        <row r="73">
          <cell r="A73" t="str">
            <v>36203HKL4</v>
          </cell>
          <cell r="B73" t="str">
            <v>36203HKL4</v>
          </cell>
          <cell r="C73">
            <v>7</v>
          </cell>
          <cell r="D73">
            <v>39583</v>
          </cell>
          <cell r="E73" t="str">
            <v>GNMA POOL# 349599</v>
          </cell>
          <cell r="F73">
            <v>107.137995</v>
          </cell>
          <cell r="G73">
            <v>620.5</v>
          </cell>
          <cell r="H73">
            <v>106371.04</v>
          </cell>
          <cell r="I73">
            <v>113963.8</v>
          </cell>
          <cell r="J73">
            <v>1</v>
          </cell>
        </row>
        <row r="74">
          <cell r="A74" t="str">
            <v>36203HP47</v>
          </cell>
          <cell r="B74" t="str">
            <v>36203HP47</v>
          </cell>
          <cell r="C74">
            <v>7</v>
          </cell>
          <cell r="D74">
            <v>39493</v>
          </cell>
          <cell r="E74" t="str">
            <v>GNMA POOL# 349743</v>
          </cell>
          <cell r="F74">
            <v>107.124948</v>
          </cell>
          <cell r="G74">
            <v>53.84</v>
          </cell>
          <cell r="H74">
            <v>9229.26</v>
          </cell>
          <cell r="I74">
            <v>9886.84</v>
          </cell>
          <cell r="J74">
            <v>1</v>
          </cell>
        </row>
        <row r="75">
          <cell r="A75" t="str">
            <v>36203HQU8</v>
          </cell>
          <cell r="B75" t="str">
            <v>36203HQU8</v>
          </cell>
          <cell r="C75">
            <v>7.5</v>
          </cell>
          <cell r="D75">
            <v>39553</v>
          </cell>
          <cell r="E75" t="str">
            <v>GNMA POOL# 349767</v>
          </cell>
          <cell r="F75">
            <v>107.43300000000001</v>
          </cell>
          <cell r="G75">
            <v>355.72</v>
          </cell>
          <cell r="H75">
            <v>56915.51</v>
          </cell>
          <cell r="I75">
            <v>61146.04</v>
          </cell>
          <cell r="J75">
            <v>1</v>
          </cell>
        </row>
        <row r="76">
          <cell r="A76" t="str">
            <v>36203J6F9</v>
          </cell>
          <cell r="B76" t="str">
            <v>36203J6F9</v>
          </cell>
          <cell r="C76">
            <v>7.5</v>
          </cell>
          <cell r="D76">
            <v>39522</v>
          </cell>
          <cell r="E76" t="str">
            <v>GNMA POOL# 351070</v>
          </cell>
          <cell r="F76">
            <v>107.409998</v>
          </cell>
          <cell r="G76">
            <v>1148.69</v>
          </cell>
          <cell r="H76">
            <v>183789.65</v>
          </cell>
          <cell r="I76">
            <v>197408.46</v>
          </cell>
          <cell r="J76">
            <v>1</v>
          </cell>
        </row>
        <row r="77">
          <cell r="A77" t="str">
            <v>36203JBM8</v>
          </cell>
          <cell r="B77" t="str">
            <v>36203JBM8</v>
          </cell>
          <cell r="C77">
            <v>6.5</v>
          </cell>
          <cell r="D77">
            <v>39553</v>
          </cell>
          <cell r="E77" t="str">
            <v>GNMA POOL# 350244</v>
          </cell>
          <cell r="F77">
            <v>105.429008</v>
          </cell>
          <cell r="G77">
            <v>113.6</v>
          </cell>
          <cell r="H77">
            <v>20972.71</v>
          </cell>
          <cell r="I77">
            <v>22111.32</v>
          </cell>
          <cell r="J77">
            <v>1</v>
          </cell>
        </row>
        <row r="78">
          <cell r="A78" t="str">
            <v>36203JEK9</v>
          </cell>
          <cell r="B78" t="str">
            <v>36203JEK9</v>
          </cell>
          <cell r="C78">
            <v>6.5</v>
          </cell>
          <cell r="D78">
            <v>39553</v>
          </cell>
          <cell r="E78" t="str">
            <v>GNMA POOL# 350338</v>
          </cell>
          <cell r="F78">
            <v>105.428999</v>
          </cell>
          <cell r="G78">
            <v>1688.73</v>
          </cell>
          <cell r="H78">
            <v>311765.40000000002</v>
          </cell>
          <cell r="I78">
            <v>328691.14</v>
          </cell>
          <cell r="J78">
            <v>1</v>
          </cell>
        </row>
        <row r="79">
          <cell r="A79" t="str">
            <v>36203JFJ1</v>
          </cell>
          <cell r="B79" t="str">
            <v>36203JFJ1</v>
          </cell>
          <cell r="C79">
            <v>6.5</v>
          </cell>
          <cell r="D79">
            <v>39553</v>
          </cell>
          <cell r="E79" t="str">
            <v>GNMA POOL# 350369</v>
          </cell>
          <cell r="F79">
            <v>105.42899199999999</v>
          </cell>
          <cell r="G79">
            <v>287.42</v>
          </cell>
          <cell r="H79">
            <v>53061.599999999999</v>
          </cell>
          <cell r="I79">
            <v>55942.31</v>
          </cell>
          <cell r="J79">
            <v>1</v>
          </cell>
        </row>
        <row r="80">
          <cell r="A80" t="str">
            <v>36203JS57</v>
          </cell>
          <cell r="B80" t="str">
            <v>36203JS57</v>
          </cell>
          <cell r="C80">
            <v>7</v>
          </cell>
          <cell r="D80">
            <v>45122</v>
          </cell>
          <cell r="E80" t="str">
            <v>GNMA POOL# 350740</v>
          </cell>
          <cell r="F80">
            <v>104.954999</v>
          </cell>
          <cell r="G80">
            <v>2089.0700000000002</v>
          </cell>
          <cell r="H80">
            <v>358126.2</v>
          </cell>
          <cell r="I80">
            <v>375871.35</v>
          </cell>
          <cell r="J80">
            <v>1</v>
          </cell>
        </row>
        <row r="81">
          <cell r="A81" t="str">
            <v>36203JSQ1</v>
          </cell>
          <cell r="B81" t="str">
            <v>36203JSQ1</v>
          </cell>
          <cell r="C81">
            <v>6</v>
          </cell>
          <cell r="D81">
            <v>39644</v>
          </cell>
          <cell r="E81" t="str">
            <v>GNMA POOL# 350727</v>
          </cell>
          <cell r="F81">
            <v>104.672022</v>
          </cell>
          <cell r="G81">
            <v>50.42</v>
          </cell>
          <cell r="H81">
            <v>10084.07</v>
          </cell>
          <cell r="I81">
            <v>10555.2</v>
          </cell>
          <cell r="J81">
            <v>1</v>
          </cell>
        </row>
        <row r="82">
          <cell r="A82" t="str">
            <v>36203JXG7</v>
          </cell>
          <cell r="B82" t="str">
            <v>36203JXG7</v>
          </cell>
          <cell r="C82">
            <v>6.5</v>
          </cell>
          <cell r="D82">
            <v>39675</v>
          </cell>
          <cell r="E82" t="str">
            <v>GNMA POOL# 350879</v>
          </cell>
          <cell r="F82">
            <v>105.429002</v>
          </cell>
          <cell r="G82">
            <v>824.03</v>
          </cell>
          <cell r="H82">
            <v>152129.06</v>
          </cell>
          <cell r="I82">
            <v>160388.15</v>
          </cell>
          <cell r="J82">
            <v>1</v>
          </cell>
        </row>
        <row r="83">
          <cell r="A83" t="str">
            <v>36203JYJ0</v>
          </cell>
          <cell r="B83" t="str">
            <v>36203JYJ0</v>
          </cell>
          <cell r="C83">
            <v>6.5</v>
          </cell>
          <cell r="D83">
            <v>39675</v>
          </cell>
          <cell r="E83" t="str">
            <v>GNMA POOL# 350913</v>
          </cell>
          <cell r="F83">
            <v>105.42899800000001</v>
          </cell>
          <cell r="G83">
            <v>651.44000000000005</v>
          </cell>
          <cell r="H83">
            <v>120266.2</v>
          </cell>
          <cell r="I83">
            <v>126795.45</v>
          </cell>
          <cell r="J83">
            <v>1</v>
          </cell>
        </row>
        <row r="84">
          <cell r="A84" t="str">
            <v>36203K6K5</v>
          </cell>
          <cell r="B84" t="str">
            <v>36203K6K5</v>
          </cell>
          <cell r="C84">
            <v>7</v>
          </cell>
          <cell r="D84">
            <v>39614</v>
          </cell>
          <cell r="E84" t="str">
            <v>GNMA POOL# 351974</v>
          </cell>
          <cell r="F84">
            <v>107.138006</v>
          </cell>
          <cell r="G84">
            <v>487.67</v>
          </cell>
          <cell r="H84">
            <v>83599.820000000007</v>
          </cell>
          <cell r="I84">
            <v>89567.18</v>
          </cell>
          <cell r="J84">
            <v>1</v>
          </cell>
        </row>
        <row r="85">
          <cell r="A85" t="str">
            <v>36203KK52</v>
          </cell>
          <cell r="B85" t="str">
            <v>36203KK52</v>
          </cell>
          <cell r="C85">
            <v>7</v>
          </cell>
          <cell r="D85">
            <v>45306</v>
          </cell>
          <cell r="E85" t="str">
            <v>GNMA POOL# 351416</v>
          </cell>
          <cell r="F85">
            <v>104.95499599999999</v>
          </cell>
          <cell r="G85">
            <v>606.30999999999995</v>
          </cell>
          <cell r="H85">
            <v>103938.94</v>
          </cell>
          <cell r="I85">
            <v>109089.11</v>
          </cell>
          <cell r="J85">
            <v>1</v>
          </cell>
        </row>
        <row r="86">
          <cell r="A86" t="str">
            <v>36203KK60</v>
          </cell>
          <cell r="B86" t="str">
            <v>36203KK60</v>
          </cell>
          <cell r="C86">
            <v>7</v>
          </cell>
          <cell r="D86">
            <v>45306</v>
          </cell>
          <cell r="E86" t="str">
            <v>GNMA POOL# 351417</v>
          </cell>
          <cell r="F86">
            <v>104.954999</v>
          </cell>
          <cell r="G86">
            <v>3732.53</v>
          </cell>
          <cell r="H86">
            <v>639862.85</v>
          </cell>
          <cell r="I86">
            <v>671568.05</v>
          </cell>
          <cell r="J86">
            <v>1</v>
          </cell>
        </row>
        <row r="87">
          <cell r="A87" t="str">
            <v>36203KK78</v>
          </cell>
          <cell r="B87" t="str">
            <v>36203KK78</v>
          </cell>
          <cell r="C87">
            <v>6.5</v>
          </cell>
          <cell r="D87">
            <v>39828</v>
          </cell>
          <cell r="E87" t="str">
            <v>GNMA POOL# 351418</v>
          </cell>
          <cell r="F87">
            <v>105.429017</v>
          </cell>
          <cell r="G87">
            <v>74.150000000000006</v>
          </cell>
          <cell r="H87">
            <v>13688.85</v>
          </cell>
          <cell r="I87">
            <v>14432.02</v>
          </cell>
          <cell r="J87">
            <v>1</v>
          </cell>
        </row>
        <row r="88">
          <cell r="A88" t="str">
            <v>36203KMQ4</v>
          </cell>
          <cell r="B88" t="str">
            <v>36203KMQ4</v>
          </cell>
          <cell r="C88">
            <v>7</v>
          </cell>
          <cell r="D88">
            <v>39828</v>
          </cell>
          <cell r="E88" t="str">
            <v>GNMA POOL# 351467</v>
          </cell>
          <cell r="F88">
            <v>107.13800500000001</v>
          </cell>
          <cell r="G88">
            <v>520.94000000000005</v>
          </cell>
          <cell r="H88">
            <v>89304.639999999999</v>
          </cell>
          <cell r="I88">
            <v>95679.21</v>
          </cell>
          <cell r="J88">
            <v>1</v>
          </cell>
        </row>
        <row r="89">
          <cell r="A89" t="str">
            <v>36203KSC9</v>
          </cell>
          <cell r="B89" t="str">
            <v>36203KSC9</v>
          </cell>
          <cell r="C89">
            <v>6.5</v>
          </cell>
          <cell r="D89">
            <v>39553</v>
          </cell>
          <cell r="E89" t="str">
            <v>GNMA POOL# 351615</v>
          </cell>
          <cell r="F89">
            <v>105.42899800000001</v>
          </cell>
          <cell r="G89">
            <v>1021.02</v>
          </cell>
          <cell r="H89">
            <v>188495.74</v>
          </cell>
          <cell r="I89">
            <v>198729.17</v>
          </cell>
          <cell r="J89">
            <v>1</v>
          </cell>
        </row>
        <row r="90">
          <cell r="A90" t="str">
            <v>36203KUE2</v>
          </cell>
          <cell r="B90" t="str">
            <v>36203KUE2</v>
          </cell>
          <cell r="C90">
            <v>6.5</v>
          </cell>
          <cell r="D90">
            <v>39675</v>
          </cell>
          <cell r="E90" t="str">
            <v>GNMA POOL# 351681</v>
          </cell>
          <cell r="F90">
            <v>105.429023</v>
          </cell>
          <cell r="G90">
            <v>27.37</v>
          </cell>
          <cell r="H90">
            <v>5052.29</v>
          </cell>
          <cell r="I90">
            <v>5326.58</v>
          </cell>
          <cell r="J90">
            <v>1</v>
          </cell>
        </row>
        <row r="91">
          <cell r="A91" t="str">
            <v>36203LC34</v>
          </cell>
          <cell r="B91" t="str">
            <v>36203LC34</v>
          </cell>
          <cell r="C91">
            <v>6.5</v>
          </cell>
          <cell r="D91">
            <v>39706</v>
          </cell>
          <cell r="E91" t="str">
            <v>GNMA POOL# 352090</v>
          </cell>
          <cell r="F91">
            <v>105.428989</v>
          </cell>
          <cell r="G91">
            <v>219.72</v>
          </cell>
          <cell r="H91">
            <v>40564.089999999997</v>
          </cell>
          <cell r="I91">
            <v>42766.31</v>
          </cell>
          <cell r="J91">
            <v>1</v>
          </cell>
        </row>
        <row r="92">
          <cell r="A92" t="str">
            <v>36203LDZ2</v>
          </cell>
          <cell r="B92" t="str">
            <v>36203LDZ2</v>
          </cell>
          <cell r="C92">
            <v>6.5</v>
          </cell>
          <cell r="D92">
            <v>39675</v>
          </cell>
          <cell r="E92" t="str">
            <v>GNMA POOL# 352120</v>
          </cell>
          <cell r="F92">
            <v>105.429005</v>
          </cell>
          <cell r="G92">
            <v>157.59</v>
          </cell>
          <cell r="H92">
            <v>29094.28</v>
          </cell>
          <cell r="I92">
            <v>30673.81</v>
          </cell>
          <cell r="J92">
            <v>1</v>
          </cell>
        </row>
        <row r="93">
          <cell r="A93" t="str">
            <v>36203LF23</v>
          </cell>
          <cell r="B93" t="str">
            <v>36203LF23</v>
          </cell>
          <cell r="C93">
            <v>8</v>
          </cell>
          <cell r="D93">
            <v>39553</v>
          </cell>
          <cell r="E93" t="str">
            <v>GNMA POOL# 352185</v>
          </cell>
          <cell r="F93">
            <v>107.07899399999999</v>
          </cell>
          <cell r="G93">
            <v>581.45000000000005</v>
          </cell>
          <cell r="H93">
            <v>87218.18</v>
          </cell>
          <cell r="I93">
            <v>93392.35</v>
          </cell>
          <cell r="J93">
            <v>1</v>
          </cell>
        </row>
        <row r="94">
          <cell r="A94" t="str">
            <v>36203LFM9</v>
          </cell>
          <cell r="B94" t="str">
            <v>36203LFM9</v>
          </cell>
          <cell r="C94">
            <v>7</v>
          </cell>
          <cell r="D94">
            <v>39614</v>
          </cell>
          <cell r="E94" t="str">
            <v>GNMA POOL# 352172</v>
          </cell>
          <cell r="F94">
            <v>107.13799899999999</v>
          </cell>
          <cell r="G94">
            <v>1674.85</v>
          </cell>
          <cell r="H94">
            <v>287116.3</v>
          </cell>
          <cell r="I94">
            <v>307610.65999999997</v>
          </cell>
          <cell r="J94">
            <v>1</v>
          </cell>
        </row>
        <row r="95">
          <cell r="A95" t="str">
            <v>36203LFN7</v>
          </cell>
          <cell r="B95" t="str">
            <v>36203LFN7</v>
          </cell>
          <cell r="C95">
            <v>7</v>
          </cell>
          <cell r="D95">
            <v>39614</v>
          </cell>
          <cell r="E95" t="str">
            <v>GNMA POOL# 352173</v>
          </cell>
          <cell r="F95">
            <v>107.13800000000001</v>
          </cell>
          <cell r="G95">
            <v>5401.44</v>
          </cell>
          <cell r="H95">
            <v>925961.76</v>
          </cell>
          <cell r="I95">
            <v>992056.91</v>
          </cell>
          <cell r="J95">
            <v>1</v>
          </cell>
        </row>
        <row r="96">
          <cell r="A96" t="str">
            <v>36203LFY3</v>
          </cell>
          <cell r="B96" t="str">
            <v>36203LFY3</v>
          </cell>
          <cell r="C96">
            <v>7.5</v>
          </cell>
          <cell r="D96">
            <v>39553</v>
          </cell>
          <cell r="E96" t="str">
            <v>GNMA POOL# 352183</v>
          </cell>
          <cell r="F96">
            <v>107.432996</v>
          </cell>
          <cell r="G96">
            <v>310.76</v>
          </cell>
          <cell r="H96">
            <v>49721</v>
          </cell>
          <cell r="I96">
            <v>53416.76</v>
          </cell>
          <cell r="J96">
            <v>1</v>
          </cell>
        </row>
        <row r="97">
          <cell r="A97" t="str">
            <v>36203LFZ0</v>
          </cell>
          <cell r="B97" t="str">
            <v>36203LFZ0</v>
          </cell>
          <cell r="C97">
            <v>7.5</v>
          </cell>
          <cell r="D97">
            <v>39553</v>
          </cell>
          <cell r="E97" t="str">
            <v>GNMA POOL# 352184</v>
          </cell>
          <cell r="F97">
            <v>107.43300000000001</v>
          </cell>
          <cell r="G97">
            <v>3823.3</v>
          </cell>
          <cell r="H97">
            <v>611727.68999999994</v>
          </cell>
          <cell r="I97">
            <v>657197.41</v>
          </cell>
          <cell r="J97">
            <v>1</v>
          </cell>
        </row>
        <row r="98">
          <cell r="A98" t="str">
            <v>36203LG89</v>
          </cell>
          <cell r="B98" t="str">
            <v>36203LG89</v>
          </cell>
          <cell r="C98">
            <v>6.5</v>
          </cell>
          <cell r="D98">
            <v>39553</v>
          </cell>
          <cell r="E98" t="str">
            <v>GNMA POOL# 352223</v>
          </cell>
          <cell r="F98">
            <v>105.429002</v>
          </cell>
          <cell r="G98">
            <v>458.4</v>
          </cell>
          <cell r="H98">
            <v>84628.26</v>
          </cell>
          <cell r="I98">
            <v>89222.73</v>
          </cell>
          <cell r="J98">
            <v>1</v>
          </cell>
        </row>
        <row r="99">
          <cell r="A99" t="str">
            <v>36203LGH9</v>
          </cell>
          <cell r="B99" t="str">
            <v>36203LGH9</v>
          </cell>
          <cell r="C99">
            <v>7</v>
          </cell>
          <cell r="D99">
            <v>39583</v>
          </cell>
          <cell r="E99" t="str">
            <v>GNMA POOL# 352200</v>
          </cell>
          <cell r="F99">
            <v>107.13800000000001</v>
          </cell>
          <cell r="G99">
            <v>3446.74</v>
          </cell>
          <cell r="H99">
            <v>590870.26</v>
          </cell>
          <cell r="I99">
            <v>633046.57999999996</v>
          </cell>
          <cell r="J99">
            <v>1</v>
          </cell>
        </row>
        <row r="100">
          <cell r="A100" t="str">
            <v>36203LQG0</v>
          </cell>
          <cell r="B100" t="str">
            <v>36203LQG0</v>
          </cell>
          <cell r="C100">
            <v>7.5</v>
          </cell>
          <cell r="D100">
            <v>39553</v>
          </cell>
          <cell r="E100" t="str">
            <v>GNMA POOL# 352455</v>
          </cell>
          <cell r="F100">
            <v>107.43307299999999</v>
          </cell>
          <cell r="G100">
            <v>41.52</v>
          </cell>
          <cell r="H100">
            <v>6643.82</v>
          </cell>
          <cell r="I100">
            <v>7137.66</v>
          </cell>
          <cell r="J100">
            <v>1</v>
          </cell>
        </row>
        <row r="101">
          <cell r="A101" t="str">
            <v>36203LRC8</v>
          </cell>
          <cell r="B101" t="str">
            <v>36203LRC8</v>
          </cell>
          <cell r="C101">
            <v>7</v>
          </cell>
          <cell r="D101">
            <v>45122</v>
          </cell>
          <cell r="E101" t="str">
            <v>GNMA POOL# 352483</v>
          </cell>
          <cell r="F101">
            <v>104.955</v>
          </cell>
          <cell r="G101">
            <v>2027.33</v>
          </cell>
          <cell r="H101">
            <v>347541.48</v>
          </cell>
          <cell r="I101">
            <v>364762.16</v>
          </cell>
          <cell r="J101">
            <v>1</v>
          </cell>
        </row>
        <row r="102">
          <cell r="A102" t="str">
            <v>36203LRR5</v>
          </cell>
          <cell r="B102" t="str">
            <v>36203LRR5</v>
          </cell>
          <cell r="C102">
            <v>6.5</v>
          </cell>
          <cell r="D102">
            <v>39675</v>
          </cell>
          <cell r="E102" t="str">
            <v>GNMA POOL# 352496</v>
          </cell>
          <cell r="F102">
            <v>105.429001</v>
          </cell>
          <cell r="G102">
            <v>200.03</v>
          </cell>
          <cell r="H102">
            <v>36927.79</v>
          </cell>
          <cell r="I102">
            <v>38932.6</v>
          </cell>
          <cell r="J102">
            <v>1</v>
          </cell>
        </row>
        <row r="103">
          <cell r="A103" t="str">
            <v>36203LTD4</v>
          </cell>
          <cell r="B103" t="str">
            <v>36203LTD4</v>
          </cell>
          <cell r="C103">
            <v>7.5</v>
          </cell>
          <cell r="D103">
            <v>39493</v>
          </cell>
          <cell r="E103" t="str">
            <v>GNMA POOL# 352548</v>
          </cell>
          <cell r="F103">
            <v>107.410016</v>
          </cell>
          <cell r="G103">
            <v>137.71</v>
          </cell>
          <cell r="H103">
            <v>22034.23</v>
          </cell>
          <cell r="I103">
            <v>23666.97</v>
          </cell>
          <cell r="J103">
            <v>1</v>
          </cell>
        </row>
        <row r="104">
          <cell r="A104" t="str">
            <v>36203LW99</v>
          </cell>
          <cell r="B104" t="str">
            <v>36203LW99</v>
          </cell>
          <cell r="C104">
            <v>7</v>
          </cell>
          <cell r="D104">
            <v>39583</v>
          </cell>
          <cell r="E104" t="str">
            <v>GNMA POOL# 352672</v>
          </cell>
          <cell r="F104">
            <v>107.138001</v>
          </cell>
          <cell r="G104">
            <v>2118.64</v>
          </cell>
          <cell r="H104">
            <v>363195.23</v>
          </cell>
          <cell r="I104">
            <v>389120.11</v>
          </cell>
          <cell r="J104">
            <v>1</v>
          </cell>
        </row>
        <row r="105">
          <cell r="A105" t="str">
            <v>36203MG53</v>
          </cell>
          <cell r="B105" t="str">
            <v>36203MG53</v>
          </cell>
          <cell r="C105">
            <v>7</v>
          </cell>
          <cell r="D105">
            <v>39614</v>
          </cell>
          <cell r="E105" t="str">
            <v>GNMA POOL# 353120</v>
          </cell>
          <cell r="F105">
            <v>107.138002</v>
          </cell>
          <cell r="G105">
            <v>114.83</v>
          </cell>
          <cell r="H105">
            <v>19685.48</v>
          </cell>
          <cell r="I105">
            <v>21090.63</v>
          </cell>
          <cell r="J105">
            <v>1</v>
          </cell>
        </row>
        <row r="106">
          <cell r="A106" t="str">
            <v>36203MG61</v>
          </cell>
          <cell r="B106" t="str">
            <v>36203MG61</v>
          </cell>
          <cell r="C106">
            <v>7</v>
          </cell>
          <cell r="D106">
            <v>39583</v>
          </cell>
          <cell r="E106" t="str">
            <v>GNMA POOL# 353121</v>
          </cell>
          <cell r="F106">
            <v>107.13800000000001</v>
          </cell>
          <cell r="G106">
            <v>5353.65</v>
          </cell>
          <cell r="H106">
            <v>917768.45</v>
          </cell>
          <cell r="I106">
            <v>983278.76</v>
          </cell>
          <cell r="J106">
            <v>1</v>
          </cell>
        </row>
        <row r="107">
          <cell r="A107" t="str">
            <v>36203MH60</v>
          </cell>
          <cell r="B107" t="str">
            <v>36203MH60</v>
          </cell>
          <cell r="C107">
            <v>6.5</v>
          </cell>
          <cell r="D107">
            <v>39736</v>
          </cell>
          <cell r="E107" t="str">
            <v>GNMA POOL# 353153</v>
          </cell>
          <cell r="F107">
            <v>105.42899300000001</v>
          </cell>
          <cell r="G107">
            <v>410.33</v>
          </cell>
          <cell r="H107">
            <v>75752.899999999994</v>
          </cell>
          <cell r="I107">
            <v>79865.52</v>
          </cell>
          <cell r="J107">
            <v>1</v>
          </cell>
        </row>
        <row r="108">
          <cell r="A108" t="str">
            <v>36203MHD5</v>
          </cell>
          <cell r="B108" t="str">
            <v>36203MHD5</v>
          </cell>
          <cell r="C108">
            <v>7</v>
          </cell>
          <cell r="D108">
            <v>39614</v>
          </cell>
          <cell r="E108" t="str">
            <v>GNMA POOL# 353128</v>
          </cell>
          <cell r="F108">
            <v>107.13800000000001</v>
          </cell>
          <cell r="G108">
            <v>4211.63</v>
          </cell>
          <cell r="H108">
            <v>721993.93</v>
          </cell>
          <cell r="I108">
            <v>773529.86</v>
          </cell>
          <cell r="J108">
            <v>1</v>
          </cell>
        </row>
        <row r="109">
          <cell r="A109" t="str">
            <v>36203MKD1</v>
          </cell>
          <cell r="B109" t="str">
            <v>36203MKD1</v>
          </cell>
          <cell r="C109">
            <v>7.5</v>
          </cell>
          <cell r="D109">
            <v>39493</v>
          </cell>
          <cell r="E109" t="str">
            <v>GNMA POOL# 353192</v>
          </cell>
          <cell r="F109">
            <v>107.43300600000001</v>
          </cell>
          <cell r="G109">
            <v>162.85</v>
          </cell>
          <cell r="H109">
            <v>26056.62</v>
          </cell>
          <cell r="I109">
            <v>27993.41</v>
          </cell>
          <cell r="J109">
            <v>1</v>
          </cell>
        </row>
        <row r="110">
          <cell r="A110" t="str">
            <v>36203ML99</v>
          </cell>
          <cell r="B110" t="str">
            <v>36203ML99</v>
          </cell>
          <cell r="C110">
            <v>7.5</v>
          </cell>
          <cell r="D110">
            <v>39553</v>
          </cell>
          <cell r="E110" t="str">
            <v>GNMA POOL# 353252</v>
          </cell>
          <cell r="F110">
            <v>107.432993</v>
          </cell>
          <cell r="G110">
            <v>322.72000000000003</v>
          </cell>
          <cell r="H110">
            <v>51634.92</v>
          </cell>
          <cell r="I110">
            <v>55472.94</v>
          </cell>
          <cell r="J110">
            <v>1</v>
          </cell>
        </row>
        <row r="111">
          <cell r="A111" t="str">
            <v>36203MLP3</v>
          </cell>
          <cell r="B111" t="str">
            <v>36203MLP3</v>
          </cell>
          <cell r="C111">
            <v>7.5</v>
          </cell>
          <cell r="D111">
            <v>39553</v>
          </cell>
          <cell r="E111" t="str">
            <v>GNMA POOL# 353234</v>
          </cell>
          <cell r="F111">
            <v>107.43294899999999</v>
          </cell>
          <cell r="G111">
            <v>61.74</v>
          </cell>
          <cell r="H111">
            <v>9879.1200000000008</v>
          </cell>
          <cell r="I111">
            <v>10613.43</v>
          </cell>
          <cell r="J111">
            <v>1</v>
          </cell>
        </row>
        <row r="112">
          <cell r="A112" t="str">
            <v>36203MPN4</v>
          </cell>
          <cell r="B112" t="str">
            <v>36203MPN4</v>
          </cell>
          <cell r="C112">
            <v>7</v>
          </cell>
          <cell r="D112">
            <v>45458</v>
          </cell>
          <cell r="E112" t="str">
            <v>GNMA POOL# 353329</v>
          </cell>
          <cell r="F112">
            <v>104.95600399999999</v>
          </cell>
          <cell r="G112">
            <v>166.56</v>
          </cell>
          <cell r="H112">
            <v>28553.65</v>
          </cell>
          <cell r="I112">
            <v>29968.77</v>
          </cell>
          <cell r="J112">
            <v>1</v>
          </cell>
        </row>
        <row r="113">
          <cell r="A113" t="str">
            <v>36203MZ86</v>
          </cell>
          <cell r="B113" t="str">
            <v>36203MZ86</v>
          </cell>
          <cell r="C113">
            <v>7.5</v>
          </cell>
          <cell r="D113">
            <v>39522</v>
          </cell>
          <cell r="E113" t="str">
            <v>GNMA POOL# 353667</v>
          </cell>
          <cell r="F113">
            <v>107.410003</v>
          </cell>
          <cell r="G113">
            <v>1015.76</v>
          </cell>
          <cell r="H113">
            <v>162522.21</v>
          </cell>
          <cell r="I113">
            <v>174565.11</v>
          </cell>
          <cell r="J113">
            <v>1</v>
          </cell>
        </row>
        <row r="114">
          <cell r="A114" t="str">
            <v>36203MZV5</v>
          </cell>
          <cell r="B114" t="str">
            <v>36203MZV5</v>
          </cell>
          <cell r="C114">
            <v>6.5</v>
          </cell>
          <cell r="D114">
            <v>39859</v>
          </cell>
          <cell r="E114" t="str">
            <v>GNMA POOL# 353656</v>
          </cell>
          <cell r="F114">
            <v>105.311995</v>
          </cell>
          <cell r="G114">
            <v>266.86</v>
          </cell>
          <cell r="H114">
            <v>49267.37</v>
          </cell>
          <cell r="I114">
            <v>51884.45</v>
          </cell>
          <cell r="J114">
            <v>1</v>
          </cell>
        </row>
        <row r="115">
          <cell r="A115" t="str">
            <v>36203MZZ6</v>
          </cell>
          <cell r="B115" t="str">
            <v>36203MZZ6</v>
          </cell>
          <cell r="C115">
            <v>7</v>
          </cell>
          <cell r="D115">
            <v>39522</v>
          </cell>
          <cell r="E115" t="str">
            <v>GNMA POOL# 353660</v>
          </cell>
          <cell r="F115">
            <v>107.138004</v>
          </cell>
          <cell r="G115">
            <v>315.36</v>
          </cell>
          <cell r="H115">
            <v>54062.03</v>
          </cell>
          <cell r="I115">
            <v>57920.98</v>
          </cell>
          <cell r="J115">
            <v>1</v>
          </cell>
        </row>
        <row r="116">
          <cell r="A116" t="str">
            <v>36203N2A5</v>
          </cell>
          <cell r="B116" t="str">
            <v>36203N2A5</v>
          </cell>
          <cell r="C116">
            <v>6.5</v>
          </cell>
          <cell r="D116">
            <v>39553</v>
          </cell>
          <cell r="E116" t="str">
            <v>GNMA POOL# 354569</v>
          </cell>
          <cell r="F116">
            <v>105.429006</v>
          </cell>
          <cell r="G116">
            <v>449.73</v>
          </cell>
          <cell r="H116">
            <v>83027.17</v>
          </cell>
          <cell r="I116">
            <v>87534.720000000001</v>
          </cell>
          <cell r="J116">
            <v>1</v>
          </cell>
        </row>
        <row r="117">
          <cell r="A117" t="str">
            <v>36203N3A4</v>
          </cell>
          <cell r="B117" t="str">
            <v>36203N3A4</v>
          </cell>
          <cell r="C117">
            <v>8</v>
          </cell>
          <cell r="D117">
            <v>39583</v>
          </cell>
          <cell r="E117" t="str">
            <v>GNMA POOL# 354593</v>
          </cell>
          <cell r="F117">
            <v>107.07900100000001</v>
          </cell>
          <cell r="G117">
            <v>413.33</v>
          </cell>
          <cell r="H117">
            <v>61999.57</v>
          </cell>
          <cell r="I117">
            <v>66388.52</v>
          </cell>
          <cell r="J117">
            <v>1</v>
          </cell>
        </row>
        <row r="118">
          <cell r="A118" t="str">
            <v>36203NKK3</v>
          </cell>
          <cell r="B118" t="str">
            <v>36203NKK3</v>
          </cell>
          <cell r="C118">
            <v>7</v>
          </cell>
          <cell r="D118">
            <v>39553</v>
          </cell>
          <cell r="E118" t="str">
            <v>GNMA POOL# 354098</v>
          </cell>
          <cell r="F118">
            <v>107.138002</v>
          </cell>
          <cell r="G118">
            <v>903.32</v>
          </cell>
          <cell r="H118">
            <v>154854.67000000001</v>
          </cell>
          <cell r="I118">
            <v>165908.20000000001</v>
          </cell>
          <cell r="J118">
            <v>1</v>
          </cell>
        </row>
        <row r="119">
          <cell r="A119" t="str">
            <v>36203NR42</v>
          </cell>
          <cell r="B119" t="str">
            <v>36203NR42</v>
          </cell>
          <cell r="C119">
            <v>7</v>
          </cell>
          <cell r="D119">
            <v>39614</v>
          </cell>
          <cell r="E119" t="str">
            <v>GNMA POOL# 354307</v>
          </cell>
          <cell r="F119">
            <v>107.137998</v>
          </cell>
          <cell r="G119">
            <v>861.08</v>
          </cell>
          <cell r="H119">
            <v>147613.94</v>
          </cell>
          <cell r="I119">
            <v>158150.62</v>
          </cell>
          <cell r="J119">
            <v>1</v>
          </cell>
        </row>
        <row r="120">
          <cell r="A120" t="str">
            <v>36203P6E8</v>
          </cell>
          <cell r="B120" t="str">
            <v>36203P6E8</v>
          </cell>
          <cell r="C120">
            <v>7</v>
          </cell>
          <cell r="D120">
            <v>39614</v>
          </cell>
          <cell r="E120" t="str">
            <v>GNMA POOL# 355569</v>
          </cell>
          <cell r="F120">
            <v>107.138003</v>
          </cell>
          <cell r="G120">
            <v>775.81</v>
          </cell>
          <cell r="H120">
            <v>132995.6</v>
          </cell>
          <cell r="I120">
            <v>142488.82999999999</v>
          </cell>
          <cell r="J120">
            <v>1</v>
          </cell>
        </row>
        <row r="121">
          <cell r="A121" t="str">
            <v>36203PED1</v>
          </cell>
          <cell r="B121" t="str">
            <v>36203PED1</v>
          </cell>
          <cell r="C121">
            <v>7</v>
          </cell>
          <cell r="D121">
            <v>45458</v>
          </cell>
          <cell r="E121" t="str">
            <v>GNMA POOL# 354832</v>
          </cell>
          <cell r="F121">
            <v>104.956001</v>
          </cell>
          <cell r="G121">
            <v>264.98</v>
          </cell>
          <cell r="H121">
            <v>45424.73</v>
          </cell>
          <cell r="I121">
            <v>47675.98</v>
          </cell>
          <cell r="J121">
            <v>1</v>
          </cell>
        </row>
        <row r="122">
          <cell r="A122" t="str">
            <v>36203PFW8</v>
          </cell>
          <cell r="B122" t="str">
            <v>36203PFW8</v>
          </cell>
          <cell r="C122">
            <v>7</v>
          </cell>
          <cell r="D122">
            <v>39614</v>
          </cell>
          <cell r="E122" t="str">
            <v>GNMA POOL# 354881</v>
          </cell>
          <cell r="F122">
            <v>107.13800000000001</v>
          </cell>
          <cell r="G122">
            <v>879.98</v>
          </cell>
          <cell r="H122">
            <v>150853.31</v>
          </cell>
          <cell r="I122">
            <v>161621.22</v>
          </cell>
          <cell r="J122">
            <v>1</v>
          </cell>
        </row>
        <row r="123">
          <cell r="A123" t="str">
            <v>36203PU84</v>
          </cell>
          <cell r="B123" t="str">
            <v>36203PU84</v>
          </cell>
          <cell r="C123">
            <v>7</v>
          </cell>
          <cell r="D123">
            <v>39614</v>
          </cell>
          <cell r="E123" t="str">
            <v>GNMA POOL# 355307</v>
          </cell>
          <cell r="F123">
            <v>107.138003</v>
          </cell>
          <cell r="G123">
            <v>534.37</v>
          </cell>
          <cell r="H123">
            <v>91606.02</v>
          </cell>
          <cell r="I123">
            <v>98144.86</v>
          </cell>
          <cell r="J123">
            <v>1</v>
          </cell>
        </row>
        <row r="124">
          <cell r="A124" t="str">
            <v>36203PWW9</v>
          </cell>
          <cell r="B124" t="str">
            <v>36203PWW9</v>
          </cell>
          <cell r="C124">
            <v>7</v>
          </cell>
          <cell r="D124">
            <v>39614</v>
          </cell>
          <cell r="E124" t="str">
            <v>GNMA POOL# 355361</v>
          </cell>
          <cell r="F124">
            <v>107.13799899999999</v>
          </cell>
          <cell r="G124">
            <v>971.26</v>
          </cell>
          <cell r="H124">
            <v>166501.28</v>
          </cell>
          <cell r="I124">
            <v>178386.14</v>
          </cell>
          <cell r="J124">
            <v>1</v>
          </cell>
        </row>
        <row r="125">
          <cell r="A125" t="str">
            <v>36203PX73</v>
          </cell>
          <cell r="B125" t="str">
            <v>36203PX73</v>
          </cell>
          <cell r="C125">
            <v>7</v>
          </cell>
          <cell r="D125">
            <v>39614</v>
          </cell>
          <cell r="E125" t="str">
            <v>GNMA POOL# 355402</v>
          </cell>
          <cell r="F125">
            <v>107.138002</v>
          </cell>
          <cell r="G125">
            <v>580.86</v>
          </cell>
          <cell r="H125">
            <v>99576.33</v>
          </cell>
          <cell r="I125">
            <v>106684.09</v>
          </cell>
          <cell r="J125">
            <v>1</v>
          </cell>
        </row>
        <row r="126">
          <cell r="A126" t="str">
            <v>36203PX81</v>
          </cell>
          <cell r="B126" t="str">
            <v>36203PX81</v>
          </cell>
          <cell r="C126">
            <v>7</v>
          </cell>
          <cell r="D126">
            <v>39614</v>
          </cell>
          <cell r="E126" t="str">
            <v>GNMA POOL# 355403</v>
          </cell>
          <cell r="F126">
            <v>107.13799899999999</v>
          </cell>
          <cell r="G126">
            <v>1220.8599999999999</v>
          </cell>
          <cell r="H126">
            <v>209290.16</v>
          </cell>
          <cell r="I126">
            <v>224229.29</v>
          </cell>
          <cell r="J126">
            <v>1</v>
          </cell>
        </row>
        <row r="127">
          <cell r="A127" t="str">
            <v>36203Q2P5</v>
          </cell>
          <cell r="B127" t="str">
            <v>36203Q2P5</v>
          </cell>
          <cell r="C127">
            <v>7</v>
          </cell>
          <cell r="D127">
            <v>39614</v>
          </cell>
          <cell r="E127" t="str">
            <v>GNMA POOL# 356382</v>
          </cell>
          <cell r="F127">
            <v>107.138001</v>
          </cell>
          <cell r="G127">
            <v>729.37</v>
          </cell>
          <cell r="H127">
            <v>125035.42</v>
          </cell>
          <cell r="I127">
            <v>133960.45000000001</v>
          </cell>
          <cell r="J127">
            <v>1</v>
          </cell>
        </row>
        <row r="128">
          <cell r="A128" t="str">
            <v>36203Q3V1</v>
          </cell>
          <cell r="B128" t="str">
            <v>36203Q3V1</v>
          </cell>
          <cell r="C128">
            <v>8</v>
          </cell>
          <cell r="D128">
            <v>39553</v>
          </cell>
          <cell r="E128" t="str">
            <v>GNMA POOL# 356412</v>
          </cell>
          <cell r="F128">
            <v>107.07900100000001</v>
          </cell>
          <cell r="G128">
            <v>302.63</v>
          </cell>
          <cell r="H128">
            <v>45394.68</v>
          </cell>
          <cell r="I128">
            <v>48608.17</v>
          </cell>
          <cell r="J128">
            <v>1</v>
          </cell>
        </row>
        <row r="129">
          <cell r="A129" t="str">
            <v>36203QCS8</v>
          </cell>
          <cell r="B129" t="str">
            <v>36203QCS8</v>
          </cell>
          <cell r="C129">
            <v>7</v>
          </cell>
          <cell r="D129">
            <v>39583</v>
          </cell>
          <cell r="E129" t="str">
            <v>GNMA POOL# 355681</v>
          </cell>
          <cell r="F129">
            <v>107.138002</v>
          </cell>
          <cell r="G129">
            <v>1183.58</v>
          </cell>
          <cell r="H129">
            <v>202899.64</v>
          </cell>
          <cell r="I129">
            <v>217382.62</v>
          </cell>
          <cell r="J129">
            <v>1</v>
          </cell>
        </row>
        <row r="130">
          <cell r="A130" t="str">
            <v>36203QDH1</v>
          </cell>
          <cell r="B130" t="str">
            <v>36203QDH1</v>
          </cell>
          <cell r="C130">
            <v>7</v>
          </cell>
          <cell r="D130">
            <v>39614</v>
          </cell>
          <cell r="E130" t="str">
            <v>GNMA POOL# 355704</v>
          </cell>
          <cell r="F130">
            <v>107.13800500000001</v>
          </cell>
          <cell r="G130">
            <v>442.52</v>
          </cell>
          <cell r="H130">
            <v>75861.25</v>
          </cell>
          <cell r="I130">
            <v>81276.23</v>
          </cell>
          <cell r="J130">
            <v>1</v>
          </cell>
        </row>
        <row r="131">
          <cell r="A131" t="str">
            <v>36203QJU6</v>
          </cell>
          <cell r="B131" t="str">
            <v>36203QJU6</v>
          </cell>
          <cell r="C131">
            <v>6.5</v>
          </cell>
          <cell r="D131">
            <v>39918</v>
          </cell>
          <cell r="E131" t="str">
            <v>GNMA POOL# 355875</v>
          </cell>
          <cell r="F131">
            <v>105.31199599999999</v>
          </cell>
          <cell r="G131">
            <v>448.29</v>
          </cell>
          <cell r="H131">
            <v>82760.61</v>
          </cell>
          <cell r="I131">
            <v>87156.85</v>
          </cell>
          <cell r="J131">
            <v>1</v>
          </cell>
        </row>
        <row r="132">
          <cell r="A132" t="str">
            <v>36203QT50</v>
          </cell>
          <cell r="B132" t="str">
            <v>36203QT50</v>
          </cell>
          <cell r="C132">
            <v>6.5</v>
          </cell>
          <cell r="D132">
            <v>45275</v>
          </cell>
          <cell r="E132" t="str">
            <v>GNMA POOL# 356172</v>
          </cell>
          <cell r="F132">
            <v>103.732946</v>
          </cell>
          <cell r="G132">
            <v>34.96</v>
          </cell>
          <cell r="H132">
            <v>6454.42</v>
          </cell>
          <cell r="I132">
            <v>6695.36</v>
          </cell>
          <cell r="J132">
            <v>1</v>
          </cell>
        </row>
        <row r="133">
          <cell r="A133" t="str">
            <v>36203RCL1</v>
          </cell>
          <cell r="B133" t="str">
            <v>36203RCL1</v>
          </cell>
          <cell r="C133">
            <v>7</v>
          </cell>
          <cell r="D133">
            <v>39583</v>
          </cell>
          <cell r="E133" t="str">
            <v>GNMA POOL# 356575</v>
          </cell>
          <cell r="F133">
            <v>107.13800000000001</v>
          </cell>
          <cell r="G133">
            <v>2420.13</v>
          </cell>
          <cell r="H133">
            <v>414878.95</v>
          </cell>
          <cell r="I133">
            <v>444493.01</v>
          </cell>
          <cell r="J133">
            <v>1</v>
          </cell>
        </row>
        <row r="134">
          <cell r="A134" t="str">
            <v>36203RGG8</v>
          </cell>
          <cell r="B134" t="str">
            <v>36203RGG8</v>
          </cell>
          <cell r="C134">
            <v>7</v>
          </cell>
          <cell r="D134">
            <v>39614</v>
          </cell>
          <cell r="E134" t="str">
            <v>GNMA POOL# 356699</v>
          </cell>
          <cell r="F134">
            <v>107.13799899999999</v>
          </cell>
          <cell r="G134">
            <v>1564.46</v>
          </cell>
          <cell r="H134">
            <v>268192.93</v>
          </cell>
          <cell r="I134">
            <v>287336.53999999998</v>
          </cell>
          <cell r="J134">
            <v>1</v>
          </cell>
        </row>
        <row r="135">
          <cell r="A135" t="str">
            <v>36203RH69</v>
          </cell>
          <cell r="B135" t="str">
            <v>36203RH69</v>
          </cell>
          <cell r="C135">
            <v>6.5</v>
          </cell>
          <cell r="D135">
            <v>39553</v>
          </cell>
          <cell r="E135" t="str">
            <v>GNMA POOL# 356753</v>
          </cell>
          <cell r="F135">
            <v>105.428991</v>
          </cell>
          <cell r="G135">
            <v>91.93</v>
          </cell>
          <cell r="H135">
            <v>16972.400000000001</v>
          </cell>
          <cell r="I135">
            <v>17893.830000000002</v>
          </cell>
          <cell r="J135">
            <v>1</v>
          </cell>
        </row>
        <row r="136">
          <cell r="A136" t="str">
            <v>36203RPP8</v>
          </cell>
          <cell r="B136" t="str">
            <v>36203RPP8</v>
          </cell>
          <cell r="C136">
            <v>7</v>
          </cell>
          <cell r="D136">
            <v>39614</v>
          </cell>
          <cell r="E136" t="str">
            <v>GNMA POOL# 356930</v>
          </cell>
          <cell r="F136">
            <v>107.138002</v>
          </cell>
          <cell r="G136">
            <v>1076.6199999999999</v>
          </cell>
          <cell r="H136">
            <v>184563.69</v>
          </cell>
          <cell r="I136">
            <v>197737.85</v>
          </cell>
          <cell r="J136">
            <v>1</v>
          </cell>
        </row>
        <row r="137">
          <cell r="A137" t="str">
            <v>36203RQ44</v>
          </cell>
          <cell r="B137" t="str">
            <v>36203RQ44</v>
          </cell>
          <cell r="C137">
            <v>7</v>
          </cell>
          <cell r="D137">
            <v>39614</v>
          </cell>
          <cell r="E137" t="str">
            <v>GNMA POOL# 356975</v>
          </cell>
          <cell r="F137">
            <v>107.13800000000001</v>
          </cell>
          <cell r="G137">
            <v>998.47</v>
          </cell>
          <cell r="H137">
            <v>171165.73</v>
          </cell>
          <cell r="I137">
            <v>183383.54</v>
          </cell>
          <cell r="J137">
            <v>1</v>
          </cell>
        </row>
        <row r="138">
          <cell r="A138" t="str">
            <v>36203RQB8</v>
          </cell>
          <cell r="B138" t="str">
            <v>36203RQB8</v>
          </cell>
          <cell r="C138">
            <v>7</v>
          </cell>
          <cell r="D138">
            <v>39614</v>
          </cell>
          <cell r="E138" t="str">
            <v>GNMA POOL# 356950</v>
          </cell>
          <cell r="F138">
            <v>107.13799899999999</v>
          </cell>
          <cell r="G138">
            <v>1914.27</v>
          </cell>
          <cell r="H138">
            <v>328161.31</v>
          </cell>
          <cell r="I138">
            <v>351585.46</v>
          </cell>
          <cell r="J138">
            <v>1</v>
          </cell>
        </row>
        <row r="139">
          <cell r="A139" t="str">
            <v>36203RTJ8</v>
          </cell>
          <cell r="B139" t="str">
            <v>36203RTJ8</v>
          </cell>
          <cell r="C139">
            <v>7</v>
          </cell>
          <cell r="D139">
            <v>39614</v>
          </cell>
          <cell r="E139" t="str">
            <v>GNMA POOL# 357053</v>
          </cell>
          <cell r="F139">
            <v>107.138002</v>
          </cell>
          <cell r="G139">
            <v>746.07</v>
          </cell>
          <cell r="H139">
            <v>127897.55</v>
          </cell>
          <cell r="I139">
            <v>137026.88</v>
          </cell>
          <cell r="J139">
            <v>1</v>
          </cell>
        </row>
        <row r="140">
          <cell r="A140" t="str">
            <v>36203S3Z8</v>
          </cell>
          <cell r="B140" t="str">
            <v>36203S3Z8</v>
          </cell>
          <cell r="C140">
            <v>6.5</v>
          </cell>
          <cell r="D140">
            <v>39614</v>
          </cell>
          <cell r="E140" t="str">
            <v>GNMA POOL# 358216</v>
          </cell>
          <cell r="F140">
            <v>105.42900400000001</v>
          </cell>
          <cell r="G140">
            <v>357.66</v>
          </cell>
          <cell r="H140">
            <v>66028.69</v>
          </cell>
          <cell r="I140">
            <v>69613.39</v>
          </cell>
          <cell r="J140">
            <v>1</v>
          </cell>
        </row>
        <row r="141">
          <cell r="A141" t="str">
            <v>36203S4F1</v>
          </cell>
          <cell r="B141" t="str">
            <v>36203S4F1</v>
          </cell>
          <cell r="C141">
            <v>6.5</v>
          </cell>
          <cell r="D141">
            <v>39644</v>
          </cell>
          <cell r="E141" t="str">
            <v>GNMA POOL# 358222</v>
          </cell>
          <cell r="F141">
            <v>105.42900400000001</v>
          </cell>
          <cell r="G141">
            <v>487.95</v>
          </cell>
          <cell r="H141">
            <v>90082.27</v>
          </cell>
          <cell r="I141">
            <v>94972.84</v>
          </cell>
          <cell r="J141">
            <v>1</v>
          </cell>
        </row>
        <row r="142">
          <cell r="A142" t="str">
            <v>36203SFS1</v>
          </cell>
          <cell r="B142" t="str">
            <v>36203SFS1</v>
          </cell>
          <cell r="C142">
            <v>7</v>
          </cell>
          <cell r="D142">
            <v>39614</v>
          </cell>
          <cell r="E142" t="str">
            <v>GNMA POOL# 357577</v>
          </cell>
          <cell r="F142">
            <v>107.137998</v>
          </cell>
          <cell r="G142">
            <v>1008.15</v>
          </cell>
          <cell r="H142">
            <v>172825.9</v>
          </cell>
          <cell r="I142">
            <v>185162.21</v>
          </cell>
          <cell r="J142">
            <v>1</v>
          </cell>
        </row>
        <row r="143">
          <cell r="A143" t="str">
            <v>36203SKH9</v>
          </cell>
          <cell r="B143" t="str">
            <v>36203SKH9</v>
          </cell>
          <cell r="C143">
            <v>6.5</v>
          </cell>
          <cell r="D143">
            <v>39706</v>
          </cell>
          <cell r="E143" t="str">
            <v>GNMA POOL# 357696</v>
          </cell>
          <cell r="F143">
            <v>105.429</v>
          </cell>
          <cell r="G143">
            <v>323.70999999999998</v>
          </cell>
          <cell r="H143">
            <v>59762.2</v>
          </cell>
          <cell r="I143">
            <v>63006.69</v>
          </cell>
          <cell r="J143">
            <v>1</v>
          </cell>
        </row>
        <row r="144">
          <cell r="A144" t="str">
            <v>36203SMK0</v>
          </cell>
          <cell r="B144" t="str">
            <v>36203SMK0</v>
          </cell>
          <cell r="C144">
            <v>7</v>
          </cell>
          <cell r="D144">
            <v>39553</v>
          </cell>
          <cell r="E144" t="str">
            <v>GNMA POOL# 357762</v>
          </cell>
          <cell r="F144">
            <v>107.13799899999999</v>
          </cell>
          <cell r="G144">
            <v>1173.53</v>
          </cell>
          <cell r="H144">
            <v>201176.56</v>
          </cell>
          <cell r="I144">
            <v>215536.54</v>
          </cell>
          <cell r="J144">
            <v>1</v>
          </cell>
        </row>
        <row r="145">
          <cell r="A145" t="str">
            <v>36203ST72</v>
          </cell>
          <cell r="B145" t="str">
            <v>36203ST72</v>
          </cell>
          <cell r="C145">
            <v>7</v>
          </cell>
          <cell r="D145">
            <v>45245</v>
          </cell>
          <cell r="E145" t="str">
            <v>GNMA POOL# 357974</v>
          </cell>
          <cell r="F145">
            <v>104.954999</v>
          </cell>
          <cell r="G145">
            <v>2188.14</v>
          </cell>
          <cell r="H145">
            <v>375109.46</v>
          </cell>
          <cell r="I145">
            <v>393696.13</v>
          </cell>
          <cell r="J145">
            <v>1</v>
          </cell>
        </row>
        <row r="146">
          <cell r="A146" t="str">
            <v>36203SXU6</v>
          </cell>
          <cell r="B146" t="str">
            <v>36203SXU6</v>
          </cell>
          <cell r="C146">
            <v>7</v>
          </cell>
          <cell r="D146">
            <v>39583</v>
          </cell>
          <cell r="E146" t="str">
            <v>GNMA POOL# 358091</v>
          </cell>
          <cell r="F146">
            <v>107.13800000000001</v>
          </cell>
          <cell r="G146">
            <v>833.61</v>
          </cell>
          <cell r="H146">
            <v>142903.89000000001</v>
          </cell>
          <cell r="I146">
            <v>153104.37</v>
          </cell>
          <cell r="J146">
            <v>1</v>
          </cell>
        </row>
        <row r="147">
          <cell r="A147" t="str">
            <v>36203T2T1</v>
          </cell>
          <cell r="B147" t="str">
            <v>36203T2T1</v>
          </cell>
          <cell r="C147">
            <v>7</v>
          </cell>
          <cell r="D147">
            <v>39614</v>
          </cell>
          <cell r="E147" t="str">
            <v>GNMA POOL# 359086</v>
          </cell>
          <cell r="F147">
            <v>107.13800000000001</v>
          </cell>
          <cell r="G147">
            <v>3960.49</v>
          </cell>
          <cell r="H147">
            <v>678940.44</v>
          </cell>
          <cell r="I147">
            <v>727403.21</v>
          </cell>
          <cell r="J147">
            <v>1</v>
          </cell>
        </row>
        <row r="148">
          <cell r="A148" t="str">
            <v>36203TAS4</v>
          </cell>
          <cell r="B148" t="str">
            <v>36203TAS4</v>
          </cell>
          <cell r="C148">
            <v>7</v>
          </cell>
          <cell r="D148">
            <v>45306</v>
          </cell>
          <cell r="E148" t="str">
            <v>GNMA POOL# 358317</v>
          </cell>
          <cell r="F148">
            <v>104.95599900000001</v>
          </cell>
          <cell r="G148">
            <v>1706.8</v>
          </cell>
          <cell r="H148">
            <v>292594.49</v>
          </cell>
          <cell r="I148">
            <v>307095.46999999997</v>
          </cell>
          <cell r="J148">
            <v>1</v>
          </cell>
        </row>
        <row r="149">
          <cell r="A149" t="str">
            <v>36203UTD4</v>
          </cell>
          <cell r="B149" t="str">
            <v>36203UTD4</v>
          </cell>
          <cell r="C149">
            <v>7</v>
          </cell>
          <cell r="D149">
            <v>39583</v>
          </cell>
          <cell r="E149" t="str">
            <v>GNMA POOL# 359748</v>
          </cell>
          <cell r="F149">
            <v>107.137997</v>
          </cell>
          <cell r="G149">
            <v>536.89</v>
          </cell>
          <cell r="H149">
            <v>92038.85</v>
          </cell>
          <cell r="I149">
            <v>98608.58</v>
          </cell>
          <cell r="J149">
            <v>1</v>
          </cell>
        </row>
        <row r="150">
          <cell r="A150" t="str">
            <v>36203UUX8</v>
          </cell>
          <cell r="B150" t="str">
            <v>36203UUX8</v>
          </cell>
          <cell r="C150">
            <v>6.5</v>
          </cell>
          <cell r="D150">
            <v>39644</v>
          </cell>
          <cell r="E150" t="str">
            <v>GNMA POOL# 359798</v>
          </cell>
          <cell r="F150">
            <v>105.429005</v>
          </cell>
          <cell r="G150">
            <v>460.49</v>
          </cell>
          <cell r="H150">
            <v>85012.81</v>
          </cell>
          <cell r="I150">
            <v>89628.160000000003</v>
          </cell>
          <cell r="J150">
            <v>1</v>
          </cell>
        </row>
        <row r="151">
          <cell r="A151" t="str">
            <v>36203UWC2</v>
          </cell>
          <cell r="B151" t="str">
            <v>36203UWC2</v>
          </cell>
          <cell r="C151">
            <v>6.5</v>
          </cell>
          <cell r="D151">
            <v>39706</v>
          </cell>
          <cell r="E151" t="str">
            <v>GNMA POOL# 359843</v>
          </cell>
          <cell r="F151">
            <v>105.429002</v>
          </cell>
          <cell r="G151">
            <v>295.54000000000002</v>
          </cell>
          <cell r="H151">
            <v>54561.04</v>
          </cell>
          <cell r="I151">
            <v>57523.16</v>
          </cell>
          <cell r="J151">
            <v>1</v>
          </cell>
        </row>
        <row r="152">
          <cell r="A152" t="str">
            <v>36203UWD0</v>
          </cell>
          <cell r="B152" t="str">
            <v>36203UWD0</v>
          </cell>
          <cell r="C152">
            <v>6.5</v>
          </cell>
          <cell r="D152">
            <v>39706</v>
          </cell>
          <cell r="E152" t="str">
            <v>GNMA POOL# 359844</v>
          </cell>
          <cell r="F152">
            <v>105.42900299999999</v>
          </cell>
          <cell r="G152">
            <v>448.19</v>
          </cell>
          <cell r="H152">
            <v>82742.45</v>
          </cell>
          <cell r="I152">
            <v>87234.54</v>
          </cell>
          <cell r="J152">
            <v>1</v>
          </cell>
        </row>
        <row r="153">
          <cell r="A153" t="str">
            <v>36203UWL2</v>
          </cell>
          <cell r="B153" t="str">
            <v>36203UWL2</v>
          </cell>
          <cell r="C153">
            <v>7</v>
          </cell>
          <cell r="D153">
            <v>39614</v>
          </cell>
          <cell r="E153" t="str">
            <v>GNMA POOL# 359851</v>
          </cell>
          <cell r="F153">
            <v>107.13800000000001</v>
          </cell>
          <cell r="G153">
            <v>1618.03</v>
          </cell>
          <cell r="H153">
            <v>277375.88</v>
          </cell>
          <cell r="I153">
            <v>297174.96999999997</v>
          </cell>
          <cell r="J153">
            <v>1</v>
          </cell>
        </row>
        <row r="154">
          <cell r="A154" t="str">
            <v>36203UYA4</v>
          </cell>
          <cell r="B154" t="str">
            <v>36203UYA4</v>
          </cell>
          <cell r="C154">
            <v>6.5</v>
          </cell>
          <cell r="D154">
            <v>39736</v>
          </cell>
          <cell r="E154" t="str">
            <v>GNMA POOL# 359905</v>
          </cell>
          <cell r="F154">
            <v>105.429001</v>
          </cell>
          <cell r="G154">
            <v>1482.9</v>
          </cell>
          <cell r="H154">
            <v>273766.02</v>
          </cell>
          <cell r="I154">
            <v>288628.78000000003</v>
          </cell>
          <cell r="J154">
            <v>1</v>
          </cell>
        </row>
        <row r="155">
          <cell r="A155" t="str">
            <v>36203V2F6</v>
          </cell>
          <cell r="B155" t="str">
            <v>36203V2F6</v>
          </cell>
          <cell r="C155">
            <v>7</v>
          </cell>
          <cell r="D155">
            <v>39614</v>
          </cell>
          <cell r="E155" t="str">
            <v>GNMA POOL# 360874</v>
          </cell>
          <cell r="F155">
            <v>107.137998</v>
          </cell>
          <cell r="G155">
            <v>1442.56</v>
          </cell>
          <cell r="H155">
            <v>247295.81</v>
          </cell>
          <cell r="I155">
            <v>264947.78000000003</v>
          </cell>
          <cell r="J155">
            <v>1</v>
          </cell>
        </row>
        <row r="156">
          <cell r="A156" t="str">
            <v>36203VD49</v>
          </cell>
          <cell r="B156" t="str">
            <v>36203VD49</v>
          </cell>
          <cell r="C156">
            <v>6</v>
          </cell>
          <cell r="D156">
            <v>39859</v>
          </cell>
          <cell r="E156" t="str">
            <v>GNMA POOL# 360223</v>
          </cell>
          <cell r="F156">
            <v>104.42200099999999</v>
          </cell>
          <cell r="G156">
            <v>516.91999999999996</v>
          </cell>
          <cell r="H156">
            <v>103383.05</v>
          </cell>
          <cell r="I156">
            <v>107954.65</v>
          </cell>
          <cell r="J156">
            <v>1</v>
          </cell>
        </row>
        <row r="157">
          <cell r="A157" t="str">
            <v>36203VDU1</v>
          </cell>
          <cell r="B157" t="str">
            <v>36203VDU1</v>
          </cell>
          <cell r="C157">
            <v>6</v>
          </cell>
          <cell r="D157">
            <v>39828</v>
          </cell>
          <cell r="E157" t="str">
            <v>GNMA POOL# 360215</v>
          </cell>
          <cell r="F157">
            <v>104.671997</v>
          </cell>
          <cell r="G157">
            <v>616.29</v>
          </cell>
          <cell r="H157">
            <v>123258.01</v>
          </cell>
          <cell r="I157">
            <v>129016.62</v>
          </cell>
          <cell r="J157">
            <v>1</v>
          </cell>
        </row>
        <row r="158">
          <cell r="A158" t="str">
            <v>36203VXA3</v>
          </cell>
          <cell r="B158" t="str">
            <v>36203VXA3</v>
          </cell>
          <cell r="C158">
            <v>7</v>
          </cell>
          <cell r="D158">
            <v>45337</v>
          </cell>
          <cell r="E158" t="str">
            <v>GNMA POOL# 360773</v>
          </cell>
          <cell r="F158">
            <v>104.955997</v>
          </cell>
          <cell r="G158">
            <v>557.34</v>
          </cell>
          <cell r="H158">
            <v>95544.85</v>
          </cell>
          <cell r="I158">
            <v>100280.05</v>
          </cell>
          <cell r="J158">
            <v>1</v>
          </cell>
        </row>
        <row r="159">
          <cell r="A159" t="str">
            <v>36203W4P0</v>
          </cell>
          <cell r="B159" t="str">
            <v>36203W4P0</v>
          </cell>
          <cell r="C159">
            <v>6.5</v>
          </cell>
          <cell r="D159">
            <v>39706</v>
          </cell>
          <cell r="E159" t="str">
            <v>GNMA POOL# 361830</v>
          </cell>
          <cell r="F159">
            <v>105.42900400000001</v>
          </cell>
          <cell r="G159">
            <v>310.99</v>
          </cell>
          <cell r="H159">
            <v>57413.85</v>
          </cell>
          <cell r="I159">
            <v>60530.85</v>
          </cell>
          <cell r="J159">
            <v>1</v>
          </cell>
        </row>
        <row r="160">
          <cell r="A160" t="str">
            <v>36203X7B6</v>
          </cell>
          <cell r="B160" t="str">
            <v>36203X7B6</v>
          </cell>
          <cell r="C160">
            <v>6</v>
          </cell>
          <cell r="D160">
            <v>39887</v>
          </cell>
          <cell r="E160" t="str">
            <v>GNMA POOL# 362790</v>
          </cell>
          <cell r="F160">
            <v>104.422</v>
          </cell>
          <cell r="G160">
            <v>2337.2600000000002</v>
          </cell>
          <cell r="H160">
            <v>467452.99</v>
          </cell>
          <cell r="I160">
            <v>488123.76</v>
          </cell>
          <cell r="J160">
            <v>1</v>
          </cell>
        </row>
        <row r="161">
          <cell r="A161" t="str">
            <v>36203YE59</v>
          </cell>
          <cell r="B161" t="str">
            <v>36203YE59</v>
          </cell>
          <cell r="C161">
            <v>7</v>
          </cell>
          <cell r="D161">
            <v>39614</v>
          </cell>
          <cell r="E161" t="str">
            <v>GNMA POOL# 362956</v>
          </cell>
          <cell r="F161">
            <v>107.13799899999999</v>
          </cell>
          <cell r="G161">
            <v>1887.64</v>
          </cell>
          <cell r="H161">
            <v>323596</v>
          </cell>
          <cell r="I161">
            <v>346694.28</v>
          </cell>
          <cell r="J161">
            <v>1</v>
          </cell>
        </row>
        <row r="162">
          <cell r="A162" t="str">
            <v>36203YTQ7</v>
          </cell>
          <cell r="B162" t="str">
            <v>36203YTQ7</v>
          </cell>
          <cell r="C162">
            <v>7</v>
          </cell>
          <cell r="D162">
            <v>39644</v>
          </cell>
          <cell r="E162" t="str">
            <v>GNMA POOL# 363359</v>
          </cell>
          <cell r="F162">
            <v>107.138004</v>
          </cell>
          <cell r="G162">
            <v>613.52</v>
          </cell>
          <cell r="H162">
            <v>105174.5</v>
          </cell>
          <cell r="I162">
            <v>112681.86</v>
          </cell>
          <cell r="J162">
            <v>1</v>
          </cell>
        </row>
        <row r="163">
          <cell r="A163" t="str">
            <v>36204A4Q5</v>
          </cell>
          <cell r="B163" t="str">
            <v>36204A4Q5</v>
          </cell>
          <cell r="C163">
            <v>6.5</v>
          </cell>
          <cell r="D163">
            <v>39675</v>
          </cell>
          <cell r="E163" t="str">
            <v>GNMA POOL# 364531</v>
          </cell>
          <cell r="F163">
            <v>105.42899300000001</v>
          </cell>
          <cell r="G163">
            <v>270.69</v>
          </cell>
          <cell r="H163">
            <v>49972.62</v>
          </cell>
          <cell r="I163">
            <v>52685.63</v>
          </cell>
          <cell r="J163">
            <v>1</v>
          </cell>
        </row>
        <row r="164">
          <cell r="A164" t="str">
            <v>36204AEY7</v>
          </cell>
          <cell r="B164" t="str">
            <v>36204AEY7</v>
          </cell>
          <cell r="C164">
            <v>6.5</v>
          </cell>
          <cell r="D164">
            <v>39675</v>
          </cell>
          <cell r="E164" t="str">
            <v>GNMA POOL# 363851</v>
          </cell>
          <cell r="F164">
            <v>105.429001</v>
          </cell>
          <cell r="G164">
            <v>1218.01</v>
          </cell>
          <cell r="H164">
            <v>224863.66</v>
          </cell>
          <cell r="I164">
            <v>237071.51</v>
          </cell>
          <cell r="J164">
            <v>1</v>
          </cell>
        </row>
        <row r="165">
          <cell r="A165" t="str">
            <v>36204AX26</v>
          </cell>
          <cell r="B165" t="str">
            <v>36204AX26</v>
          </cell>
          <cell r="C165">
            <v>6.5</v>
          </cell>
          <cell r="D165">
            <v>39767</v>
          </cell>
          <cell r="E165" t="str">
            <v>GNMA POOL# 364397</v>
          </cell>
          <cell r="F165">
            <v>105.429</v>
          </cell>
          <cell r="G165">
            <v>660.98</v>
          </cell>
          <cell r="H165">
            <v>122027.44</v>
          </cell>
          <cell r="I165">
            <v>128652.31</v>
          </cell>
          <cell r="J165">
            <v>1</v>
          </cell>
        </row>
        <row r="166">
          <cell r="A166" t="str">
            <v>36204AZQ1</v>
          </cell>
          <cell r="B166" t="str">
            <v>36204AZQ1</v>
          </cell>
          <cell r="C166">
            <v>7</v>
          </cell>
          <cell r="D166">
            <v>45153</v>
          </cell>
          <cell r="E166" t="str">
            <v>GNMA POOL# 364451</v>
          </cell>
          <cell r="F166">
            <v>104.954999</v>
          </cell>
          <cell r="G166">
            <v>2081.38</v>
          </cell>
          <cell r="H166">
            <v>356808.55</v>
          </cell>
          <cell r="I166">
            <v>374488.41</v>
          </cell>
          <cell r="J166">
            <v>1</v>
          </cell>
        </row>
        <row r="167">
          <cell r="A167" t="str">
            <v>36204BMX8</v>
          </cell>
          <cell r="B167" t="str">
            <v>36204BMX8</v>
          </cell>
          <cell r="C167">
            <v>6.5</v>
          </cell>
          <cell r="D167">
            <v>39887</v>
          </cell>
          <cell r="E167" t="str">
            <v>GNMA POOL# 364974</v>
          </cell>
          <cell r="F167">
            <v>105.312004</v>
          </cell>
          <cell r="G167">
            <v>678.94</v>
          </cell>
          <cell r="H167">
            <v>125343.28</v>
          </cell>
          <cell r="I167">
            <v>132001.51999999999</v>
          </cell>
          <cell r="J167">
            <v>1</v>
          </cell>
        </row>
        <row r="168">
          <cell r="A168" t="str">
            <v>36204CJJ1</v>
          </cell>
          <cell r="B168" t="str">
            <v>36204CJJ1</v>
          </cell>
          <cell r="C168">
            <v>6.5</v>
          </cell>
          <cell r="D168">
            <v>39706</v>
          </cell>
          <cell r="E168" t="str">
            <v>GNMA POOL# 365765</v>
          </cell>
          <cell r="F168">
            <v>105.42899800000001</v>
          </cell>
          <cell r="G168">
            <v>667.28</v>
          </cell>
          <cell r="H168">
            <v>123190.88</v>
          </cell>
          <cell r="I168">
            <v>129878.91</v>
          </cell>
          <cell r="J168">
            <v>1</v>
          </cell>
        </row>
        <row r="169">
          <cell r="A169" t="str">
            <v>36204CZL8</v>
          </cell>
          <cell r="B169" t="str">
            <v>36204CZL8</v>
          </cell>
          <cell r="C169">
            <v>6.5</v>
          </cell>
          <cell r="D169">
            <v>39887</v>
          </cell>
          <cell r="E169" t="str">
            <v>GNMA POOL# 366247</v>
          </cell>
          <cell r="F169">
            <v>105.312006</v>
          </cell>
          <cell r="G169">
            <v>373.97</v>
          </cell>
          <cell r="H169">
            <v>69040.399999999994</v>
          </cell>
          <cell r="I169">
            <v>72707.83</v>
          </cell>
          <cell r="J169">
            <v>1</v>
          </cell>
        </row>
        <row r="170">
          <cell r="A170" t="str">
            <v>36204D5A3</v>
          </cell>
          <cell r="B170" t="str">
            <v>36204D5A3</v>
          </cell>
          <cell r="C170">
            <v>6.5</v>
          </cell>
          <cell r="D170">
            <v>39736</v>
          </cell>
          <cell r="E170" t="str">
            <v>GNMA POOL# 367241</v>
          </cell>
          <cell r="F170">
            <v>105.42899300000001</v>
          </cell>
          <cell r="G170">
            <v>97.16</v>
          </cell>
          <cell r="H170">
            <v>17937.580000000002</v>
          </cell>
          <cell r="I170">
            <v>18911.41</v>
          </cell>
          <cell r="J170">
            <v>1</v>
          </cell>
        </row>
        <row r="171">
          <cell r="A171" t="str">
            <v>36204ENW3</v>
          </cell>
          <cell r="B171" t="str">
            <v>36204ENW3</v>
          </cell>
          <cell r="C171">
            <v>7</v>
          </cell>
          <cell r="D171">
            <v>45184</v>
          </cell>
          <cell r="E171" t="str">
            <v>GNMA POOL# 367705</v>
          </cell>
          <cell r="F171">
            <v>104.954999</v>
          </cell>
          <cell r="G171">
            <v>1761.76</v>
          </cell>
          <cell r="H171">
            <v>302016.43</v>
          </cell>
          <cell r="I171">
            <v>316981.34000000003</v>
          </cell>
          <cell r="J171">
            <v>1</v>
          </cell>
        </row>
        <row r="172">
          <cell r="A172" t="str">
            <v>36204GJU7</v>
          </cell>
          <cell r="B172" t="str">
            <v>36204GJU7</v>
          </cell>
          <cell r="C172">
            <v>6.5</v>
          </cell>
          <cell r="D172">
            <v>39797</v>
          </cell>
          <cell r="E172" t="str">
            <v>GNMA POOL# 369375</v>
          </cell>
          <cell r="F172">
            <v>105.428991</v>
          </cell>
          <cell r="G172">
            <v>293.11</v>
          </cell>
          <cell r="H172">
            <v>54113</v>
          </cell>
          <cell r="I172">
            <v>57050.79</v>
          </cell>
          <cell r="J172">
            <v>1</v>
          </cell>
        </row>
        <row r="173">
          <cell r="A173" t="str">
            <v>36204GWJ7</v>
          </cell>
          <cell r="B173" t="str">
            <v>36204GWJ7</v>
          </cell>
          <cell r="C173">
            <v>6.5</v>
          </cell>
          <cell r="D173">
            <v>39706</v>
          </cell>
          <cell r="E173" t="str">
            <v>GNMA POOL# 369749</v>
          </cell>
          <cell r="F173">
            <v>105.429002</v>
          </cell>
          <cell r="G173">
            <v>430.39</v>
          </cell>
          <cell r="H173">
            <v>79455.86</v>
          </cell>
          <cell r="I173">
            <v>83769.52</v>
          </cell>
          <cell r="J173">
            <v>1</v>
          </cell>
        </row>
        <row r="174">
          <cell r="A174" t="str">
            <v>36204GY89</v>
          </cell>
          <cell r="B174" t="str">
            <v>36204GY89</v>
          </cell>
          <cell r="C174">
            <v>6.5</v>
          </cell>
          <cell r="D174">
            <v>39797</v>
          </cell>
          <cell r="E174" t="str">
            <v>GNMA POOL# 369835</v>
          </cell>
          <cell r="F174">
            <v>105.42900400000001</v>
          </cell>
          <cell r="G174">
            <v>284.02</v>
          </cell>
          <cell r="H174">
            <v>52433.56</v>
          </cell>
          <cell r="I174">
            <v>55280.18</v>
          </cell>
          <cell r="J174">
            <v>1</v>
          </cell>
        </row>
        <row r="175">
          <cell r="A175" t="str">
            <v>36204H7C8</v>
          </cell>
          <cell r="B175" t="str">
            <v>36204H7C8</v>
          </cell>
          <cell r="C175">
            <v>6.5</v>
          </cell>
          <cell r="D175">
            <v>39767</v>
          </cell>
          <cell r="E175" t="str">
            <v>GNMA POOL# 370891</v>
          </cell>
          <cell r="F175">
            <v>105.428995</v>
          </cell>
          <cell r="G175">
            <v>253.79</v>
          </cell>
          <cell r="H175">
            <v>46853.24</v>
          </cell>
          <cell r="I175">
            <v>49396.9</v>
          </cell>
          <cell r="J175">
            <v>1</v>
          </cell>
        </row>
        <row r="176">
          <cell r="A176" t="str">
            <v>36204J6M3</v>
          </cell>
          <cell r="B176" t="str">
            <v>36204J6M3</v>
          </cell>
          <cell r="C176">
            <v>6.5</v>
          </cell>
          <cell r="D176">
            <v>39948</v>
          </cell>
          <cell r="E176" t="str">
            <v>GNMA POOL# 371776</v>
          </cell>
          <cell r="F176">
            <v>105.312</v>
          </cell>
          <cell r="G176">
            <v>948.56</v>
          </cell>
          <cell r="H176">
            <v>175118.6</v>
          </cell>
          <cell r="I176">
            <v>184420.9</v>
          </cell>
          <cell r="J176">
            <v>1</v>
          </cell>
        </row>
        <row r="177">
          <cell r="A177" t="str">
            <v>36204JDF0</v>
          </cell>
          <cell r="B177" t="str">
            <v>36204JDF0</v>
          </cell>
          <cell r="C177">
            <v>6.5</v>
          </cell>
          <cell r="D177">
            <v>39828</v>
          </cell>
          <cell r="E177" t="str">
            <v>GNMA POOL# 371002</v>
          </cell>
          <cell r="F177">
            <v>105.42900299999999</v>
          </cell>
          <cell r="G177">
            <v>381.1</v>
          </cell>
          <cell r="H177">
            <v>70357.490000000005</v>
          </cell>
          <cell r="I177">
            <v>74177.2</v>
          </cell>
          <cell r="J177">
            <v>1</v>
          </cell>
        </row>
        <row r="178">
          <cell r="A178" t="str">
            <v>36204JEY8</v>
          </cell>
          <cell r="B178" t="str">
            <v>36204JEY8</v>
          </cell>
          <cell r="C178">
            <v>6.5</v>
          </cell>
          <cell r="D178">
            <v>39706</v>
          </cell>
          <cell r="E178" t="str">
            <v>GNMA POOL# 371051</v>
          </cell>
          <cell r="F178">
            <v>105.429005</v>
          </cell>
          <cell r="G178">
            <v>469.55</v>
          </cell>
          <cell r="H178">
            <v>86686.6</v>
          </cell>
          <cell r="I178">
            <v>91392.82</v>
          </cell>
          <cell r="J178">
            <v>1</v>
          </cell>
        </row>
        <row r="179">
          <cell r="A179" t="str">
            <v>36204JV45</v>
          </cell>
          <cell r="B179" t="str">
            <v>36204JV45</v>
          </cell>
          <cell r="C179">
            <v>6.5</v>
          </cell>
          <cell r="D179">
            <v>39918</v>
          </cell>
          <cell r="E179" t="str">
            <v>GNMA POOL# 371535</v>
          </cell>
          <cell r="F179">
            <v>105.312003</v>
          </cell>
          <cell r="G179">
            <v>537.29999999999995</v>
          </cell>
          <cell r="H179">
            <v>99193.1</v>
          </cell>
          <cell r="I179">
            <v>104462.24</v>
          </cell>
          <cell r="J179">
            <v>1</v>
          </cell>
        </row>
        <row r="180">
          <cell r="A180" t="str">
            <v>36204NEP8</v>
          </cell>
          <cell r="B180" t="str">
            <v>36204NEP8</v>
          </cell>
          <cell r="C180">
            <v>6.5</v>
          </cell>
          <cell r="D180">
            <v>39767</v>
          </cell>
          <cell r="E180" t="str">
            <v>GNMA POOL# 374642</v>
          </cell>
          <cell r="F180">
            <v>105.428995</v>
          </cell>
          <cell r="G180">
            <v>516.1</v>
          </cell>
          <cell r="H180">
            <v>95279.33</v>
          </cell>
          <cell r="I180">
            <v>100452.04</v>
          </cell>
          <cell r="J180">
            <v>1</v>
          </cell>
        </row>
        <row r="181">
          <cell r="A181" t="str">
            <v>36204NMA2</v>
          </cell>
          <cell r="B181" t="str">
            <v>36204NMA2</v>
          </cell>
          <cell r="C181">
            <v>6.5</v>
          </cell>
          <cell r="D181">
            <v>39797</v>
          </cell>
          <cell r="E181" t="str">
            <v>GNMA POOL# 374853</v>
          </cell>
          <cell r="F181">
            <v>105.429</v>
          </cell>
          <cell r="G181">
            <v>457.74</v>
          </cell>
          <cell r="H181">
            <v>84505.98</v>
          </cell>
          <cell r="I181">
            <v>89093.81</v>
          </cell>
          <cell r="J181">
            <v>1</v>
          </cell>
        </row>
        <row r="182">
          <cell r="A182" t="str">
            <v>36204NSR9</v>
          </cell>
          <cell r="B182" t="str">
            <v>36204NSR9</v>
          </cell>
          <cell r="C182">
            <v>6</v>
          </cell>
          <cell r="D182">
            <v>39918</v>
          </cell>
          <cell r="E182" t="str">
            <v>GNMA POOL# 375028</v>
          </cell>
          <cell r="F182">
            <v>104.422</v>
          </cell>
          <cell r="G182">
            <v>2209.42</v>
          </cell>
          <cell r="H182">
            <v>441884.26</v>
          </cell>
          <cell r="I182">
            <v>461424.38</v>
          </cell>
          <cell r="J182">
            <v>1</v>
          </cell>
        </row>
        <row r="183">
          <cell r="A183" t="str">
            <v>36204NU62</v>
          </cell>
          <cell r="B183" t="str">
            <v>36204NU62</v>
          </cell>
          <cell r="C183">
            <v>6</v>
          </cell>
          <cell r="D183">
            <v>39828</v>
          </cell>
          <cell r="E183" t="str">
            <v>GNMA POOL# 375105</v>
          </cell>
          <cell r="F183">
            <v>104.672004</v>
          </cell>
          <cell r="G183">
            <v>96.71</v>
          </cell>
          <cell r="H183">
            <v>19341.38</v>
          </cell>
          <cell r="I183">
            <v>20245.009999999998</v>
          </cell>
          <cell r="J183">
            <v>1</v>
          </cell>
        </row>
        <row r="184">
          <cell r="A184" t="str">
            <v>36204PHW5</v>
          </cell>
          <cell r="B184" t="str">
            <v>36204PHW5</v>
          </cell>
          <cell r="C184">
            <v>6.5</v>
          </cell>
          <cell r="D184">
            <v>39767</v>
          </cell>
          <cell r="E184" t="str">
            <v>GNMA POOL# 375645</v>
          </cell>
          <cell r="F184">
            <v>105.429002</v>
          </cell>
          <cell r="G184">
            <v>526.63</v>
          </cell>
          <cell r="H184">
            <v>97223.57</v>
          </cell>
          <cell r="I184">
            <v>102501.84</v>
          </cell>
          <cell r="J184">
            <v>1</v>
          </cell>
        </row>
        <row r="185">
          <cell r="A185" t="str">
            <v>36204PQF2</v>
          </cell>
          <cell r="B185" t="str">
            <v>36204PQF2</v>
          </cell>
          <cell r="C185">
            <v>6.5</v>
          </cell>
          <cell r="D185">
            <v>39828</v>
          </cell>
          <cell r="E185" t="str">
            <v>GNMA POOL# 375854</v>
          </cell>
          <cell r="F185">
            <v>105.42900299999999</v>
          </cell>
          <cell r="G185">
            <v>292.98</v>
          </cell>
          <cell r="H185">
            <v>54088.02</v>
          </cell>
          <cell r="I185">
            <v>57024.46</v>
          </cell>
          <cell r="J185">
            <v>1</v>
          </cell>
        </row>
        <row r="186">
          <cell r="A186" t="str">
            <v>36204R2A5</v>
          </cell>
          <cell r="B186" t="str">
            <v>36204R2A5</v>
          </cell>
          <cell r="C186">
            <v>6.5</v>
          </cell>
          <cell r="D186">
            <v>39887</v>
          </cell>
          <cell r="E186" t="str">
            <v>GNMA POOL# 377969</v>
          </cell>
          <cell r="F186">
            <v>105.312001</v>
          </cell>
          <cell r="G186">
            <v>1128.21</v>
          </cell>
          <cell r="H186">
            <v>208285.72</v>
          </cell>
          <cell r="I186">
            <v>219349.86</v>
          </cell>
          <cell r="J186">
            <v>1</v>
          </cell>
        </row>
        <row r="187">
          <cell r="A187" t="str">
            <v>36204RHX9</v>
          </cell>
          <cell r="B187" t="str">
            <v>36204RHX9</v>
          </cell>
          <cell r="C187">
            <v>8</v>
          </cell>
          <cell r="D187">
            <v>40892</v>
          </cell>
          <cell r="E187" t="str">
            <v>GNMA POOL# 377446</v>
          </cell>
          <cell r="F187">
            <v>106.870001</v>
          </cell>
          <cell r="G187">
            <v>2103.4499999999998</v>
          </cell>
          <cell r="H187">
            <v>315517.12</v>
          </cell>
          <cell r="I187">
            <v>337193.15</v>
          </cell>
          <cell r="J187">
            <v>1</v>
          </cell>
        </row>
        <row r="188">
          <cell r="A188" t="str">
            <v>36204S6U5</v>
          </cell>
          <cell r="B188" t="str">
            <v>36204S6U5</v>
          </cell>
          <cell r="C188">
            <v>7</v>
          </cell>
          <cell r="D188">
            <v>45306</v>
          </cell>
          <cell r="E188" t="str">
            <v>GNMA POOL# 378983</v>
          </cell>
          <cell r="F188">
            <v>104.95599199999999</v>
          </cell>
          <cell r="G188">
            <v>115.47</v>
          </cell>
          <cell r="H188">
            <v>19795.43</v>
          </cell>
          <cell r="I188">
            <v>20776.490000000002</v>
          </cell>
          <cell r="J188">
            <v>1</v>
          </cell>
        </row>
        <row r="189">
          <cell r="A189" t="str">
            <v>36204SCS3</v>
          </cell>
          <cell r="B189" t="str">
            <v>36204SCS3</v>
          </cell>
          <cell r="C189">
            <v>6</v>
          </cell>
          <cell r="D189">
            <v>39918</v>
          </cell>
          <cell r="E189" t="str">
            <v>GNMA POOL# 378181</v>
          </cell>
          <cell r="F189">
            <v>104.422006</v>
          </cell>
          <cell r="G189">
            <v>378.71</v>
          </cell>
          <cell r="H189">
            <v>75741.64</v>
          </cell>
          <cell r="I189">
            <v>79090.94</v>
          </cell>
          <cell r="J189">
            <v>1</v>
          </cell>
        </row>
        <row r="190">
          <cell r="A190" t="str">
            <v>36204SUR5</v>
          </cell>
          <cell r="B190" t="str">
            <v>36204SUR5</v>
          </cell>
          <cell r="C190">
            <v>7</v>
          </cell>
          <cell r="D190">
            <v>45366</v>
          </cell>
          <cell r="E190" t="str">
            <v>GNMA POOL# 378692</v>
          </cell>
          <cell r="F190">
            <v>104.955996</v>
          </cell>
          <cell r="G190">
            <v>513.17999999999995</v>
          </cell>
          <cell r="H190">
            <v>87974.45</v>
          </cell>
          <cell r="I190">
            <v>92334.46</v>
          </cell>
          <cell r="J190">
            <v>1</v>
          </cell>
        </row>
        <row r="191">
          <cell r="A191" t="str">
            <v>36204V6T1</v>
          </cell>
          <cell r="B191" t="str">
            <v>36204V6T1</v>
          </cell>
          <cell r="C191">
            <v>7</v>
          </cell>
          <cell r="D191">
            <v>45337</v>
          </cell>
          <cell r="E191" t="str">
            <v>GNMA POOL# 381682</v>
          </cell>
          <cell r="F191">
            <v>104.956019</v>
          </cell>
          <cell r="G191">
            <v>56.89</v>
          </cell>
          <cell r="H191">
            <v>9752.99</v>
          </cell>
          <cell r="I191">
            <v>10236.35</v>
          </cell>
          <cell r="J191">
            <v>1</v>
          </cell>
        </row>
        <row r="192">
          <cell r="A192" t="str">
            <v>36204VD48</v>
          </cell>
          <cell r="B192" t="str">
            <v>36204VD48</v>
          </cell>
          <cell r="C192">
            <v>6.5</v>
          </cell>
          <cell r="D192">
            <v>39918</v>
          </cell>
          <cell r="E192" t="str">
            <v>GNMA POOL# 380923</v>
          </cell>
          <cell r="F192">
            <v>105.31200200000001</v>
          </cell>
          <cell r="G192">
            <v>1158.8</v>
          </cell>
          <cell r="H192">
            <v>213932.92</v>
          </cell>
          <cell r="I192">
            <v>225297.04</v>
          </cell>
          <cell r="J192">
            <v>1</v>
          </cell>
        </row>
        <row r="193">
          <cell r="A193" t="str">
            <v>36204VDW6</v>
          </cell>
          <cell r="B193" t="str">
            <v>36204VDW6</v>
          </cell>
          <cell r="C193">
            <v>6.5</v>
          </cell>
          <cell r="D193">
            <v>39887</v>
          </cell>
          <cell r="E193" t="str">
            <v>GNMA POOL# 380917</v>
          </cell>
          <cell r="F193">
            <v>105.312</v>
          </cell>
          <cell r="G193">
            <v>347.54</v>
          </cell>
          <cell r="H193">
            <v>64161.15</v>
          </cell>
          <cell r="I193">
            <v>67569.39</v>
          </cell>
          <cell r="J193">
            <v>1</v>
          </cell>
        </row>
        <row r="194">
          <cell r="A194" t="str">
            <v>36204W3L9</v>
          </cell>
          <cell r="B194" t="str">
            <v>36204W3L9</v>
          </cell>
          <cell r="C194">
            <v>6.5</v>
          </cell>
          <cell r="D194">
            <v>39887</v>
          </cell>
          <cell r="E194" t="str">
            <v>GNMA POOL# 382503</v>
          </cell>
          <cell r="F194">
            <v>105.312005</v>
          </cell>
          <cell r="G194">
            <v>391.34</v>
          </cell>
          <cell r="H194">
            <v>72246.73</v>
          </cell>
          <cell r="I194">
            <v>76084.479999999996</v>
          </cell>
          <cell r="J194">
            <v>1</v>
          </cell>
        </row>
        <row r="195">
          <cell r="A195" t="str">
            <v>36204W3Y1</v>
          </cell>
          <cell r="B195" t="str">
            <v>36204W3Y1</v>
          </cell>
          <cell r="C195">
            <v>6</v>
          </cell>
          <cell r="D195">
            <v>39859</v>
          </cell>
          <cell r="E195" t="str">
            <v>GNMA POOL# 382515</v>
          </cell>
          <cell r="F195">
            <v>104.421998</v>
          </cell>
          <cell r="G195">
            <v>1123.52</v>
          </cell>
          <cell r="H195">
            <v>224704.51</v>
          </cell>
          <cell r="I195">
            <v>234640.94</v>
          </cell>
          <cell r="J195">
            <v>1</v>
          </cell>
        </row>
        <row r="196">
          <cell r="A196" t="str">
            <v>36204WVC8</v>
          </cell>
          <cell r="B196" t="str">
            <v>36204WVC8</v>
          </cell>
          <cell r="C196">
            <v>7</v>
          </cell>
          <cell r="D196">
            <v>45397</v>
          </cell>
          <cell r="E196" t="str">
            <v>GNMA POOL# 382311</v>
          </cell>
          <cell r="F196">
            <v>104.956012</v>
          </cell>
          <cell r="G196">
            <v>78.45</v>
          </cell>
          <cell r="H196">
            <v>13449.12</v>
          </cell>
          <cell r="I196">
            <v>14115.66</v>
          </cell>
          <cell r="J196">
            <v>1</v>
          </cell>
        </row>
        <row r="197">
          <cell r="A197" t="str">
            <v>36204YCD3</v>
          </cell>
          <cell r="B197" t="str">
            <v>36204YCD3</v>
          </cell>
          <cell r="C197">
            <v>7</v>
          </cell>
          <cell r="D197">
            <v>45366</v>
          </cell>
          <cell r="E197" t="str">
            <v>GNMA POOL# 383568</v>
          </cell>
          <cell r="F197">
            <v>104.95599799999999</v>
          </cell>
          <cell r="G197">
            <v>765.99</v>
          </cell>
          <cell r="H197">
            <v>131312.4</v>
          </cell>
          <cell r="I197">
            <v>137820.24</v>
          </cell>
          <cell r="J197">
            <v>1</v>
          </cell>
        </row>
        <row r="198">
          <cell r="A198" t="str">
            <v>36205BFX5</v>
          </cell>
          <cell r="B198" t="str">
            <v>36205BFX5</v>
          </cell>
          <cell r="C198">
            <v>6.5</v>
          </cell>
          <cell r="D198">
            <v>39887</v>
          </cell>
          <cell r="E198" t="str">
            <v>GNMA POOL# 385482</v>
          </cell>
          <cell r="F198">
            <v>105.31199599999999</v>
          </cell>
          <cell r="G198">
            <v>578.21</v>
          </cell>
          <cell r="H198">
            <v>106746.5</v>
          </cell>
          <cell r="I198">
            <v>112416.87</v>
          </cell>
          <cell r="J198">
            <v>1</v>
          </cell>
        </row>
        <row r="199">
          <cell r="A199" t="str">
            <v>36205BLF7</v>
          </cell>
          <cell r="B199" t="str">
            <v>36205BLF7</v>
          </cell>
          <cell r="C199">
            <v>6</v>
          </cell>
          <cell r="D199">
            <v>39948</v>
          </cell>
          <cell r="E199" t="str">
            <v>GNMA POOL# 385626</v>
          </cell>
          <cell r="F199">
            <v>104.42200099999999</v>
          </cell>
          <cell r="G199">
            <v>1654.97</v>
          </cell>
          <cell r="H199">
            <v>330994.02</v>
          </cell>
          <cell r="I199">
            <v>345630.58</v>
          </cell>
          <cell r="J199">
            <v>1</v>
          </cell>
        </row>
        <row r="200">
          <cell r="A200" t="str">
            <v>36205CF88</v>
          </cell>
          <cell r="B200" t="str">
            <v>36205CF88</v>
          </cell>
          <cell r="C200">
            <v>6.5</v>
          </cell>
          <cell r="D200">
            <v>39918</v>
          </cell>
          <cell r="E200" t="str">
            <v>GNMA POOL# 386391</v>
          </cell>
          <cell r="F200">
            <v>105.312005</v>
          </cell>
          <cell r="G200">
            <v>311.04000000000002</v>
          </cell>
          <cell r="H200">
            <v>57422.01</v>
          </cell>
          <cell r="I200">
            <v>60472.27</v>
          </cell>
          <cell r="J200">
            <v>1</v>
          </cell>
        </row>
        <row r="201">
          <cell r="A201" t="str">
            <v>36205EJ98</v>
          </cell>
          <cell r="B201" t="str">
            <v>36205EJ98</v>
          </cell>
          <cell r="C201">
            <v>6.5</v>
          </cell>
          <cell r="D201">
            <v>39887</v>
          </cell>
          <cell r="E201" t="str">
            <v>GNMA POOL# 388288</v>
          </cell>
          <cell r="F201">
            <v>105.311993</v>
          </cell>
          <cell r="G201">
            <v>361</v>
          </cell>
          <cell r="H201">
            <v>66646.929999999993</v>
          </cell>
          <cell r="I201">
            <v>70187.210000000006</v>
          </cell>
          <cell r="J201">
            <v>1</v>
          </cell>
        </row>
        <row r="202">
          <cell r="A202" t="str">
            <v>36205ENV4</v>
          </cell>
          <cell r="B202" t="str">
            <v>36205ENV4</v>
          </cell>
          <cell r="C202">
            <v>7</v>
          </cell>
          <cell r="D202">
            <v>45366</v>
          </cell>
          <cell r="E202" t="str">
            <v>GNMA POOL# 388404</v>
          </cell>
          <cell r="F202">
            <v>104.956087</v>
          </cell>
          <cell r="G202">
            <v>22.18</v>
          </cell>
          <cell r="H202">
            <v>3803</v>
          </cell>
          <cell r="I202">
            <v>3991.48</v>
          </cell>
          <cell r="J202">
            <v>1</v>
          </cell>
        </row>
        <row r="203">
          <cell r="A203" t="str">
            <v>36205FLD3</v>
          </cell>
          <cell r="B203" t="str">
            <v>36205FLD3</v>
          </cell>
          <cell r="C203">
            <v>6.5</v>
          </cell>
          <cell r="D203">
            <v>39887</v>
          </cell>
          <cell r="E203" t="str">
            <v>GNMA POOL# 389224</v>
          </cell>
          <cell r="F203">
            <v>105.311937</v>
          </cell>
          <cell r="G203">
            <v>41.12</v>
          </cell>
          <cell r="H203">
            <v>7590.64</v>
          </cell>
          <cell r="I203">
            <v>7993.85</v>
          </cell>
          <cell r="J203">
            <v>1</v>
          </cell>
        </row>
        <row r="204">
          <cell r="A204" t="str">
            <v>36205GVL2</v>
          </cell>
          <cell r="B204" t="str">
            <v>36205GVL2</v>
          </cell>
          <cell r="C204">
            <v>6.5</v>
          </cell>
          <cell r="D204">
            <v>39948</v>
          </cell>
          <cell r="E204" t="str">
            <v>GNMA POOL# 390419</v>
          </cell>
          <cell r="F204">
            <v>105.311998</v>
          </cell>
          <cell r="G204">
            <v>1048.06</v>
          </cell>
          <cell r="H204">
            <v>193488.21</v>
          </cell>
          <cell r="I204">
            <v>203766.3</v>
          </cell>
          <cell r="J204">
            <v>1</v>
          </cell>
        </row>
        <row r="205">
          <cell r="A205" t="str">
            <v>36205HEZ8</v>
          </cell>
          <cell r="B205" t="str">
            <v>36205HEZ8</v>
          </cell>
          <cell r="C205">
            <v>8</v>
          </cell>
          <cell r="D205">
            <v>40770</v>
          </cell>
          <cell r="E205" t="str">
            <v>GNMA POOL# 390852</v>
          </cell>
          <cell r="F205">
            <v>106.87</v>
          </cell>
          <cell r="G205">
            <v>1670.56</v>
          </cell>
          <cell r="H205">
            <v>250584.29</v>
          </cell>
          <cell r="I205">
            <v>267799.43</v>
          </cell>
          <cell r="J205">
            <v>1</v>
          </cell>
        </row>
        <row r="206">
          <cell r="A206" t="str">
            <v>36205JPA7</v>
          </cell>
          <cell r="B206" t="str">
            <v>36205JPA7</v>
          </cell>
          <cell r="C206">
            <v>7</v>
          </cell>
          <cell r="D206">
            <v>45397</v>
          </cell>
          <cell r="E206" t="str">
            <v>GNMA POOL# 392017</v>
          </cell>
          <cell r="F206">
            <v>104.956018</v>
          </cell>
          <cell r="G206">
            <v>142.36000000000001</v>
          </cell>
          <cell r="H206">
            <v>24404.47</v>
          </cell>
          <cell r="I206">
            <v>25613.96</v>
          </cell>
          <cell r="J206">
            <v>1</v>
          </cell>
        </row>
        <row r="207">
          <cell r="A207" t="str">
            <v>36205LPX2</v>
          </cell>
          <cell r="B207" t="str">
            <v>36205LPX2</v>
          </cell>
          <cell r="C207">
            <v>6</v>
          </cell>
          <cell r="D207">
            <v>40617</v>
          </cell>
          <cell r="E207" t="str">
            <v>GNMA POOL# 393838</v>
          </cell>
          <cell r="F207">
            <v>104.062001</v>
          </cell>
          <cell r="G207">
            <v>996.52</v>
          </cell>
          <cell r="H207">
            <v>199304.47</v>
          </cell>
          <cell r="I207">
            <v>207400.22</v>
          </cell>
          <cell r="J207">
            <v>1</v>
          </cell>
        </row>
        <row r="208">
          <cell r="A208" t="str">
            <v>36205M2X5</v>
          </cell>
          <cell r="B208" t="str">
            <v>36205M2X5</v>
          </cell>
          <cell r="C208">
            <v>6.5</v>
          </cell>
          <cell r="D208">
            <v>39979</v>
          </cell>
          <cell r="E208" t="str">
            <v>GNMA POOL# 395090</v>
          </cell>
          <cell r="F208">
            <v>105.312</v>
          </cell>
          <cell r="G208">
            <v>1158.24</v>
          </cell>
          <cell r="H208">
            <v>213829.05</v>
          </cell>
          <cell r="I208">
            <v>225187.65</v>
          </cell>
          <cell r="J208">
            <v>1</v>
          </cell>
        </row>
        <row r="209">
          <cell r="A209" t="str">
            <v>36205RW29</v>
          </cell>
          <cell r="B209" t="str">
            <v>36205RW29</v>
          </cell>
          <cell r="C209">
            <v>6</v>
          </cell>
          <cell r="D209">
            <v>40648</v>
          </cell>
          <cell r="E209" t="str">
            <v>GNMA POOL# 398565</v>
          </cell>
          <cell r="F209">
            <v>104.062</v>
          </cell>
          <cell r="G209">
            <v>7519.88</v>
          </cell>
          <cell r="H209">
            <v>1503975.61</v>
          </cell>
          <cell r="I209">
            <v>1565067.1</v>
          </cell>
          <cell r="J209">
            <v>1</v>
          </cell>
        </row>
        <row r="210">
          <cell r="A210" t="str">
            <v>36205SFB6</v>
          </cell>
          <cell r="B210" t="str">
            <v>36205SFB6</v>
          </cell>
          <cell r="C210">
            <v>8</v>
          </cell>
          <cell r="D210">
            <v>40862</v>
          </cell>
          <cell r="E210" t="str">
            <v>GNMA POOL# 398962</v>
          </cell>
          <cell r="F210">
            <v>106.87</v>
          </cell>
          <cell r="G210">
            <v>1897.5</v>
          </cell>
          <cell r="H210">
            <v>284625.48</v>
          </cell>
          <cell r="I210">
            <v>304179.25</v>
          </cell>
          <cell r="J210">
            <v>1</v>
          </cell>
        </row>
        <row r="211">
          <cell r="A211" t="str">
            <v>36205UN30</v>
          </cell>
          <cell r="B211" t="str">
            <v>36205UN30</v>
          </cell>
          <cell r="C211">
            <v>6.5</v>
          </cell>
          <cell r="D211">
            <v>39979</v>
          </cell>
          <cell r="E211" t="str">
            <v>GNMA POOL# 401010</v>
          </cell>
          <cell r="F211">
            <v>105.31200200000001</v>
          </cell>
          <cell r="G211">
            <v>989.74</v>
          </cell>
          <cell r="H211">
            <v>182721.52</v>
          </cell>
          <cell r="I211">
            <v>192427.69</v>
          </cell>
          <cell r="J211">
            <v>1</v>
          </cell>
        </row>
        <row r="212">
          <cell r="A212" t="str">
            <v>36206AE25</v>
          </cell>
          <cell r="B212" t="str">
            <v>36206AE25</v>
          </cell>
          <cell r="C212">
            <v>6</v>
          </cell>
          <cell r="D212">
            <v>40617</v>
          </cell>
          <cell r="E212" t="str">
            <v>GNMA POOL# 405253</v>
          </cell>
          <cell r="F212">
            <v>104.062001</v>
          </cell>
          <cell r="G212">
            <v>1325.35</v>
          </cell>
          <cell r="H212">
            <v>265069.37</v>
          </cell>
          <cell r="I212">
            <v>275836.49</v>
          </cell>
          <cell r="J212">
            <v>1</v>
          </cell>
        </row>
        <row r="213">
          <cell r="A213" t="str">
            <v>36206PTV2</v>
          </cell>
          <cell r="B213" t="str">
            <v>36206PTV2</v>
          </cell>
          <cell r="C213">
            <v>6</v>
          </cell>
          <cell r="D213">
            <v>40648</v>
          </cell>
          <cell r="E213" t="str">
            <v>GNMA POOL# 417364</v>
          </cell>
          <cell r="F213">
            <v>104.062001</v>
          </cell>
          <cell r="G213">
            <v>767.17</v>
          </cell>
          <cell r="H213">
            <v>153433.24</v>
          </cell>
          <cell r="I213">
            <v>159665.70000000001</v>
          </cell>
          <cell r="J213">
            <v>1</v>
          </cell>
        </row>
        <row r="214">
          <cell r="A214" t="str">
            <v>36206PV56</v>
          </cell>
          <cell r="B214" t="str">
            <v>36206PV56</v>
          </cell>
          <cell r="C214">
            <v>6</v>
          </cell>
          <cell r="D214">
            <v>40678</v>
          </cell>
          <cell r="E214" t="str">
            <v>GNMA POOL# 417436</v>
          </cell>
          <cell r="F214">
            <v>104.062001</v>
          </cell>
          <cell r="G214">
            <v>448.19</v>
          </cell>
          <cell r="H214">
            <v>89638.58</v>
          </cell>
          <cell r="I214">
            <v>93279.7</v>
          </cell>
          <cell r="J214">
            <v>1</v>
          </cell>
        </row>
        <row r="215">
          <cell r="A215" t="str">
            <v>36206PVK3</v>
          </cell>
          <cell r="B215" t="str">
            <v>36206PVK3</v>
          </cell>
          <cell r="C215">
            <v>6</v>
          </cell>
          <cell r="D215">
            <v>40678</v>
          </cell>
          <cell r="E215" t="str">
            <v>GNMA POOL# 417418</v>
          </cell>
          <cell r="F215">
            <v>104.062</v>
          </cell>
          <cell r="G215">
            <v>3845.78</v>
          </cell>
          <cell r="H215">
            <v>769155.33</v>
          </cell>
          <cell r="I215">
            <v>800398.42</v>
          </cell>
          <cell r="J215">
            <v>1</v>
          </cell>
        </row>
        <row r="216">
          <cell r="A216" t="str">
            <v>36206UNY1</v>
          </cell>
          <cell r="B216" t="str">
            <v>36206UNY1</v>
          </cell>
          <cell r="C216">
            <v>6</v>
          </cell>
          <cell r="D216">
            <v>40617</v>
          </cell>
          <cell r="E216" t="str">
            <v>GNMA POOL# 421707</v>
          </cell>
          <cell r="F216">
            <v>104.061998</v>
          </cell>
          <cell r="G216">
            <v>208.94</v>
          </cell>
          <cell r="H216">
            <v>41788.06</v>
          </cell>
          <cell r="I216">
            <v>43485.49</v>
          </cell>
          <cell r="J216">
            <v>1</v>
          </cell>
        </row>
        <row r="217">
          <cell r="A217" t="str">
            <v>36206XRE5</v>
          </cell>
          <cell r="B217" t="str">
            <v>36206XRE5</v>
          </cell>
          <cell r="C217">
            <v>6</v>
          </cell>
          <cell r="D217">
            <v>40678</v>
          </cell>
          <cell r="E217" t="str">
            <v>GNMA POOL# 424485</v>
          </cell>
          <cell r="F217">
            <v>104.061999</v>
          </cell>
          <cell r="G217">
            <v>80.09</v>
          </cell>
          <cell r="H217">
            <v>16018.22</v>
          </cell>
          <cell r="I217">
            <v>16668.88</v>
          </cell>
          <cell r="J217">
            <v>1</v>
          </cell>
        </row>
        <row r="218">
          <cell r="A218" t="str">
            <v>36207BHW3</v>
          </cell>
          <cell r="B218" t="str">
            <v>36207BHW3</v>
          </cell>
          <cell r="C218">
            <v>8</v>
          </cell>
          <cell r="D218">
            <v>40892</v>
          </cell>
          <cell r="E218" t="str">
            <v>GNMA POOL# 426945</v>
          </cell>
          <cell r="F218">
            <v>106.87</v>
          </cell>
          <cell r="G218">
            <v>1882.67</v>
          </cell>
          <cell r="H218">
            <v>282401</v>
          </cell>
          <cell r="I218">
            <v>301801.95</v>
          </cell>
          <cell r="J218">
            <v>1</v>
          </cell>
        </row>
        <row r="219">
          <cell r="A219" t="str">
            <v>36207BY46</v>
          </cell>
          <cell r="B219" t="str">
            <v>36207BY46</v>
          </cell>
          <cell r="C219">
            <v>6</v>
          </cell>
          <cell r="D219">
            <v>40648</v>
          </cell>
          <cell r="E219" t="str">
            <v>GNMA POOL# 427431</v>
          </cell>
          <cell r="F219">
            <v>104.061999</v>
          </cell>
          <cell r="G219">
            <v>824.63</v>
          </cell>
          <cell r="H219">
            <v>164926.67000000001</v>
          </cell>
          <cell r="I219">
            <v>171625.99</v>
          </cell>
          <cell r="J219">
            <v>1</v>
          </cell>
        </row>
        <row r="220">
          <cell r="A220" t="str">
            <v>36207C3N6</v>
          </cell>
          <cell r="B220" t="str">
            <v>36207C3N6</v>
          </cell>
          <cell r="C220">
            <v>6</v>
          </cell>
          <cell r="D220">
            <v>40648</v>
          </cell>
          <cell r="E220" t="str">
            <v>GNMA POOL# 428405</v>
          </cell>
          <cell r="F220">
            <v>104.062003</v>
          </cell>
          <cell r="G220">
            <v>700.06</v>
          </cell>
          <cell r="H220">
            <v>140011.72</v>
          </cell>
          <cell r="I220">
            <v>145699</v>
          </cell>
          <cell r="J220">
            <v>1</v>
          </cell>
        </row>
        <row r="221">
          <cell r="A221" t="str">
            <v>36207DN93</v>
          </cell>
          <cell r="B221" t="str">
            <v>36207DN93</v>
          </cell>
          <cell r="C221">
            <v>6</v>
          </cell>
          <cell r="D221">
            <v>40954</v>
          </cell>
          <cell r="E221" t="str">
            <v>GNMA POOL# 428916</v>
          </cell>
          <cell r="F221">
            <v>104.062011</v>
          </cell>
          <cell r="G221">
            <v>130.47</v>
          </cell>
          <cell r="H221">
            <v>26093.48</v>
          </cell>
          <cell r="I221">
            <v>27153.4</v>
          </cell>
          <cell r="J221">
            <v>1</v>
          </cell>
        </row>
        <row r="222">
          <cell r="A222" t="str">
            <v>36207DNU6</v>
          </cell>
          <cell r="B222" t="str">
            <v>36207DNU6</v>
          </cell>
          <cell r="C222">
            <v>6</v>
          </cell>
          <cell r="D222">
            <v>40739</v>
          </cell>
          <cell r="E222" t="str">
            <v>GNMA POOL# 428903</v>
          </cell>
          <cell r="F222">
            <v>104.062</v>
          </cell>
          <cell r="G222">
            <v>833.67</v>
          </cell>
          <cell r="H222">
            <v>166734.87</v>
          </cell>
          <cell r="I222">
            <v>173507.64</v>
          </cell>
          <cell r="J222">
            <v>1</v>
          </cell>
        </row>
        <row r="223">
          <cell r="A223" t="str">
            <v>36207E7J7</v>
          </cell>
          <cell r="B223" t="str">
            <v>36207E7J7</v>
          </cell>
          <cell r="C223">
            <v>6</v>
          </cell>
          <cell r="D223">
            <v>40648</v>
          </cell>
          <cell r="E223" t="str">
            <v>GNMA POOL# 430297</v>
          </cell>
          <cell r="F223">
            <v>104.061998</v>
          </cell>
          <cell r="G223">
            <v>994.26</v>
          </cell>
          <cell r="H223">
            <v>198851.4</v>
          </cell>
          <cell r="I223">
            <v>206928.74</v>
          </cell>
          <cell r="J223">
            <v>1</v>
          </cell>
        </row>
        <row r="224">
          <cell r="A224" t="str">
            <v>36207GLS6</v>
          </cell>
          <cell r="B224" t="str">
            <v>36207GLS6</v>
          </cell>
          <cell r="C224">
            <v>8</v>
          </cell>
          <cell r="D224">
            <v>40831</v>
          </cell>
          <cell r="E224" t="str">
            <v>GNMA POOL# 431537</v>
          </cell>
          <cell r="F224">
            <v>106.87</v>
          </cell>
          <cell r="G224">
            <v>2541.17</v>
          </cell>
          <cell r="H224">
            <v>381174.83</v>
          </cell>
          <cell r="I224">
            <v>407361.54</v>
          </cell>
          <cell r="J224">
            <v>1</v>
          </cell>
        </row>
        <row r="225">
          <cell r="A225" t="str">
            <v>36207GML0</v>
          </cell>
          <cell r="B225" t="str">
            <v>36207GML0</v>
          </cell>
          <cell r="C225">
            <v>8</v>
          </cell>
          <cell r="D225">
            <v>40862</v>
          </cell>
          <cell r="E225" t="str">
            <v>GNMA POOL# 431563</v>
          </cell>
          <cell r="F225">
            <v>106.87</v>
          </cell>
          <cell r="G225">
            <v>3941.96</v>
          </cell>
          <cell r="H225">
            <v>591294.04</v>
          </cell>
          <cell r="I225">
            <v>631915.93999999994</v>
          </cell>
          <cell r="J225">
            <v>1</v>
          </cell>
        </row>
        <row r="226">
          <cell r="A226" t="str">
            <v>36207M3Z7</v>
          </cell>
          <cell r="B226" t="str">
            <v>36207M3Z7</v>
          </cell>
          <cell r="C226">
            <v>8</v>
          </cell>
          <cell r="D226">
            <v>40862</v>
          </cell>
          <cell r="E226" t="str">
            <v>GNMA POOL# 436516</v>
          </cell>
          <cell r="F226">
            <v>106.870003</v>
          </cell>
          <cell r="G226">
            <v>1170.3900000000001</v>
          </cell>
          <cell r="H226">
            <v>175558.88</v>
          </cell>
          <cell r="I226">
            <v>187619.78</v>
          </cell>
          <cell r="J226">
            <v>1</v>
          </cell>
        </row>
        <row r="227">
          <cell r="A227" t="str">
            <v>36207NR97</v>
          </cell>
          <cell r="B227" t="str">
            <v>36207NR97</v>
          </cell>
          <cell r="C227">
            <v>8</v>
          </cell>
          <cell r="D227">
            <v>40892</v>
          </cell>
          <cell r="E227" t="str">
            <v>GNMA POOL# 437112</v>
          </cell>
          <cell r="F227">
            <v>106.870001</v>
          </cell>
          <cell r="G227">
            <v>2542.9699999999998</v>
          </cell>
          <cell r="H227">
            <v>381444.8</v>
          </cell>
          <cell r="I227">
            <v>407650.06</v>
          </cell>
          <cell r="J227">
            <v>1</v>
          </cell>
        </row>
        <row r="228">
          <cell r="A228" t="str">
            <v>36207NRU0</v>
          </cell>
          <cell r="B228" t="str">
            <v>36207NRU0</v>
          </cell>
          <cell r="C228">
            <v>8</v>
          </cell>
          <cell r="D228">
            <v>40862</v>
          </cell>
          <cell r="E228" t="str">
            <v>GNMA POOL# 437099</v>
          </cell>
          <cell r="F228">
            <v>106.87</v>
          </cell>
          <cell r="G228">
            <v>3397.32</v>
          </cell>
          <cell r="H228">
            <v>509598.14</v>
          </cell>
          <cell r="I228">
            <v>544607.53</v>
          </cell>
          <cell r="J228">
            <v>1</v>
          </cell>
        </row>
        <row r="229">
          <cell r="A229" t="str">
            <v>36207UBZ0</v>
          </cell>
          <cell r="B229" t="str">
            <v>36207UBZ0</v>
          </cell>
          <cell r="C229">
            <v>8</v>
          </cell>
          <cell r="D229">
            <v>40831</v>
          </cell>
          <cell r="E229" t="str">
            <v>GNMA POOL# 442056</v>
          </cell>
          <cell r="F229">
            <v>106.869998</v>
          </cell>
          <cell r="G229">
            <v>1442.44</v>
          </cell>
          <cell r="H229">
            <v>216365.7</v>
          </cell>
          <cell r="I229">
            <v>231230.02</v>
          </cell>
          <cell r="J229">
            <v>1</v>
          </cell>
        </row>
        <row r="230">
          <cell r="A230" t="str">
            <v>36207UFJ2</v>
          </cell>
          <cell r="B230" t="str">
            <v>36207UFJ2</v>
          </cell>
          <cell r="C230">
            <v>8</v>
          </cell>
          <cell r="D230">
            <v>40892</v>
          </cell>
          <cell r="E230" t="str">
            <v>GNMA POOL# 442169</v>
          </cell>
          <cell r="F230">
            <v>106.87</v>
          </cell>
          <cell r="G230">
            <v>1671.03</v>
          </cell>
          <cell r="H230">
            <v>250655.04</v>
          </cell>
          <cell r="I230">
            <v>267875.03999999998</v>
          </cell>
          <cell r="J230">
            <v>1</v>
          </cell>
        </row>
        <row r="231">
          <cell r="A231" t="str">
            <v>36209L4R4</v>
          </cell>
          <cell r="B231" t="str">
            <v>36209L4R4</v>
          </cell>
          <cell r="C231">
            <v>7</v>
          </cell>
          <cell r="D231">
            <v>47710</v>
          </cell>
          <cell r="E231" t="str">
            <v>GNMA POOL# 475232</v>
          </cell>
          <cell r="F231">
            <v>104.49</v>
          </cell>
          <cell r="G231">
            <v>27641.5</v>
          </cell>
          <cell r="H231">
            <v>4738543.18</v>
          </cell>
          <cell r="I231">
            <v>4951303.7699999996</v>
          </cell>
          <cell r="J231">
            <v>1</v>
          </cell>
        </row>
        <row r="232">
          <cell r="A232" t="str">
            <v>36209RZW6</v>
          </cell>
          <cell r="B232" t="str">
            <v>36209RZW6</v>
          </cell>
          <cell r="C232">
            <v>8</v>
          </cell>
          <cell r="D232">
            <v>42292</v>
          </cell>
          <cell r="E232" t="str">
            <v>GNMA POOL# 479657</v>
          </cell>
          <cell r="F232">
            <v>106.746002</v>
          </cell>
          <cell r="G232">
            <v>831.5</v>
          </cell>
          <cell r="H232">
            <v>124724.68</v>
          </cell>
          <cell r="I232">
            <v>133138.60999999999</v>
          </cell>
          <cell r="J232">
            <v>1</v>
          </cell>
        </row>
        <row r="233">
          <cell r="A233" t="str">
            <v>36210GE91</v>
          </cell>
          <cell r="B233" t="str">
            <v>36210GE91</v>
          </cell>
          <cell r="C233">
            <v>8</v>
          </cell>
          <cell r="D233">
            <v>41927</v>
          </cell>
          <cell r="E233" t="str">
            <v>GNMA POOL# 491660</v>
          </cell>
          <cell r="F233">
            <v>106.315</v>
          </cell>
          <cell r="G233">
            <v>5308.27</v>
          </cell>
          <cell r="H233">
            <v>796240.83</v>
          </cell>
          <cell r="I233">
            <v>846523.44</v>
          </cell>
          <cell r="J233">
            <v>1</v>
          </cell>
        </row>
        <row r="234">
          <cell r="A234" t="str">
            <v>36211FMN2</v>
          </cell>
          <cell r="B234" t="str">
            <v>36211FMN2</v>
          </cell>
          <cell r="C234">
            <v>8</v>
          </cell>
          <cell r="D234">
            <v>42262</v>
          </cell>
          <cell r="E234" t="str">
            <v>GNMA POOL# 511665</v>
          </cell>
          <cell r="F234">
            <v>106.746</v>
          </cell>
          <cell r="G234">
            <v>4694.18</v>
          </cell>
          <cell r="H234">
            <v>704126.89</v>
          </cell>
          <cell r="I234">
            <v>751627.29</v>
          </cell>
          <cell r="J234">
            <v>1</v>
          </cell>
        </row>
        <row r="235">
          <cell r="A235" t="str">
            <v>36211KHA5</v>
          </cell>
          <cell r="B235" t="str">
            <v>36211KHA5</v>
          </cell>
          <cell r="C235">
            <v>8</v>
          </cell>
          <cell r="D235">
            <v>42292</v>
          </cell>
          <cell r="E235" t="str">
            <v>GNMA POOL# 515125</v>
          </cell>
          <cell r="F235">
            <v>106.746</v>
          </cell>
          <cell r="G235">
            <v>4487.3599999999997</v>
          </cell>
          <cell r="H235">
            <v>673104.09</v>
          </cell>
          <cell r="I235">
            <v>718511.69</v>
          </cell>
          <cell r="J235">
            <v>1</v>
          </cell>
        </row>
        <row r="236">
          <cell r="A236" t="str">
            <v>36211KU28</v>
          </cell>
          <cell r="B236" t="str">
            <v>36211KU28</v>
          </cell>
          <cell r="C236">
            <v>8.5</v>
          </cell>
          <cell r="D236">
            <v>47771</v>
          </cell>
          <cell r="E236" t="str">
            <v>GNMA POOL# 515501</v>
          </cell>
          <cell r="F236">
            <v>108.625001</v>
          </cell>
          <cell r="G236">
            <v>3203.28</v>
          </cell>
          <cell r="H236">
            <v>452227.77</v>
          </cell>
          <cell r="I236">
            <v>491232.42</v>
          </cell>
          <cell r="J236">
            <v>1</v>
          </cell>
        </row>
        <row r="237">
          <cell r="A237" t="str">
            <v>36211KVU5</v>
          </cell>
          <cell r="B237" t="str">
            <v>36211KVU5</v>
          </cell>
          <cell r="C237">
            <v>8.5</v>
          </cell>
          <cell r="D237">
            <v>47802</v>
          </cell>
          <cell r="E237" t="str">
            <v>GNMA POOL# 515527</v>
          </cell>
          <cell r="F237">
            <v>107.807</v>
          </cell>
          <cell r="G237">
            <v>12256.07</v>
          </cell>
          <cell r="H237">
            <v>1730268.93</v>
          </cell>
          <cell r="I237">
            <v>1865351.03</v>
          </cell>
          <cell r="J237">
            <v>1</v>
          </cell>
        </row>
        <row r="238">
          <cell r="A238" t="str">
            <v>36211KVV3</v>
          </cell>
          <cell r="B238" t="str">
            <v>36211KVV3</v>
          </cell>
          <cell r="C238">
            <v>8.5</v>
          </cell>
          <cell r="D238">
            <v>47802</v>
          </cell>
          <cell r="E238" t="str">
            <v>GNMA POOL# 515528</v>
          </cell>
          <cell r="F238">
            <v>107.807</v>
          </cell>
          <cell r="G238">
            <v>11443.38</v>
          </cell>
          <cell r="H238">
            <v>1615535.73</v>
          </cell>
          <cell r="I238">
            <v>1741660.6</v>
          </cell>
          <cell r="J238">
            <v>1</v>
          </cell>
        </row>
        <row r="239">
          <cell r="A239" t="str">
            <v>36211P6X6</v>
          </cell>
          <cell r="B239" t="str">
            <v>36211P6X6</v>
          </cell>
          <cell r="C239">
            <v>8</v>
          </cell>
          <cell r="D239">
            <v>42050</v>
          </cell>
          <cell r="E239" t="str">
            <v>GNMA POOL# 519386</v>
          </cell>
          <cell r="F239">
            <v>106.31499700000001</v>
          </cell>
          <cell r="G239">
            <v>473.53</v>
          </cell>
          <cell r="H239">
            <v>71029.33</v>
          </cell>
          <cell r="I239">
            <v>75514.83</v>
          </cell>
          <cell r="J239">
            <v>1</v>
          </cell>
        </row>
        <row r="240">
          <cell r="A240" t="str">
            <v>36211QA50</v>
          </cell>
          <cell r="B240" t="str">
            <v>36211QA50</v>
          </cell>
          <cell r="C240">
            <v>8</v>
          </cell>
          <cell r="D240">
            <v>42200</v>
          </cell>
          <cell r="E240" t="str">
            <v>GNMA POOL# 519428</v>
          </cell>
          <cell r="F240">
            <v>106.745999</v>
          </cell>
          <cell r="G240">
            <v>3146.86</v>
          </cell>
          <cell r="H240">
            <v>472028.53</v>
          </cell>
          <cell r="I240">
            <v>503871.57</v>
          </cell>
          <cell r="J240">
            <v>1</v>
          </cell>
        </row>
        <row r="241">
          <cell r="A241" t="str">
            <v>36211RR27</v>
          </cell>
          <cell r="B241" t="str">
            <v>36211RR27</v>
          </cell>
          <cell r="C241">
            <v>8</v>
          </cell>
          <cell r="D241">
            <v>42231</v>
          </cell>
          <cell r="E241" t="str">
            <v>GNMA POOL# 520805</v>
          </cell>
          <cell r="F241">
            <v>106.745998</v>
          </cell>
          <cell r="G241">
            <v>1373.13</v>
          </cell>
          <cell r="H241">
            <v>205969.96</v>
          </cell>
          <cell r="I241">
            <v>219864.69</v>
          </cell>
          <cell r="J241">
            <v>1</v>
          </cell>
        </row>
        <row r="242">
          <cell r="A242" t="str">
            <v>36211RRZ4</v>
          </cell>
          <cell r="B242" t="str">
            <v>36211RRZ4</v>
          </cell>
          <cell r="C242">
            <v>8</v>
          </cell>
          <cell r="D242">
            <v>42231</v>
          </cell>
          <cell r="E242" t="str">
            <v>GNMA POOL# 520804</v>
          </cell>
          <cell r="F242">
            <v>106.746</v>
          </cell>
          <cell r="G242">
            <v>5395.25</v>
          </cell>
          <cell r="H242">
            <v>809287.61</v>
          </cell>
          <cell r="I242">
            <v>863882.15</v>
          </cell>
          <cell r="J242">
            <v>1</v>
          </cell>
        </row>
        <row r="243">
          <cell r="A243" t="str">
            <v>36211SMY0</v>
          </cell>
          <cell r="B243" t="str">
            <v>36211SMY0</v>
          </cell>
          <cell r="C243">
            <v>8</v>
          </cell>
          <cell r="D243">
            <v>41958</v>
          </cell>
          <cell r="E243" t="str">
            <v>GNMA POOL# 521575</v>
          </cell>
          <cell r="F243">
            <v>106.315</v>
          </cell>
          <cell r="G243">
            <v>3769.6</v>
          </cell>
          <cell r="H243">
            <v>565440.06000000006</v>
          </cell>
          <cell r="I243">
            <v>601147.6</v>
          </cell>
          <cell r="J243">
            <v>1</v>
          </cell>
        </row>
        <row r="244">
          <cell r="A244" t="str">
            <v>36211XW36</v>
          </cell>
          <cell r="B244" t="str">
            <v>36211XW36</v>
          </cell>
          <cell r="C244">
            <v>8</v>
          </cell>
          <cell r="D244">
            <v>42200</v>
          </cell>
          <cell r="E244" t="str">
            <v>GNMA POOL# 526366</v>
          </cell>
          <cell r="F244">
            <v>106.314999</v>
          </cell>
          <cell r="G244">
            <v>2671.67</v>
          </cell>
          <cell r="H244">
            <v>400750.83</v>
          </cell>
          <cell r="I244">
            <v>426058.23999999999</v>
          </cell>
          <cell r="J244">
            <v>1</v>
          </cell>
        </row>
        <row r="245">
          <cell r="A245" t="str">
            <v>36211YXD1</v>
          </cell>
          <cell r="B245" t="str">
            <v>36211YXD1</v>
          </cell>
          <cell r="C245">
            <v>8</v>
          </cell>
          <cell r="D245">
            <v>42231</v>
          </cell>
          <cell r="E245" t="str">
            <v>GNMA POOL# 527276</v>
          </cell>
          <cell r="F245">
            <v>106.745999</v>
          </cell>
          <cell r="G245">
            <v>2165.64</v>
          </cell>
          <cell r="H245">
            <v>324846.34000000003</v>
          </cell>
          <cell r="I245">
            <v>346760.47</v>
          </cell>
          <cell r="J245">
            <v>1</v>
          </cell>
        </row>
        <row r="246">
          <cell r="A246" t="str">
            <v>36212C5J6</v>
          </cell>
          <cell r="B246" t="str">
            <v>36212C5J6</v>
          </cell>
          <cell r="C246">
            <v>8</v>
          </cell>
          <cell r="D246">
            <v>42292</v>
          </cell>
          <cell r="E246" t="str">
            <v>GNMA POOL# 530149</v>
          </cell>
          <cell r="F246">
            <v>106.746</v>
          </cell>
          <cell r="G246">
            <v>3694.03</v>
          </cell>
          <cell r="H246">
            <v>554104.1</v>
          </cell>
          <cell r="I246">
            <v>591483.96</v>
          </cell>
          <cell r="J246">
            <v>1</v>
          </cell>
        </row>
        <row r="247">
          <cell r="A247" t="str">
            <v>36212ECY1</v>
          </cell>
          <cell r="B247" t="str">
            <v>36212ECY1</v>
          </cell>
          <cell r="C247">
            <v>8</v>
          </cell>
          <cell r="D247">
            <v>42170</v>
          </cell>
          <cell r="E247" t="str">
            <v>GNMA POOL# 531187</v>
          </cell>
          <cell r="F247">
            <v>106.746</v>
          </cell>
          <cell r="G247">
            <v>5175.9399999999996</v>
          </cell>
          <cell r="H247">
            <v>776391.62</v>
          </cell>
          <cell r="I247">
            <v>828767</v>
          </cell>
          <cell r="J247">
            <v>1</v>
          </cell>
        </row>
        <row r="248">
          <cell r="A248" t="str">
            <v>36212EGP6</v>
          </cell>
          <cell r="B248" t="str">
            <v>36212EGP6</v>
          </cell>
          <cell r="C248">
            <v>8.5</v>
          </cell>
          <cell r="D248">
            <v>47710</v>
          </cell>
          <cell r="E248" t="str">
            <v>GNMA POOL# 531306</v>
          </cell>
          <cell r="F248">
            <v>107.806995</v>
          </cell>
          <cell r="G248">
            <v>617.03</v>
          </cell>
          <cell r="H248">
            <v>87109.7</v>
          </cell>
          <cell r="I248">
            <v>93910.35</v>
          </cell>
          <cell r="J248">
            <v>1</v>
          </cell>
        </row>
        <row r="249">
          <cell r="A249" t="str">
            <v>36212KAP8</v>
          </cell>
          <cell r="B249" t="str">
            <v>36212KAP8</v>
          </cell>
          <cell r="C249">
            <v>8</v>
          </cell>
          <cell r="D249">
            <v>42323</v>
          </cell>
          <cell r="E249" t="str">
            <v>GNMA POOL# 535614</v>
          </cell>
          <cell r="F249">
            <v>106.746</v>
          </cell>
          <cell r="G249">
            <v>3349.89</v>
          </cell>
          <cell r="H249">
            <v>502482.99</v>
          </cell>
          <cell r="I249">
            <v>536380.49</v>
          </cell>
          <cell r="J249">
            <v>1</v>
          </cell>
        </row>
        <row r="250">
          <cell r="A250" t="str">
            <v>362165LD2</v>
          </cell>
          <cell r="B250" t="str">
            <v>362165LD2</v>
          </cell>
          <cell r="C250">
            <v>7</v>
          </cell>
          <cell r="D250">
            <v>39493</v>
          </cell>
          <cell r="E250" t="str">
            <v>GNMA POOL# 184024</v>
          </cell>
          <cell r="F250">
            <v>107.12500199999999</v>
          </cell>
          <cell r="G250">
            <v>934.95</v>
          </cell>
          <cell r="H250">
            <v>160277.99</v>
          </cell>
          <cell r="I250">
            <v>171697.8</v>
          </cell>
          <cell r="J250">
            <v>1</v>
          </cell>
        </row>
        <row r="251">
          <cell r="A251" t="str">
            <v>36216YNX3</v>
          </cell>
          <cell r="B251" t="str">
            <v>36216YNX3</v>
          </cell>
          <cell r="C251">
            <v>7.5</v>
          </cell>
          <cell r="D251">
            <v>39309</v>
          </cell>
          <cell r="E251" t="str">
            <v>GNMA POOL# 178706</v>
          </cell>
          <cell r="F251">
            <v>107.409982</v>
          </cell>
          <cell r="G251">
            <v>118.96</v>
          </cell>
          <cell r="H251">
            <v>19033.11</v>
          </cell>
          <cell r="I251">
            <v>20443.46</v>
          </cell>
          <cell r="J251">
            <v>1</v>
          </cell>
        </row>
        <row r="252">
          <cell r="A252" t="str">
            <v>36217HJY2</v>
          </cell>
          <cell r="B252" t="str">
            <v>36217HJY2</v>
          </cell>
          <cell r="C252">
            <v>7</v>
          </cell>
          <cell r="D252">
            <v>39583</v>
          </cell>
          <cell r="E252" t="str">
            <v>GNMA POOL# 193879</v>
          </cell>
          <cell r="F252">
            <v>107.138002</v>
          </cell>
          <cell r="G252">
            <v>602.14</v>
          </cell>
          <cell r="H252">
            <v>103224.13</v>
          </cell>
          <cell r="I252">
            <v>110592.27</v>
          </cell>
          <cell r="J252">
            <v>1</v>
          </cell>
        </row>
        <row r="253">
          <cell r="A253" t="str">
            <v>36217U6J0</v>
          </cell>
          <cell r="B253" t="str">
            <v>36217U6J0</v>
          </cell>
          <cell r="C253">
            <v>7</v>
          </cell>
          <cell r="D253">
            <v>39370</v>
          </cell>
          <cell r="E253" t="str">
            <v>GNMA POOL# 204373</v>
          </cell>
          <cell r="F253">
            <v>107.12499699999999</v>
          </cell>
          <cell r="G253">
            <v>332.96</v>
          </cell>
          <cell r="H253">
            <v>57079.18</v>
          </cell>
          <cell r="I253">
            <v>61146.07</v>
          </cell>
          <cell r="J253">
            <v>1</v>
          </cell>
        </row>
        <row r="254">
          <cell r="A254" t="str">
            <v>36217YL89</v>
          </cell>
          <cell r="B254" t="str">
            <v>36217YL89</v>
          </cell>
          <cell r="C254">
            <v>7</v>
          </cell>
          <cell r="D254">
            <v>39583</v>
          </cell>
          <cell r="E254" t="str">
            <v>GNMA POOL# 207451</v>
          </cell>
          <cell r="F254">
            <v>107.138002</v>
          </cell>
          <cell r="G254">
            <v>1298.32</v>
          </cell>
          <cell r="H254">
            <v>222569.42</v>
          </cell>
          <cell r="I254">
            <v>238456.43</v>
          </cell>
          <cell r="J254">
            <v>1</v>
          </cell>
        </row>
        <row r="255">
          <cell r="A255" t="str">
            <v>36218KTH0</v>
          </cell>
          <cell r="B255" t="str">
            <v>36218KTH0</v>
          </cell>
          <cell r="C255">
            <v>7.5</v>
          </cell>
          <cell r="D255">
            <v>39462</v>
          </cell>
          <cell r="E255" t="str">
            <v>GNMA POOL# 224752</v>
          </cell>
          <cell r="F255">
            <v>107.41</v>
          </cell>
          <cell r="G255">
            <v>184.73</v>
          </cell>
          <cell r="H255">
            <v>29557.22</v>
          </cell>
          <cell r="I255">
            <v>31747.41</v>
          </cell>
          <cell r="J255">
            <v>1</v>
          </cell>
        </row>
        <row r="256">
          <cell r="A256" t="str">
            <v>36218KVK0</v>
          </cell>
          <cell r="B256" t="str">
            <v>36218KVK0</v>
          </cell>
          <cell r="C256">
            <v>7.5</v>
          </cell>
          <cell r="D256">
            <v>39553</v>
          </cell>
          <cell r="E256" t="str">
            <v>GNMA POOL# 224818</v>
          </cell>
          <cell r="F256">
            <v>107.432999</v>
          </cell>
          <cell r="G256">
            <v>991.59</v>
          </cell>
          <cell r="H256">
            <v>158654.79999999999</v>
          </cell>
          <cell r="I256">
            <v>170447.61</v>
          </cell>
          <cell r="J256">
            <v>1</v>
          </cell>
        </row>
        <row r="257">
          <cell r="A257" t="str">
            <v>36218KVQ7</v>
          </cell>
          <cell r="B257" t="str">
            <v>36218KVQ7</v>
          </cell>
          <cell r="C257">
            <v>8</v>
          </cell>
          <cell r="D257">
            <v>39553</v>
          </cell>
          <cell r="E257" t="str">
            <v>GNMA POOL# 224823</v>
          </cell>
          <cell r="F257">
            <v>107.07901699999999</v>
          </cell>
          <cell r="G257">
            <v>26.93</v>
          </cell>
          <cell r="H257">
            <v>4040.25</v>
          </cell>
          <cell r="I257">
            <v>4326.26</v>
          </cell>
          <cell r="J257">
            <v>1</v>
          </cell>
        </row>
        <row r="258">
          <cell r="A258" t="str">
            <v>362194MX7</v>
          </cell>
          <cell r="B258" t="str">
            <v>362194MX7</v>
          </cell>
          <cell r="C258">
            <v>7</v>
          </cell>
          <cell r="D258">
            <v>39614</v>
          </cell>
          <cell r="E258" t="str">
            <v>GNMA POOL# 266874</v>
          </cell>
          <cell r="F258">
            <v>107.13799899999999</v>
          </cell>
          <cell r="G258">
            <v>1363.83</v>
          </cell>
          <cell r="H258">
            <v>233799</v>
          </cell>
          <cell r="I258">
            <v>250487.57</v>
          </cell>
          <cell r="J258">
            <v>1</v>
          </cell>
        </row>
        <row r="259">
          <cell r="A259" t="str">
            <v>362194NP3</v>
          </cell>
          <cell r="B259" t="str">
            <v>362194NP3</v>
          </cell>
          <cell r="C259">
            <v>7</v>
          </cell>
          <cell r="D259">
            <v>45092</v>
          </cell>
          <cell r="E259" t="str">
            <v>GNMA POOL# 266898</v>
          </cell>
          <cell r="F259">
            <v>104.955</v>
          </cell>
          <cell r="G259">
            <v>4346</v>
          </cell>
          <cell r="H259">
            <v>745028.88</v>
          </cell>
          <cell r="I259">
            <v>781945.06</v>
          </cell>
          <cell r="J259">
            <v>1</v>
          </cell>
        </row>
        <row r="260">
          <cell r="A260" t="str">
            <v>36219LE67</v>
          </cell>
          <cell r="B260" t="str">
            <v>36219LE67</v>
          </cell>
          <cell r="C260">
            <v>8</v>
          </cell>
          <cell r="D260">
            <v>38883</v>
          </cell>
          <cell r="E260" t="str">
            <v>GNMA POOL# 252257</v>
          </cell>
          <cell r="F260">
            <v>105.69005300000001</v>
          </cell>
          <cell r="G260">
            <v>56.21</v>
          </cell>
          <cell r="H260">
            <v>8431.3799999999992</v>
          </cell>
          <cell r="I260">
            <v>8911.1299999999992</v>
          </cell>
          <cell r="J260">
            <v>1</v>
          </cell>
        </row>
        <row r="261">
          <cell r="A261" t="str">
            <v>36219SH77</v>
          </cell>
          <cell r="B261" t="str">
            <v>36219SH77</v>
          </cell>
          <cell r="C261">
            <v>7.5</v>
          </cell>
          <cell r="D261">
            <v>39553</v>
          </cell>
          <cell r="E261" t="str">
            <v>GNMA POOL# 257754</v>
          </cell>
          <cell r="F261">
            <v>107.432996</v>
          </cell>
          <cell r="G261">
            <v>129.62</v>
          </cell>
          <cell r="H261">
            <v>20739.82</v>
          </cell>
          <cell r="I261">
            <v>22281.41</v>
          </cell>
          <cell r="J261">
            <v>1</v>
          </cell>
        </row>
        <row r="262">
          <cell r="A262" t="str">
            <v>3622032M2</v>
          </cell>
          <cell r="B262" t="str">
            <v>3622032M2</v>
          </cell>
          <cell r="C262">
            <v>8</v>
          </cell>
          <cell r="D262">
            <v>38913</v>
          </cell>
          <cell r="E262" t="str">
            <v>GNMA POOL# 296080</v>
          </cell>
          <cell r="F262">
            <v>105.689969</v>
          </cell>
          <cell r="G262">
            <v>16.899999999999999</v>
          </cell>
          <cell r="H262">
            <v>2534.46</v>
          </cell>
          <cell r="I262">
            <v>2678.67</v>
          </cell>
          <cell r="J262">
            <v>1</v>
          </cell>
        </row>
        <row r="263">
          <cell r="A263" t="str">
            <v>3622047A1</v>
          </cell>
          <cell r="B263" t="str">
            <v>3622047A1</v>
          </cell>
          <cell r="C263">
            <v>7.5</v>
          </cell>
          <cell r="D263">
            <v>39248</v>
          </cell>
          <cell r="E263" t="str">
            <v>GNMA POOL# 297089</v>
          </cell>
          <cell r="F263">
            <v>107.41</v>
          </cell>
          <cell r="G263">
            <v>65.349999999999994</v>
          </cell>
          <cell r="H263">
            <v>10455.6</v>
          </cell>
          <cell r="I263">
            <v>11230.36</v>
          </cell>
          <cell r="J263">
            <v>1</v>
          </cell>
        </row>
        <row r="264">
          <cell r="A264" t="str">
            <v>362205JT4</v>
          </cell>
          <cell r="B264" t="str">
            <v>362205JT4</v>
          </cell>
          <cell r="C264">
            <v>7.5</v>
          </cell>
          <cell r="D264">
            <v>39522</v>
          </cell>
          <cell r="E264" t="str">
            <v>GNMA POOL# 297374</v>
          </cell>
          <cell r="F264">
            <v>107.433001</v>
          </cell>
          <cell r="G264">
            <v>2099.0300000000002</v>
          </cell>
          <cell r="H264">
            <v>335845.12</v>
          </cell>
          <cell r="I264">
            <v>360808.49</v>
          </cell>
          <cell r="J264">
            <v>1</v>
          </cell>
        </row>
        <row r="265">
          <cell r="A265" t="str">
            <v>362205JU1</v>
          </cell>
          <cell r="B265" t="str">
            <v>362205JU1</v>
          </cell>
          <cell r="C265">
            <v>8</v>
          </cell>
          <cell r="D265">
            <v>39522</v>
          </cell>
          <cell r="E265" t="str">
            <v>GNMA POOL# 297375</v>
          </cell>
          <cell r="F265">
            <v>107.078993</v>
          </cell>
          <cell r="G265">
            <v>135.68</v>
          </cell>
          <cell r="H265">
            <v>20352.330000000002</v>
          </cell>
          <cell r="I265">
            <v>21793.07</v>
          </cell>
          <cell r="J265">
            <v>1</v>
          </cell>
        </row>
        <row r="266">
          <cell r="A266" t="str">
            <v>362205XW1</v>
          </cell>
          <cell r="B266" t="str">
            <v>362205XW1</v>
          </cell>
          <cell r="C266">
            <v>7.5</v>
          </cell>
          <cell r="D266">
            <v>39309</v>
          </cell>
          <cell r="E266" t="str">
            <v>GNMA POOL# 297793</v>
          </cell>
          <cell r="F266">
            <v>107.409992</v>
          </cell>
          <cell r="G266">
            <v>320.99</v>
          </cell>
          <cell r="H266">
            <v>51357.68</v>
          </cell>
          <cell r="I266">
            <v>55163.28</v>
          </cell>
          <cell r="J266">
            <v>1</v>
          </cell>
        </row>
        <row r="267">
          <cell r="A267" t="str">
            <v>3622095B0</v>
          </cell>
          <cell r="B267" t="str">
            <v>3622095B0</v>
          </cell>
          <cell r="C267">
            <v>7.5</v>
          </cell>
          <cell r="D267">
            <v>39340</v>
          </cell>
          <cell r="E267" t="str">
            <v>GNMA POOL# 301542</v>
          </cell>
          <cell r="F267">
            <v>107.40999100000001</v>
          </cell>
          <cell r="G267">
            <v>277.58999999999997</v>
          </cell>
          <cell r="H267">
            <v>44414.63</v>
          </cell>
          <cell r="I267">
            <v>47705.75</v>
          </cell>
          <cell r="J267">
            <v>1</v>
          </cell>
        </row>
        <row r="268">
          <cell r="A268" t="str">
            <v>3622097G7</v>
          </cell>
          <cell r="B268" t="str">
            <v>3622097G7</v>
          </cell>
          <cell r="C268">
            <v>7.5</v>
          </cell>
          <cell r="D268">
            <v>39370</v>
          </cell>
          <cell r="E268" t="str">
            <v>GNMA POOL# 301595</v>
          </cell>
          <cell r="F268">
            <v>107.410005</v>
          </cell>
          <cell r="G268">
            <v>551</v>
          </cell>
          <cell r="H268">
            <v>88159.46</v>
          </cell>
          <cell r="I268">
            <v>94692.08</v>
          </cell>
          <cell r="J268">
            <v>1</v>
          </cell>
        </row>
        <row r="269">
          <cell r="A269" t="str">
            <v>36220SAX4</v>
          </cell>
          <cell r="B269" t="str">
            <v>36220SAX4</v>
          </cell>
          <cell r="C269">
            <v>8</v>
          </cell>
          <cell r="D269">
            <v>38398</v>
          </cell>
          <cell r="E269" t="str">
            <v>GNMA POOL# 286322</v>
          </cell>
          <cell r="F269">
            <v>105.69004099999999</v>
          </cell>
          <cell r="G269">
            <v>81.86</v>
          </cell>
          <cell r="H269">
            <v>12279.35</v>
          </cell>
          <cell r="I269">
            <v>12978.05</v>
          </cell>
          <cell r="J269">
            <v>1</v>
          </cell>
        </row>
        <row r="270">
          <cell r="A270" t="str">
            <v>36223CCU0</v>
          </cell>
          <cell r="B270" t="str">
            <v>36223CCU0</v>
          </cell>
          <cell r="C270">
            <v>8</v>
          </cell>
          <cell r="D270">
            <v>38852</v>
          </cell>
          <cell r="E270" t="str">
            <v>GNMA POOL# 303483</v>
          </cell>
          <cell r="F270">
            <v>105.69004</v>
          </cell>
          <cell r="G270">
            <v>24.25</v>
          </cell>
          <cell r="H270">
            <v>3637.76</v>
          </cell>
          <cell r="I270">
            <v>3844.75</v>
          </cell>
          <cell r="J270">
            <v>1</v>
          </cell>
        </row>
        <row r="271">
          <cell r="A271" t="str">
            <v>36223FB67</v>
          </cell>
          <cell r="B271" t="str">
            <v>36223FB67</v>
          </cell>
          <cell r="C271">
            <v>8</v>
          </cell>
          <cell r="D271">
            <v>38852</v>
          </cell>
          <cell r="E271" t="str">
            <v>GNMA POOL# 306161</v>
          </cell>
          <cell r="F271">
            <v>105.689978</v>
          </cell>
          <cell r="G271">
            <v>30.05</v>
          </cell>
          <cell r="H271">
            <v>4507.75</v>
          </cell>
          <cell r="I271">
            <v>4764.24</v>
          </cell>
          <cell r="J271">
            <v>1</v>
          </cell>
        </row>
        <row r="272">
          <cell r="A272" t="str">
            <v>36223HQ91</v>
          </cell>
          <cell r="B272" t="str">
            <v>36223HQ91</v>
          </cell>
          <cell r="C272">
            <v>7</v>
          </cell>
          <cell r="D272">
            <v>39583</v>
          </cell>
          <cell r="E272" t="str">
            <v>GNMA POOL# 308380</v>
          </cell>
          <cell r="F272">
            <v>107.138001</v>
          </cell>
          <cell r="G272">
            <v>844.49</v>
          </cell>
          <cell r="H272">
            <v>144770.22</v>
          </cell>
          <cell r="I272">
            <v>155103.92000000001</v>
          </cell>
          <cell r="J272">
            <v>1</v>
          </cell>
        </row>
        <row r="273">
          <cell r="A273" t="str">
            <v>36223HQT7</v>
          </cell>
          <cell r="B273" t="str">
            <v>36223HQT7</v>
          </cell>
          <cell r="C273">
            <v>7.5</v>
          </cell>
          <cell r="D273">
            <v>39522</v>
          </cell>
          <cell r="E273" t="str">
            <v>GNMA POOL# 308366</v>
          </cell>
          <cell r="F273">
            <v>107.432996</v>
          </cell>
          <cell r="G273">
            <v>347.94</v>
          </cell>
          <cell r="H273">
            <v>55670.69</v>
          </cell>
          <cell r="I273">
            <v>59808.69</v>
          </cell>
          <cell r="J273">
            <v>1</v>
          </cell>
        </row>
        <row r="274">
          <cell r="A274" t="str">
            <v>36223L3K2</v>
          </cell>
          <cell r="B274" t="str">
            <v>36223L3K2</v>
          </cell>
          <cell r="C274">
            <v>8</v>
          </cell>
          <cell r="D274">
            <v>39097</v>
          </cell>
          <cell r="E274" t="str">
            <v>GNMA POOL# 311402</v>
          </cell>
          <cell r="F274">
            <v>105.69001299999999</v>
          </cell>
          <cell r="G274">
            <v>214.48</v>
          </cell>
          <cell r="H274">
            <v>32172.51</v>
          </cell>
          <cell r="I274">
            <v>34003.129999999997</v>
          </cell>
          <cell r="J274">
            <v>1</v>
          </cell>
        </row>
        <row r="275">
          <cell r="A275" t="str">
            <v>36223MU53</v>
          </cell>
          <cell r="B275" t="str">
            <v>36223MU53</v>
          </cell>
          <cell r="C275">
            <v>8</v>
          </cell>
          <cell r="D275">
            <v>38975</v>
          </cell>
          <cell r="E275" t="str">
            <v>GNMA POOL# 312104</v>
          </cell>
          <cell r="F275">
            <v>105.690004</v>
          </cell>
          <cell r="G275">
            <v>406.04</v>
          </cell>
          <cell r="H275">
            <v>60905.93</v>
          </cell>
          <cell r="I275">
            <v>64371.48</v>
          </cell>
          <cell r="J275">
            <v>1</v>
          </cell>
        </row>
        <row r="276">
          <cell r="A276" t="str">
            <v>36223NCW2</v>
          </cell>
          <cell r="B276" t="str">
            <v>36223NCW2</v>
          </cell>
          <cell r="C276">
            <v>8</v>
          </cell>
          <cell r="D276">
            <v>38944</v>
          </cell>
          <cell r="E276" t="str">
            <v>GNMA POOL# 312485</v>
          </cell>
          <cell r="F276">
            <v>105.689989</v>
          </cell>
          <cell r="G276">
            <v>173.13</v>
          </cell>
          <cell r="H276">
            <v>25969.119999999999</v>
          </cell>
          <cell r="I276">
            <v>27446.76</v>
          </cell>
          <cell r="J276">
            <v>1</v>
          </cell>
        </row>
        <row r="277">
          <cell r="A277" t="str">
            <v>36223NTU8</v>
          </cell>
          <cell r="B277" t="str">
            <v>36223NTU8</v>
          </cell>
          <cell r="C277">
            <v>8</v>
          </cell>
          <cell r="D277">
            <v>38944</v>
          </cell>
          <cell r="E277" t="str">
            <v>GNMA POOL# 312963</v>
          </cell>
          <cell r="F277">
            <v>105.68998999999999</v>
          </cell>
          <cell r="G277">
            <v>105.82</v>
          </cell>
          <cell r="H277">
            <v>15873.14</v>
          </cell>
          <cell r="I277">
            <v>16776.32</v>
          </cell>
          <cell r="J277">
            <v>1</v>
          </cell>
        </row>
        <row r="278">
          <cell r="A278" t="str">
            <v>36223QX69</v>
          </cell>
          <cell r="B278" t="str">
            <v>36223QX69</v>
          </cell>
          <cell r="C278">
            <v>8</v>
          </cell>
          <cell r="D278">
            <v>39217</v>
          </cell>
          <cell r="E278" t="str">
            <v>GNMA POOL# 314901</v>
          </cell>
          <cell r="F278">
            <v>107.067998</v>
          </cell>
          <cell r="G278">
            <v>195.62</v>
          </cell>
          <cell r="H278">
            <v>29342.82</v>
          </cell>
          <cell r="I278">
            <v>31416.77</v>
          </cell>
          <cell r="J278">
            <v>1</v>
          </cell>
        </row>
        <row r="279">
          <cell r="A279" t="str">
            <v>36223RAA3</v>
          </cell>
          <cell r="B279" t="str">
            <v>36223RAA3</v>
          </cell>
          <cell r="C279">
            <v>7.5</v>
          </cell>
          <cell r="D279">
            <v>39066</v>
          </cell>
          <cell r="E279" t="str">
            <v>GNMA POOL# 315101</v>
          </cell>
          <cell r="F279">
            <v>105.97601400000001</v>
          </cell>
          <cell r="G279">
            <v>164.62</v>
          </cell>
          <cell r="H279">
            <v>26339.63</v>
          </cell>
          <cell r="I279">
            <v>27913.69</v>
          </cell>
          <cell r="J279">
            <v>1</v>
          </cell>
        </row>
        <row r="280">
          <cell r="A280" t="str">
            <v>36223RBX2</v>
          </cell>
          <cell r="B280" t="str">
            <v>36223RBX2</v>
          </cell>
          <cell r="C280">
            <v>7.5</v>
          </cell>
          <cell r="D280">
            <v>39156</v>
          </cell>
          <cell r="E280" t="str">
            <v>GNMA POOL# 315154</v>
          </cell>
          <cell r="F280">
            <v>107.409995</v>
          </cell>
          <cell r="G280">
            <v>300.33999999999997</v>
          </cell>
          <cell r="H280">
            <v>48054.42</v>
          </cell>
          <cell r="I280">
            <v>51615.25</v>
          </cell>
          <cell r="J280">
            <v>1</v>
          </cell>
        </row>
        <row r="281">
          <cell r="A281" t="str">
            <v>36223RE50</v>
          </cell>
          <cell r="B281" t="str">
            <v>36223RE50</v>
          </cell>
          <cell r="C281">
            <v>7</v>
          </cell>
          <cell r="D281">
            <v>44880</v>
          </cell>
          <cell r="E281" t="str">
            <v>GNMA POOL# 315256</v>
          </cell>
          <cell r="F281">
            <v>104.956003</v>
          </cell>
          <cell r="G281">
            <v>761</v>
          </cell>
          <cell r="H281">
            <v>130457.55</v>
          </cell>
          <cell r="I281">
            <v>136923.03</v>
          </cell>
          <cell r="J281">
            <v>1</v>
          </cell>
        </row>
        <row r="282">
          <cell r="A282" t="str">
            <v>36223S4L4</v>
          </cell>
          <cell r="B282" t="str">
            <v>36223S4L4</v>
          </cell>
          <cell r="C282">
            <v>8</v>
          </cell>
          <cell r="D282">
            <v>39278</v>
          </cell>
          <cell r="E282" t="str">
            <v>GNMA POOL# 316827</v>
          </cell>
          <cell r="F282">
            <v>107.067987</v>
          </cell>
          <cell r="G282">
            <v>53</v>
          </cell>
          <cell r="H282">
            <v>7949.93</v>
          </cell>
          <cell r="I282">
            <v>8511.83</v>
          </cell>
          <cell r="J282">
            <v>1</v>
          </cell>
        </row>
        <row r="283">
          <cell r="A283" t="str">
            <v>36223SBX0</v>
          </cell>
          <cell r="B283" t="str">
            <v>36223SBX0</v>
          </cell>
          <cell r="C283">
            <v>8</v>
          </cell>
          <cell r="D283">
            <v>39097</v>
          </cell>
          <cell r="E283" t="str">
            <v>GNMA POOL# 316054</v>
          </cell>
          <cell r="F283">
            <v>105.69012499999999</v>
          </cell>
          <cell r="G283">
            <v>11.98</v>
          </cell>
          <cell r="H283">
            <v>1796.27</v>
          </cell>
          <cell r="I283">
            <v>1898.48</v>
          </cell>
          <cell r="J283">
            <v>1</v>
          </cell>
        </row>
        <row r="284">
          <cell r="A284" t="str">
            <v>36223SDP5</v>
          </cell>
          <cell r="B284" t="str">
            <v>36223SDP5</v>
          </cell>
          <cell r="C284">
            <v>7.5</v>
          </cell>
          <cell r="D284">
            <v>39156</v>
          </cell>
          <cell r="E284" t="str">
            <v>GNMA POOL# 316110</v>
          </cell>
          <cell r="F284">
            <v>107.410008</v>
          </cell>
          <cell r="G284">
            <v>194.55</v>
          </cell>
          <cell r="H284">
            <v>31128.71</v>
          </cell>
          <cell r="I284">
            <v>33435.35</v>
          </cell>
          <cell r="J284">
            <v>1</v>
          </cell>
        </row>
        <row r="285">
          <cell r="A285" t="str">
            <v>36223T6C0</v>
          </cell>
          <cell r="B285" t="str">
            <v>36223T6C0</v>
          </cell>
          <cell r="C285">
            <v>7.5</v>
          </cell>
          <cell r="D285">
            <v>39156</v>
          </cell>
          <cell r="E285" t="str">
            <v>GNMA POOL# 317767</v>
          </cell>
          <cell r="F285">
            <v>105.976046</v>
          </cell>
          <cell r="G285">
            <v>66.66</v>
          </cell>
          <cell r="H285">
            <v>10665.58</v>
          </cell>
          <cell r="I285">
            <v>11302.96</v>
          </cell>
          <cell r="J285">
            <v>1</v>
          </cell>
        </row>
        <row r="286">
          <cell r="A286" t="str">
            <v>36223UCY2</v>
          </cell>
          <cell r="B286" t="str">
            <v>36223UCY2</v>
          </cell>
          <cell r="C286">
            <v>8</v>
          </cell>
          <cell r="D286">
            <v>39187</v>
          </cell>
          <cell r="E286" t="str">
            <v>GNMA POOL# 317887</v>
          </cell>
          <cell r="F286">
            <v>107.067978</v>
          </cell>
          <cell r="G286">
            <v>133.31</v>
          </cell>
          <cell r="H286">
            <v>19997.09</v>
          </cell>
          <cell r="I286">
            <v>21410.48</v>
          </cell>
          <cell r="J286">
            <v>1</v>
          </cell>
        </row>
        <row r="287">
          <cell r="A287" t="str">
            <v>36223UGW2</v>
          </cell>
          <cell r="B287" t="str">
            <v>36223UGW2</v>
          </cell>
          <cell r="C287">
            <v>8</v>
          </cell>
          <cell r="D287">
            <v>39217</v>
          </cell>
          <cell r="E287" t="str">
            <v>GNMA POOL# 318013</v>
          </cell>
          <cell r="F287">
            <v>107.068</v>
          </cell>
          <cell r="G287">
            <v>133.38</v>
          </cell>
          <cell r="H287">
            <v>20007.5</v>
          </cell>
          <cell r="I287">
            <v>21421.63</v>
          </cell>
          <cell r="J287">
            <v>1</v>
          </cell>
        </row>
        <row r="288">
          <cell r="A288" t="str">
            <v>36223UU48</v>
          </cell>
          <cell r="B288" t="str">
            <v>36223UU48</v>
          </cell>
          <cell r="C288">
            <v>8</v>
          </cell>
          <cell r="D288">
            <v>39036</v>
          </cell>
          <cell r="E288" t="str">
            <v>GNMA POOL# 318403</v>
          </cell>
          <cell r="F288">
            <v>105.690032</v>
          </cell>
          <cell r="G288">
            <v>13.01</v>
          </cell>
          <cell r="H288">
            <v>1950.78</v>
          </cell>
          <cell r="I288">
            <v>2061.7800000000002</v>
          </cell>
          <cell r="J288">
            <v>1</v>
          </cell>
        </row>
        <row r="289">
          <cell r="A289" t="str">
            <v>36223V5S1</v>
          </cell>
          <cell r="B289" t="str">
            <v>36223V5S1</v>
          </cell>
          <cell r="C289">
            <v>7.5</v>
          </cell>
          <cell r="D289">
            <v>39156</v>
          </cell>
          <cell r="E289" t="str">
            <v>GNMA POOL# 319557</v>
          </cell>
          <cell r="F289">
            <v>107.41</v>
          </cell>
          <cell r="G289">
            <v>373.27</v>
          </cell>
          <cell r="H289">
            <v>59723.89</v>
          </cell>
          <cell r="I289">
            <v>64149.43</v>
          </cell>
          <cell r="J289">
            <v>1</v>
          </cell>
        </row>
        <row r="290">
          <cell r="A290" t="str">
            <v>36223VAU0</v>
          </cell>
          <cell r="B290" t="str">
            <v>36223VAU0</v>
          </cell>
          <cell r="C290">
            <v>8</v>
          </cell>
          <cell r="D290">
            <v>39187</v>
          </cell>
          <cell r="E290" t="str">
            <v>GNMA POOL# 318719</v>
          </cell>
          <cell r="F290">
            <v>107.068003</v>
          </cell>
          <cell r="G290">
            <v>414.41</v>
          </cell>
          <cell r="H290">
            <v>62161.55</v>
          </cell>
          <cell r="I290">
            <v>66555.13</v>
          </cell>
          <cell r="J290">
            <v>1</v>
          </cell>
        </row>
        <row r="291">
          <cell r="A291" t="str">
            <v>36223VBB1</v>
          </cell>
          <cell r="B291" t="str">
            <v>36223VBB1</v>
          </cell>
          <cell r="C291">
            <v>8</v>
          </cell>
          <cell r="D291">
            <v>39097</v>
          </cell>
          <cell r="E291" t="str">
            <v>GNMA POOL# 318734</v>
          </cell>
          <cell r="F291">
            <v>107.068016</v>
          </cell>
          <cell r="G291">
            <v>47.78</v>
          </cell>
          <cell r="H291">
            <v>7166.65</v>
          </cell>
          <cell r="I291">
            <v>7673.19</v>
          </cell>
          <cell r="J291">
            <v>1</v>
          </cell>
        </row>
        <row r="292">
          <cell r="A292" t="str">
            <v>36223VBR6</v>
          </cell>
          <cell r="B292" t="str">
            <v>36223VBR6</v>
          </cell>
          <cell r="C292">
            <v>7.5</v>
          </cell>
          <cell r="D292">
            <v>39156</v>
          </cell>
          <cell r="E292" t="str">
            <v>GNMA POOL# 318748</v>
          </cell>
          <cell r="F292">
            <v>107.40999100000001</v>
          </cell>
          <cell r="G292">
            <v>103.48</v>
          </cell>
          <cell r="H292">
            <v>16556.43</v>
          </cell>
          <cell r="I292">
            <v>17783.259999999998</v>
          </cell>
          <cell r="J292">
            <v>1</v>
          </cell>
        </row>
        <row r="293">
          <cell r="A293" t="str">
            <v>36223VCA2</v>
          </cell>
          <cell r="B293" t="str">
            <v>36223VCA2</v>
          </cell>
          <cell r="C293">
            <v>7.5</v>
          </cell>
          <cell r="D293">
            <v>39097</v>
          </cell>
          <cell r="E293" t="str">
            <v>GNMA POOL# 318765</v>
          </cell>
          <cell r="F293">
            <v>105.97600799999999</v>
          </cell>
          <cell r="G293">
            <v>201.51</v>
          </cell>
          <cell r="H293">
            <v>32241.59</v>
          </cell>
          <cell r="I293">
            <v>34168.35</v>
          </cell>
          <cell r="J293">
            <v>1</v>
          </cell>
        </row>
        <row r="294">
          <cell r="A294" t="str">
            <v>36223VPC4</v>
          </cell>
          <cell r="B294" t="str">
            <v>36223VPC4</v>
          </cell>
          <cell r="C294">
            <v>7.5</v>
          </cell>
          <cell r="D294">
            <v>39156</v>
          </cell>
          <cell r="E294" t="str">
            <v>GNMA POOL# 319119</v>
          </cell>
          <cell r="F294">
            <v>107.409983</v>
          </cell>
          <cell r="G294">
            <v>136.44</v>
          </cell>
          <cell r="H294">
            <v>21830.82</v>
          </cell>
          <cell r="I294">
            <v>23448.48</v>
          </cell>
          <cell r="J294">
            <v>1</v>
          </cell>
        </row>
        <row r="295">
          <cell r="A295" t="str">
            <v>36223VRL2</v>
          </cell>
          <cell r="B295" t="str">
            <v>36223VRL2</v>
          </cell>
          <cell r="C295">
            <v>7.5</v>
          </cell>
          <cell r="D295">
            <v>39156</v>
          </cell>
          <cell r="E295" t="str">
            <v>GNMA POOL# 319191</v>
          </cell>
          <cell r="F295">
            <v>107.41000200000001</v>
          </cell>
          <cell r="G295">
            <v>181</v>
          </cell>
          <cell r="H295">
            <v>28959.37</v>
          </cell>
          <cell r="I295">
            <v>31105.26</v>
          </cell>
          <cell r="J295">
            <v>1</v>
          </cell>
        </row>
        <row r="296">
          <cell r="A296" t="str">
            <v>36223VS72</v>
          </cell>
          <cell r="B296" t="str">
            <v>36223VS72</v>
          </cell>
          <cell r="C296">
            <v>8</v>
          </cell>
          <cell r="D296">
            <v>39217</v>
          </cell>
          <cell r="E296" t="str">
            <v>GNMA POOL# 319242</v>
          </cell>
          <cell r="F296">
            <v>107.06796799999999</v>
          </cell>
          <cell r="G296">
            <v>47.3</v>
          </cell>
          <cell r="H296">
            <v>7095.25</v>
          </cell>
          <cell r="I296">
            <v>7596.74</v>
          </cell>
          <cell r="J296">
            <v>1</v>
          </cell>
        </row>
        <row r="297">
          <cell r="A297" t="str">
            <v>36223WAE4</v>
          </cell>
          <cell r="B297" t="str">
            <v>36223WAE4</v>
          </cell>
          <cell r="C297">
            <v>7</v>
          </cell>
          <cell r="D297">
            <v>45214</v>
          </cell>
          <cell r="E297" t="str">
            <v>GNMA POOL# 319605</v>
          </cell>
          <cell r="F297">
            <v>104.955</v>
          </cell>
          <cell r="G297">
            <v>14697.79</v>
          </cell>
          <cell r="H297">
            <v>2519620.65</v>
          </cell>
          <cell r="I297">
            <v>2644467.85</v>
          </cell>
          <cell r="J297">
            <v>1</v>
          </cell>
        </row>
        <row r="298">
          <cell r="A298" t="str">
            <v>36223WB52</v>
          </cell>
          <cell r="B298" t="str">
            <v>36223WB52</v>
          </cell>
          <cell r="C298">
            <v>7.5</v>
          </cell>
          <cell r="D298">
            <v>39401</v>
          </cell>
          <cell r="E298" t="str">
            <v>GNMA POOL# 319660</v>
          </cell>
          <cell r="F298">
            <v>107.41</v>
          </cell>
          <cell r="G298">
            <v>965.97</v>
          </cell>
          <cell r="H298">
            <v>154554.79</v>
          </cell>
          <cell r="I298">
            <v>166007.29999999999</v>
          </cell>
          <cell r="J298">
            <v>1</v>
          </cell>
        </row>
        <row r="299">
          <cell r="A299" t="str">
            <v>36223WBC7</v>
          </cell>
          <cell r="B299" t="str">
            <v>36223WBC7</v>
          </cell>
          <cell r="C299">
            <v>7</v>
          </cell>
          <cell r="D299">
            <v>44849</v>
          </cell>
          <cell r="E299" t="str">
            <v>GNMA POOL# 319635</v>
          </cell>
          <cell r="F299">
            <v>104.95600399999999</v>
          </cell>
          <cell r="G299">
            <v>317.97000000000003</v>
          </cell>
          <cell r="H299">
            <v>54509.04</v>
          </cell>
          <cell r="I299">
            <v>57210.51</v>
          </cell>
          <cell r="J299">
            <v>1</v>
          </cell>
        </row>
        <row r="300">
          <cell r="A300" t="str">
            <v>36223WBD5</v>
          </cell>
          <cell r="B300" t="str">
            <v>36223WBD5</v>
          </cell>
          <cell r="C300">
            <v>8</v>
          </cell>
          <cell r="D300">
            <v>39370</v>
          </cell>
          <cell r="E300" t="str">
            <v>GNMA POOL# 319636</v>
          </cell>
          <cell r="F300">
            <v>107.06795099999999</v>
          </cell>
          <cell r="G300">
            <v>42.12</v>
          </cell>
          <cell r="H300">
            <v>6317.39</v>
          </cell>
          <cell r="I300">
            <v>6763.9</v>
          </cell>
          <cell r="J300">
            <v>1</v>
          </cell>
        </row>
        <row r="301">
          <cell r="A301" t="str">
            <v>36223WPC2</v>
          </cell>
          <cell r="B301" t="str">
            <v>36223WPC2</v>
          </cell>
          <cell r="C301">
            <v>7.5</v>
          </cell>
          <cell r="D301">
            <v>39401</v>
          </cell>
          <cell r="E301" t="str">
            <v>GNMA POOL# 320019</v>
          </cell>
          <cell r="F301">
            <v>107.40997400000001</v>
          </cell>
          <cell r="G301">
            <v>90.9</v>
          </cell>
          <cell r="H301">
            <v>14544.72</v>
          </cell>
          <cell r="I301">
            <v>15622.48</v>
          </cell>
          <cell r="J301">
            <v>1</v>
          </cell>
        </row>
        <row r="302">
          <cell r="A302" t="str">
            <v>36223WYD0</v>
          </cell>
          <cell r="B302" t="str">
            <v>36223WYD0</v>
          </cell>
          <cell r="C302">
            <v>8</v>
          </cell>
          <cell r="D302">
            <v>39128</v>
          </cell>
          <cell r="E302" t="str">
            <v>GNMA POOL# 320308</v>
          </cell>
          <cell r="F302">
            <v>105.689966</v>
          </cell>
          <cell r="G302">
            <v>8.5399999999999991</v>
          </cell>
          <cell r="H302">
            <v>1281.73</v>
          </cell>
          <cell r="I302">
            <v>1354.66</v>
          </cell>
          <cell r="J302">
            <v>1</v>
          </cell>
        </row>
        <row r="303">
          <cell r="A303" t="str">
            <v>36223X5A6</v>
          </cell>
          <cell r="B303" t="str">
            <v>36223X5A6</v>
          </cell>
          <cell r="C303">
            <v>7.5</v>
          </cell>
          <cell r="D303">
            <v>39493</v>
          </cell>
          <cell r="E303" t="str">
            <v>GNMA POOL# 321341</v>
          </cell>
          <cell r="F303">
            <v>107.409997</v>
          </cell>
          <cell r="G303">
            <v>515.04999999999995</v>
          </cell>
          <cell r="H303">
            <v>82408.67</v>
          </cell>
          <cell r="I303">
            <v>88515.15</v>
          </cell>
          <cell r="J303">
            <v>1</v>
          </cell>
        </row>
        <row r="304">
          <cell r="A304" t="str">
            <v>36223XEV0</v>
          </cell>
          <cell r="B304" t="str">
            <v>36223XEV0</v>
          </cell>
          <cell r="C304">
            <v>7.5</v>
          </cell>
          <cell r="D304">
            <v>39156</v>
          </cell>
          <cell r="E304" t="str">
            <v>GNMA POOL# 320648</v>
          </cell>
          <cell r="F304">
            <v>107.409959</v>
          </cell>
          <cell r="G304">
            <v>47.89</v>
          </cell>
          <cell r="H304">
            <v>7662.93</v>
          </cell>
          <cell r="I304">
            <v>8230.75</v>
          </cell>
          <cell r="J304">
            <v>1</v>
          </cell>
        </row>
        <row r="305">
          <cell r="A305" t="str">
            <v>36223XHF2</v>
          </cell>
          <cell r="B305" t="str">
            <v>36223XHF2</v>
          </cell>
          <cell r="C305">
            <v>7.5</v>
          </cell>
          <cell r="D305">
            <v>39156</v>
          </cell>
          <cell r="E305" t="str">
            <v>GNMA POOL# 320730</v>
          </cell>
          <cell r="F305">
            <v>107.410015</v>
          </cell>
          <cell r="G305">
            <v>135.36000000000001</v>
          </cell>
          <cell r="H305">
            <v>21658.12</v>
          </cell>
          <cell r="I305">
            <v>23262.99</v>
          </cell>
          <cell r="J305">
            <v>1</v>
          </cell>
        </row>
        <row r="306">
          <cell r="A306" t="str">
            <v>36223XKT8</v>
          </cell>
          <cell r="B306" t="str">
            <v>36223XKT8</v>
          </cell>
          <cell r="C306">
            <v>7.5</v>
          </cell>
          <cell r="D306">
            <v>39156</v>
          </cell>
          <cell r="E306" t="str">
            <v>GNMA POOL# 320806</v>
          </cell>
          <cell r="F306">
            <v>107.41000099999999</v>
          </cell>
          <cell r="G306">
            <v>2700.99</v>
          </cell>
          <cell r="H306">
            <v>432157.85</v>
          </cell>
          <cell r="I306">
            <v>464180.75</v>
          </cell>
          <cell r="J306">
            <v>1</v>
          </cell>
        </row>
        <row r="307">
          <cell r="A307" t="str">
            <v>36223XLB6</v>
          </cell>
          <cell r="B307" t="str">
            <v>36223XLB6</v>
          </cell>
          <cell r="C307">
            <v>8</v>
          </cell>
          <cell r="D307">
            <v>39217</v>
          </cell>
          <cell r="E307" t="str">
            <v>GNMA POOL# 320822</v>
          </cell>
          <cell r="F307">
            <v>107.068003</v>
          </cell>
          <cell r="G307">
            <v>408.67</v>
          </cell>
          <cell r="H307">
            <v>61299.78</v>
          </cell>
          <cell r="I307">
            <v>65632.45</v>
          </cell>
          <cell r="J307">
            <v>1</v>
          </cell>
        </row>
        <row r="308">
          <cell r="A308" t="str">
            <v>36223XLK6</v>
          </cell>
          <cell r="B308" t="str">
            <v>36223XLK6</v>
          </cell>
          <cell r="C308">
            <v>8</v>
          </cell>
          <cell r="D308">
            <v>39248</v>
          </cell>
          <cell r="E308" t="str">
            <v>GNMA POOL# 320830</v>
          </cell>
          <cell r="F308">
            <v>107.068004</v>
          </cell>
          <cell r="G308">
            <v>36.97</v>
          </cell>
          <cell r="H308">
            <v>5545.13</v>
          </cell>
          <cell r="I308">
            <v>5937.06</v>
          </cell>
          <cell r="J308">
            <v>1</v>
          </cell>
        </row>
        <row r="309">
          <cell r="A309" t="str">
            <v>36223XNK4</v>
          </cell>
          <cell r="B309" t="str">
            <v>36223XNK4</v>
          </cell>
          <cell r="C309">
            <v>7.5</v>
          </cell>
          <cell r="D309">
            <v>39156</v>
          </cell>
          <cell r="E309" t="str">
            <v>GNMA POOL# 320894</v>
          </cell>
          <cell r="F309">
            <v>107.409998</v>
          </cell>
          <cell r="G309">
            <v>821.89</v>
          </cell>
          <cell r="H309">
            <v>131501.92000000001</v>
          </cell>
          <cell r="I309">
            <v>141246.21</v>
          </cell>
          <cell r="J309">
            <v>1</v>
          </cell>
        </row>
        <row r="310">
          <cell r="A310" t="str">
            <v>36223YPE4</v>
          </cell>
          <cell r="B310" t="str">
            <v>36223YPE4</v>
          </cell>
          <cell r="C310">
            <v>7.5</v>
          </cell>
          <cell r="D310">
            <v>39309</v>
          </cell>
          <cell r="E310" t="str">
            <v>GNMA POOL# 321821</v>
          </cell>
          <cell r="F310">
            <v>107.409999</v>
          </cell>
          <cell r="G310">
            <v>453.89</v>
          </cell>
          <cell r="H310">
            <v>72621.740000000005</v>
          </cell>
          <cell r="I310">
            <v>78003.009999999995</v>
          </cell>
          <cell r="J310">
            <v>1</v>
          </cell>
        </row>
        <row r="311">
          <cell r="A311" t="str">
            <v>36223YPK0</v>
          </cell>
          <cell r="B311" t="str">
            <v>36223YPK0</v>
          </cell>
          <cell r="C311">
            <v>7.5</v>
          </cell>
          <cell r="D311">
            <v>39340</v>
          </cell>
          <cell r="E311" t="str">
            <v>GNMA POOL# 321826</v>
          </cell>
          <cell r="F311">
            <v>107.409999</v>
          </cell>
          <cell r="G311">
            <v>461.85</v>
          </cell>
          <cell r="H311">
            <v>73896.77</v>
          </cell>
          <cell r="I311">
            <v>79372.52</v>
          </cell>
          <cell r="J311">
            <v>1</v>
          </cell>
        </row>
        <row r="312">
          <cell r="A312" t="str">
            <v>36223YQW3</v>
          </cell>
          <cell r="B312" t="str">
            <v>36223YQW3</v>
          </cell>
          <cell r="C312">
            <v>7.5</v>
          </cell>
          <cell r="D312">
            <v>39156</v>
          </cell>
          <cell r="E312" t="str">
            <v>GNMA POOL# 321869</v>
          </cell>
          <cell r="F312">
            <v>107.41</v>
          </cell>
          <cell r="G312">
            <v>593.07000000000005</v>
          </cell>
          <cell r="H312">
            <v>94890.96</v>
          </cell>
          <cell r="I312">
            <v>101922.38</v>
          </cell>
          <cell r="J312">
            <v>1</v>
          </cell>
        </row>
        <row r="313">
          <cell r="A313" t="str">
            <v>36223YTS9</v>
          </cell>
          <cell r="B313" t="str">
            <v>36223YTS9</v>
          </cell>
          <cell r="C313">
            <v>8</v>
          </cell>
          <cell r="D313">
            <v>39522</v>
          </cell>
          <cell r="E313" t="str">
            <v>GNMA POOL# 321961</v>
          </cell>
          <cell r="F313">
            <v>107.078997</v>
          </cell>
          <cell r="G313">
            <v>775.87</v>
          </cell>
          <cell r="H313">
            <v>116380.05</v>
          </cell>
          <cell r="I313">
            <v>124618.59</v>
          </cell>
          <cell r="J313">
            <v>1</v>
          </cell>
        </row>
        <row r="314">
          <cell r="A314" t="str">
            <v>36224A5B3</v>
          </cell>
          <cell r="B314" t="str">
            <v>36224A5B3</v>
          </cell>
          <cell r="C314">
            <v>8</v>
          </cell>
          <cell r="D314">
            <v>39248</v>
          </cell>
          <cell r="E314" t="str">
            <v>GNMA POOL# 323142</v>
          </cell>
          <cell r="F314">
            <v>107.067995</v>
          </cell>
          <cell r="G314">
            <v>568.83000000000004</v>
          </cell>
          <cell r="H314">
            <v>85324.9</v>
          </cell>
          <cell r="I314">
            <v>91355.66</v>
          </cell>
          <cell r="J314">
            <v>1</v>
          </cell>
        </row>
        <row r="315">
          <cell r="A315" t="str">
            <v>36224ABP5</v>
          </cell>
          <cell r="B315" t="str">
            <v>36224ABP5</v>
          </cell>
          <cell r="C315">
            <v>7.5</v>
          </cell>
          <cell r="D315">
            <v>39097</v>
          </cell>
          <cell r="E315" t="str">
            <v>GNMA POOL# 322346</v>
          </cell>
          <cell r="F315">
            <v>105.975995</v>
          </cell>
          <cell r="G315">
            <v>287.7</v>
          </cell>
          <cell r="H315">
            <v>46032.5</v>
          </cell>
          <cell r="I315">
            <v>48783.4</v>
          </cell>
          <cell r="J315">
            <v>1</v>
          </cell>
        </row>
        <row r="316">
          <cell r="A316" t="str">
            <v>36224AEF4</v>
          </cell>
          <cell r="B316" t="str">
            <v>36224AEF4</v>
          </cell>
          <cell r="C316">
            <v>7.5</v>
          </cell>
          <cell r="D316">
            <v>39278</v>
          </cell>
          <cell r="E316" t="str">
            <v>GNMA POOL# 322434</v>
          </cell>
          <cell r="F316">
            <v>107.410003</v>
          </cell>
          <cell r="G316">
            <v>472.47</v>
          </cell>
          <cell r="H316">
            <v>75595.520000000004</v>
          </cell>
          <cell r="I316">
            <v>81197.149999999994</v>
          </cell>
          <cell r="J316">
            <v>1</v>
          </cell>
        </row>
        <row r="317">
          <cell r="A317" t="str">
            <v>36224AFS5</v>
          </cell>
          <cell r="B317" t="str">
            <v>36224AFS5</v>
          </cell>
          <cell r="C317">
            <v>8</v>
          </cell>
          <cell r="D317">
            <v>39217</v>
          </cell>
          <cell r="E317" t="str">
            <v>GNMA POOL# 322477</v>
          </cell>
          <cell r="F317">
            <v>107.06804099999999</v>
          </cell>
          <cell r="G317">
            <v>61.73</v>
          </cell>
          <cell r="H317">
            <v>9259.85</v>
          </cell>
          <cell r="I317">
            <v>9914.34</v>
          </cell>
          <cell r="J317">
            <v>1</v>
          </cell>
        </row>
        <row r="318">
          <cell r="A318" t="str">
            <v>36224AGS4</v>
          </cell>
          <cell r="B318" t="str">
            <v>36224AGS4</v>
          </cell>
          <cell r="C318">
            <v>8</v>
          </cell>
          <cell r="D318">
            <v>39309</v>
          </cell>
          <cell r="E318" t="str">
            <v>GNMA POOL# 322509</v>
          </cell>
          <cell r="F318">
            <v>107.067885</v>
          </cell>
          <cell r="G318">
            <v>14.34</v>
          </cell>
          <cell r="H318">
            <v>2151.2800000000002</v>
          </cell>
          <cell r="I318">
            <v>2303.33</v>
          </cell>
          <cell r="J318">
            <v>1</v>
          </cell>
        </row>
        <row r="319">
          <cell r="A319" t="str">
            <v>36224ARL7</v>
          </cell>
          <cell r="B319" t="str">
            <v>36224ARL7</v>
          </cell>
          <cell r="C319">
            <v>7.5</v>
          </cell>
          <cell r="D319">
            <v>39156</v>
          </cell>
          <cell r="E319" t="str">
            <v>GNMA POOL# 322791</v>
          </cell>
          <cell r="F319">
            <v>107.41000099999999</v>
          </cell>
          <cell r="G319">
            <v>138.41</v>
          </cell>
          <cell r="H319">
            <v>22145.61</v>
          </cell>
          <cell r="I319">
            <v>23786.6</v>
          </cell>
          <cell r="J319">
            <v>1</v>
          </cell>
        </row>
        <row r="320">
          <cell r="A320" t="str">
            <v>36224AS36</v>
          </cell>
          <cell r="B320" t="str">
            <v>36224AS36</v>
          </cell>
          <cell r="C320">
            <v>7.5</v>
          </cell>
          <cell r="D320">
            <v>39156</v>
          </cell>
          <cell r="E320" t="str">
            <v>GNMA POOL# 322838</v>
          </cell>
          <cell r="F320">
            <v>107.409972</v>
          </cell>
          <cell r="G320">
            <v>44.31</v>
          </cell>
          <cell r="H320">
            <v>7090.31</v>
          </cell>
          <cell r="I320">
            <v>7615.7</v>
          </cell>
          <cell r="J320">
            <v>1</v>
          </cell>
        </row>
        <row r="321">
          <cell r="A321" t="str">
            <v>36224AUV1</v>
          </cell>
          <cell r="B321" t="str">
            <v>36224AUV1</v>
          </cell>
          <cell r="C321">
            <v>7.5</v>
          </cell>
          <cell r="D321">
            <v>39340</v>
          </cell>
          <cell r="E321" t="str">
            <v>GNMA POOL# 322896</v>
          </cell>
          <cell r="F321">
            <v>107.40994000000001</v>
          </cell>
          <cell r="G321">
            <v>35.46</v>
          </cell>
          <cell r="H321">
            <v>5674.27</v>
          </cell>
          <cell r="I321">
            <v>6094.73</v>
          </cell>
          <cell r="J321">
            <v>1</v>
          </cell>
        </row>
        <row r="322">
          <cell r="A322" t="str">
            <v>36224AVV0</v>
          </cell>
          <cell r="B322" t="str">
            <v>36224AVV0</v>
          </cell>
          <cell r="C322">
            <v>7</v>
          </cell>
          <cell r="D322">
            <v>44910</v>
          </cell>
          <cell r="E322" t="str">
            <v>GNMA POOL# 322928</v>
          </cell>
          <cell r="F322">
            <v>104.956006</v>
          </cell>
          <cell r="G322">
            <v>396.87</v>
          </cell>
          <cell r="H322">
            <v>68035.03</v>
          </cell>
          <cell r="I322">
            <v>71406.850000000006</v>
          </cell>
          <cell r="J322">
            <v>1</v>
          </cell>
        </row>
        <row r="323">
          <cell r="A323" t="str">
            <v>36224AXF3</v>
          </cell>
          <cell r="B323" t="str">
            <v>36224AXF3</v>
          </cell>
          <cell r="C323">
            <v>7.5</v>
          </cell>
          <cell r="D323">
            <v>39493</v>
          </cell>
          <cell r="E323" t="str">
            <v>GNMA POOL# 322978</v>
          </cell>
          <cell r="F323">
            <v>107.433003</v>
          </cell>
          <cell r="G323">
            <v>300.18</v>
          </cell>
          <cell r="H323">
            <v>48029.58</v>
          </cell>
          <cell r="I323">
            <v>51599.62</v>
          </cell>
          <cell r="J323">
            <v>1</v>
          </cell>
        </row>
        <row r="324">
          <cell r="A324" t="str">
            <v>36224AY47</v>
          </cell>
          <cell r="B324" t="str">
            <v>36224AY47</v>
          </cell>
          <cell r="C324">
            <v>7.5</v>
          </cell>
          <cell r="D324">
            <v>39128</v>
          </cell>
          <cell r="E324" t="str">
            <v>GNMA POOL# 323031</v>
          </cell>
          <cell r="F324">
            <v>107.40998500000001</v>
          </cell>
          <cell r="G324">
            <v>146.03</v>
          </cell>
          <cell r="H324">
            <v>23365.5</v>
          </cell>
          <cell r="I324">
            <v>25096.880000000001</v>
          </cell>
          <cell r="J324">
            <v>1</v>
          </cell>
        </row>
        <row r="325">
          <cell r="A325" t="str">
            <v>36224AYS4</v>
          </cell>
          <cell r="B325" t="str">
            <v>36224AYS4</v>
          </cell>
          <cell r="C325">
            <v>7</v>
          </cell>
          <cell r="D325">
            <v>39522</v>
          </cell>
          <cell r="E325" t="str">
            <v>GNMA POOL# 323021</v>
          </cell>
          <cell r="F325">
            <v>107.137996</v>
          </cell>
          <cell r="G325">
            <v>220.37</v>
          </cell>
          <cell r="H325">
            <v>37778.25</v>
          </cell>
          <cell r="I325">
            <v>40474.86</v>
          </cell>
          <cell r="J325">
            <v>1</v>
          </cell>
        </row>
        <row r="326">
          <cell r="A326" t="str">
            <v>36224AZC8</v>
          </cell>
          <cell r="B326" t="str">
            <v>36224AZC8</v>
          </cell>
          <cell r="C326">
            <v>7.5</v>
          </cell>
          <cell r="D326">
            <v>39156</v>
          </cell>
          <cell r="E326" t="str">
            <v>GNMA POOL# 323039</v>
          </cell>
          <cell r="F326">
            <v>107.41</v>
          </cell>
          <cell r="G326">
            <v>420.42</v>
          </cell>
          <cell r="H326">
            <v>67267.070000000007</v>
          </cell>
          <cell r="I326">
            <v>72251.56</v>
          </cell>
          <cell r="J326">
            <v>1</v>
          </cell>
        </row>
        <row r="327">
          <cell r="A327" t="str">
            <v>36224B4P1</v>
          </cell>
          <cell r="B327" t="str">
            <v>36224B4P1</v>
          </cell>
          <cell r="C327">
            <v>8</v>
          </cell>
          <cell r="D327">
            <v>39156</v>
          </cell>
          <cell r="E327" t="str">
            <v>GNMA POOL# 324030</v>
          </cell>
          <cell r="F327">
            <v>107.068</v>
          </cell>
          <cell r="G327">
            <v>295.13</v>
          </cell>
          <cell r="H327">
            <v>44269.81</v>
          </cell>
          <cell r="I327">
            <v>47398.8</v>
          </cell>
          <cell r="J327">
            <v>1</v>
          </cell>
        </row>
        <row r="328">
          <cell r="A328" t="str">
            <v>36224BDY2</v>
          </cell>
          <cell r="B328" t="str">
            <v>36224BDY2</v>
          </cell>
          <cell r="C328">
            <v>8</v>
          </cell>
          <cell r="D328">
            <v>39340</v>
          </cell>
          <cell r="E328" t="str">
            <v>GNMA POOL# 323319</v>
          </cell>
          <cell r="F328">
            <v>107.067992</v>
          </cell>
          <cell r="G328">
            <v>170.39</v>
          </cell>
          <cell r="H328">
            <v>25559.17</v>
          </cell>
          <cell r="I328">
            <v>27365.69</v>
          </cell>
          <cell r="J328">
            <v>1</v>
          </cell>
        </row>
        <row r="329">
          <cell r="A329" t="str">
            <v>36224BK32</v>
          </cell>
          <cell r="B329" t="str">
            <v>36224BK32</v>
          </cell>
          <cell r="C329">
            <v>7.5</v>
          </cell>
          <cell r="D329">
            <v>39309</v>
          </cell>
          <cell r="E329" t="str">
            <v>GNMA POOL# 323514</v>
          </cell>
          <cell r="F329">
            <v>107.41000099999999</v>
          </cell>
          <cell r="G329">
            <v>338.76</v>
          </cell>
          <cell r="H329">
            <v>54201.34</v>
          </cell>
          <cell r="I329">
            <v>58217.66</v>
          </cell>
          <cell r="J329">
            <v>1</v>
          </cell>
        </row>
        <row r="330">
          <cell r="A330" t="str">
            <v>36224BQ77</v>
          </cell>
          <cell r="B330" t="str">
            <v>36224BQ77</v>
          </cell>
          <cell r="C330">
            <v>7.5</v>
          </cell>
          <cell r="D330">
            <v>39522</v>
          </cell>
          <cell r="E330" t="str">
            <v>GNMA POOL# 323678</v>
          </cell>
          <cell r="F330">
            <v>107.432999</v>
          </cell>
          <cell r="G330">
            <v>894.56</v>
          </cell>
          <cell r="H330">
            <v>143130.12</v>
          </cell>
          <cell r="I330">
            <v>153768.98000000001</v>
          </cell>
          <cell r="J330">
            <v>1</v>
          </cell>
        </row>
        <row r="331">
          <cell r="A331" t="str">
            <v>36224BQT9</v>
          </cell>
          <cell r="B331" t="str">
            <v>36224BQT9</v>
          </cell>
          <cell r="C331">
            <v>7.5</v>
          </cell>
          <cell r="D331">
            <v>39493</v>
          </cell>
          <cell r="E331" t="str">
            <v>GNMA POOL# 323666</v>
          </cell>
          <cell r="F331">
            <v>107.432997</v>
          </cell>
          <cell r="G331">
            <v>268.98</v>
          </cell>
          <cell r="H331">
            <v>43036.34</v>
          </cell>
          <cell r="I331">
            <v>46235.23</v>
          </cell>
          <cell r="J331">
            <v>1</v>
          </cell>
        </row>
        <row r="332">
          <cell r="A332" t="str">
            <v>36224BYS2</v>
          </cell>
          <cell r="B332" t="str">
            <v>36224BYS2</v>
          </cell>
          <cell r="C332">
            <v>7.5</v>
          </cell>
          <cell r="D332">
            <v>39340</v>
          </cell>
          <cell r="E332" t="str">
            <v>GNMA POOL# 323921</v>
          </cell>
          <cell r="F332">
            <v>107.410004</v>
          </cell>
          <cell r="G332">
            <v>240.55</v>
          </cell>
          <cell r="H332">
            <v>38488.239999999998</v>
          </cell>
          <cell r="I332">
            <v>41340.22</v>
          </cell>
          <cell r="J332">
            <v>1</v>
          </cell>
        </row>
        <row r="333">
          <cell r="A333" t="str">
            <v>36224C3E5</v>
          </cell>
          <cell r="B333" t="str">
            <v>36224C3E5</v>
          </cell>
          <cell r="C333">
            <v>7.5</v>
          </cell>
          <cell r="D333">
            <v>39156</v>
          </cell>
          <cell r="E333" t="str">
            <v>GNMA POOL# 324897</v>
          </cell>
          <cell r="F333">
            <v>107.40999600000001</v>
          </cell>
          <cell r="G333">
            <v>373.57</v>
          </cell>
          <cell r="H333">
            <v>59771.15</v>
          </cell>
          <cell r="I333">
            <v>64200.19</v>
          </cell>
          <cell r="J333">
            <v>1</v>
          </cell>
        </row>
        <row r="334">
          <cell r="A334" t="str">
            <v>36224C3F2</v>
          </cell>
          <cell r="B334" t="str">
            <v>36224C3F2</v>
          </cell>
          <cell r="C334">
            <v>7.5</v>
          </cell>
          <cell r="D334">
            <v>39156</v>
          </cell>
          <cell r="E334" t="str">
            <v>GNMA POOL# 324898</v>
          </cell>
          <cell r="F334">
            <v>107.41</v>
          </cell>
          <cell r="G334">
            <v>361.9</v>
          </cell>
          <cell r="H334">
            <v>57904.18</v>
          </cell>
          <cell r="I334">
            <v>62194.879999999997</v>
          </cell>
          <cell r="J334">
            <v>1</v>
          </cell>
        </row>
        <row r="335">
          <cell r="A335" t="str">
            <v>36224C5N3</v>
          </cell>
          <cell r="B335" t="str">
            <v>36224C5N3</v>
          </cell>
          <cell r="C335">
            <v>7</v>
          </cell>
          <cell r="D335">
            <v>39583</v>
          </cell>
          <cell r="E335" t="str">
            <v>GNMA POOL# 324953</v>
          </cell>
          <cell r="F335">
            <v>107.13800000000001</v>
          </cell>
          <cell r="G335">
            <v>799.27</v>
          </cell>
          <cell r="H335">
            <v>137017.66</v>
          </cell>
          <cell r="I335">
            <v>146797.98000000001</v>
          </cell>
          <cell r="J335">
            <v>1</v>
          </cell>
        </row>
        <row r="336">
          <cell r="A336" t="str">
            <v>36224C6E2</v>
          </cell>
          <cell r="B336" t="str">
            <v>36224C6E2</v>
          </cell>
          <cell r="C336">
            <v>7.5</v>
          </cell>
          <cell r="D336">
            <v>39278</v>
          </cell>
          <cell r="E336" t="str">
            <v>GNMA POOL# 324969</v>
          </cell>
          <cell r="F336">
            <v>107.41000099999999</v>
          </cell>
          <cell r="G336">
            <v>612.84</v>
          </cell>
          <cell r="H336">
            <v>98054.37</v>
          </cell>
          <cell r="I336">
            <v>105320.2</v>
          </cell>
          <cell r="J336">
            <v>1</v>
          </cell>
        </row>
        <row r="337">
          <cell r="A337" t="str">
            <v>36224CJ24</v>
          </cell>
          <cell r="B337" t="str">
            <v>36224CJ24</v>
          </cell>
          <cell r="C337">
            <v>7.5</v>
          </cell>
          <cell r="D337">
            <v>39248</v>
          </cell>
          <cell r="E337" t="str">
            <v>GNMA POOL# 324381</v>
          </cell>
          <cell r="F337">
            <v>107.409994</v>
          </cell>
          <cell r="G337">
            <v>311.93</v>
          </cell>
          <cell r="H337">
            <v>49908.95</v>
          </cell>
          <cell r="I337">
            <v>53607.199999999997</v>
          </cell>
          <cell r="J337">
            <v>1</v>
          </cell>
        </row>
        <row r="338">
          <cell r="A338" t="str">
            <v>36224CKT3</v>
          </cell>
          <cell r="B338" t="str">
            <v>36224CKT3</v>
          </cell>
          <cell r="C338">
            <v>7.5</v>
          </cell>
          <cell r="D338">
            <v>39278</v>
          </cell>
          <cell r="E338" t="str">
            <v>GNMA POOL# 324406</v>
          </cell>
          <cell r="F338">
            <v>107.410008</v>
          </cell>
          <cell r="G338">
            <v>243.78</v>
          </cell>
          <cell r="H338">
            <v>39004.14</v>
          </cell>
          <cell r="I338">
            <v>41894.35</v>
          </cell>
          <cell r="J338">
            <v>1</v>
          </cell>
        </row>
        <row r="339">
          <cell r="A339" t="str">
            <v>36224CZF7</v>
          </cell>
          <cell r="B339" t="str">
            <v>36224CZF7</v>
          </cell>
          <cell r="C339">
            <v>8</v>
          </cell>
          <cell r="D339">
            <v>39217</v>
          </cell>
          <cell r="E339" t="str">
            <v>GNMA POOL# 324842</v>
          </cell>
          <cell r="F339">
            <v>107.06799100000001</v>
          </cell>
          <cell r="G339">
            <v>220.34</v>
          </cell>
          <cell r="H339">
            <v>33050.269999999997</v>
          </cell>
          <cell r="I339">
            <v>35386.26</v>
          </cell>
          <cell r="J339">
            <v>1</v>
          </cell>
        </row>
        <row r="340">
          <cell r="A340" t="str">
            <v>36224DF67</v>
          </cell>
          <cell r="B340" t="str">
            <v>36224DF67</v>
          </cell>
          <cell r="C340">
            <v>7.5</v>
          </cell>
          <cell r="D340">
            <v>39309</v>
          </cell>
          <cell r="E340" t="str">
            <v>GNMA POOL# 325189</v>
          </cell>
          <cell r="F340">
            <v>107.410015</v>
          </cell>
          <cell r="G340">
            <v>149.91999999999999</v>
          </cell>
          <cell r="H340">
            <v>23987.13</v>
          </cell>
          <cell r="I340">
            <v>25764.58</v>
          </cell>
          <cell r="J340">
            <v>1</v>
          </cell>
        </row>
        <row r="341">
          <cell r="A341" t="str">
            <v>36224DF83</v>
          </cell>
          <cell r="B341" t="str">
            <v>36224DF83</v>
          </cell>
          <cell r="C341">
            <v>8</v>
          </cell>
          <cell r="D341">
            <v>39309</v>
          </cell>
          <cell r="E341" t="str">
            <v>GNMA POOL# 325191</v>
          </cell>
          <cell r="F341">
            <v>107.06800200000001</v>
          </cell>
          <cell r="G341">
            <v>364.98</v>
          </cell>
          <cell r="H341">
            <v>54746.45</v>
          </cell>
          <cell r="I341">
            <v>58615.93</v>
          </cell>
          <cell r="J341">
            <v>1</v>
          </cell>
        </row>
        <row r="342">
          <cell r="A342" t="str">
            <v>36224DFH3</v>
          </cell>
          <cell r="B342" t="str">
            <v>36224DFH3</v>
          </cell>
          <cell r="C342">
            <v>7.5</v>
          </cell>
          <cell r="D342">
            <v>39248</v>
          </cell>
          <cell r="E342" t="str">
            <v>GNMA POOL# 325168</v>
          </cell>
          <cell r="F342">
            <v>107.410005</v>
          </cell>
          <cell r="G342">
            <v>300.39999999999998</v>
          </cell>
          <cell r="H342">
            <v>48063.8</v>
          </cell>
          <cell r="I342">
            <v>51625.33</v>
          </cell>
          <cell r="J342">
            <v>1</v>
          </cell>
        </row>
        <row r="343">
          <cell r="A343" t="str">
            <v>36224DFL4</v>
          </cell>
          <cell r="B343" t="str">
            <v>36224DFL4</v>
          </cell>
          <cell r="C343">
            <v>8</v>
          </cell>
          <cell r="D343">
            <v>39248</v>
          </cell>
          <cell r="E343" t="str">
            <v>GNMA POOL# 325171</v>
          </cell>
          <cell r="F343">
            <v>107.068001</v>
          </cell>
          <cell r="G343">
            <v>294.08999999999997</v>
          </cell>
          <cell r="H343">
            <v>44113.89</v>
          </cell>
          <cell r="I343">
            <v>47231.86</v>
          </cell>
          <cell r="J343">
            <v>1</v>
          </cell>
        </row>
        <row r="344">
          <cell r="A344" t="str">
            <v>36224DNY7</v>
          </cell>
          <cell r="B344" t="str">
            <v>36224DNY7</v>
          </cell>
          <cell r="C344">
            <v>7.5</v>
          </cell>
          <cell r="D344">
            <v>39340</v>
          </cell>
          <cell r="E344" t="str">
            <v>GNMA POOL# 325407</v>
          </cell>
          <cell r="F344">
            <v>107.409999</v>
          </cell>
          <cell r="G344">
            <v>1027.6300000000001</v>
          </cell>
          <cell r="H344">
            <v>164421.07</v>
          </cell>
          <cell r="I344">
            <v>176604.67</v>
          </cell>
          <cell r="J344">
            <v>1</v>
          </cell>
        </row>
        <row r="345">
          <cell r="A345" t="str">
            <v>36224DUJ2</v>
          </cell>
          <cell r="B345" t="str">
            <v>36224DUJ2</v>
          </cell>
          <cell r="C345">
            <v>7.5</v>
          </cell>
          <cell r="D345">
            <v>39217</v>
          </cell>
          <cell r="E345" t="str">
            <v>GNMA POOL# 325585</v>
          </cell>
          <cell r="F345">
            <v>107.409998</v>
          </cell>
          <cell r="G345">
            <v>519.19000000000005</v>
          </cell>
          <cell r="H345">
            <v>83070.87</v>
          </cell>
          <cell r="I345">
            <v>89226.42</v>
          </cell>
          <cell r="J345">
            <v>1</v>
          </cell>
        </row>
        <row r="346">
          <cell r="A346" t="str">
            <v>36224DVB8</v>
          </cell>
          <cell r="B346" t="str">
            <v>36224DVB8</v>
          </cell>
          <cell r="C346">
            <v>8</v>
          </cell>
          <cell r="D346">
            <v>39553</v>
          </cell>
          <cell r="E346" t="str">
            <v>GNMA POOL# 325610</v>
          </cell>
          <cell r="F346">
            <v>107.078981</v>
          </cell>
          <cell r="G346">
            <v>171.87</v>
          </cell>
          <cell r="H346">
            <v>25781.11</v>
          </cell>
          <cell r="I346">
            <v>27606.15</v>
          </cell>
          <cell r="J346">
            <v>1</v>
          </cell>
        </row>
        <row r="347">
          <cell r="A347" t="str">
            <v>36224E6A6</v>
          </cell>
          <cell r="B347" t="str">
            <v>36224E6A6</v>
          </cell>
          <cell r="C347">
            <v>7.5</v>
          </cell>
          <cell r="D347">
            <v>39187</v>
          </cell>
          <cell r="E347" t="str">
            <v>GNMA POOL# 326765</v>
          </cell>
          <cell r="F347">
            <v>107.409998</v>
          </cell>
          <cell r="G347">
            <v>236.46</v>
          </cell>
          <cell r="H347">
            <v>37832.94</v>
          </cell>
          <cell r="I347">
            <v>40636.36</v>
          </cell>
          <cell r="J347">
            <v>1</v>
          </cell>
        </row>
        <row r="348">
          <cell r="A348" t="str">
            <v>36224EDK6</v>
          </cell>
          <cell r="B348" t="str">
            <v>36224EDK6</v>
          </cell>
          <cell r="C348">
            <v>7</v>
          </cell>
          <cell r="D348">
            <v>39187</v>
          </cell>
          <cell r="E348" t="str">
            <v>GNMA POOL# 326006</v>
          </cell>
          <cell r="F348">
            <v>107.12495800000001</v>
          </cell>
          <cell r="G348">
            <v>41.74</v>
          </cell>
          <cell r="H348">
            <v>7155.13</v>
          </cell>
          <cell r="I348">
            <v>7664.93</v>
          </cell>
          <cell r="J348">
            <v>1</v>
          </cell>
        </row>
        <row r="349">
          <cell r="A349" t="str">
            <v>36224EJ38</v>
          </cell>
          <cell r="B349" t="str">
            <v>36224EJ38</v>
          </cell>
          <cell r="C349">
            <v>6.5</v>
          </cell>
          <cell r="D349">
            <v>39736</v>
          </cell>
          <cell r="E349" t="str">
            <v>GNMA POOL# 326182</v>
          </cell>
          <cell r="F349">
            <v>105.429033</v>
          </cell>
          <cell r="G349">
            <v>40.08</v>
          </cell>
          <cell r="H349">
            <v>7398.74</v>
          </cell>
          <cell r="I349">
            <v>7800.42</v>
          </cell>
          <cell r="J349">
            <v>1</v>
          </cell>
        </row>
        <row r="350">
          <cell r="A350" t="str">
            <v>36224EN82</v>
          </cell>
          <cell r="B350" t="str">
            <v>36224EN82</v>
          </cell>
          <cell r="C350">
            <v>8</v>
          </cell>
          <cell r="D350">
            <v>39217</v>
          </cell>
          <cell r="E350" t="str">
            <v>GNMA POOL# 326315</v>
          </cell>
          <cell r="F350">
            <v>107.068037</v>
          </cell>
          <cell r="G350">
            <v>75.2</v>
          </cell>
          <cell r="H350">
            <v>11279.37</v>
          </cell>
          <cell r="I350">
            <v>12076.6</v>
          </cell>
          <cell r="J350">
            <v>1</v>
          </cell>
        </row>
        <row r="351">
          <cell r="A351" t="str">
            <v>36224ENP4</v>
          </cell>
          <cell r="B351" t="str">
            <v>36224ENP4</v>
          </cell>
          <cell r="C351">
            <v>7.5</v>
          </cell>
          <cell r="D351">
            <v>39156</v>
          </cell>
          <cell r="E351" t="str">
            <v>GNMA POOL# 326298</v>
          </cell>
          <cell r="F351">
            <v>107.40999600000001</v>
          </cell>
          <cell r="G351">
            <v>738.11</v>
          </cell>
          <cell r="H351">
            <v>118097.63</v>
          </cell>
          <cell r="I351">
            <v>126848.66</v>
          </cell>
          <cell r="J351">
            <v>1</v>
          </cell>
        </row>
        <row r="352">
          <cell r="A352" t="str">
            <v>36224ESR5</v>
          </cell>
          <cell r="B352" t="str">
            <v>36224ESR5</v>
          </cell>
          <cell r="C352">
            <v>7.5</v>
          </cell>
          <cell r="D352">
            <v>39493</v>
          </cell>
          <cell r="E352" t="str">
            <v>GNMA POOL# 326428</v>
          </cell>
          <cell r="F352">
            <v>107.43300600000001</v>
          </cell>
          <cell r="G352">
            <v>315.62</v>
          </cell>
          <cell r="H352">
            <v>50499.89</v>
          </cell>
          <cell r="I352">
            <v>54253.55</v>
          </cell>
          <cell r="J352">
            <v>1</v>
          </cell>
        </row>
        <row r="353">
          <cell r="A353" t="str">
            <v>36224ESW4</v>
          </cell>
          <cell r="B353" t="str">
            <v>36224ESW4</v>
          </cell>
          <cell r="C353">
            <v>7.5</v>
          </cell>
          <cell r="D353">
            <v>39522</v>
          </cell>
          <cell r="E353" t="str">
            <v>GNMA POOL# 326433</v>
          </cell>
          <cell r="F353">
            <v>107.432999</v>
          </cell>
          <cell r="G353">
            <v>861.71</v>
          </cell>
          <cell r="H353">
            <v>137873.01999999999</v>
          </cell>
          <cell r="I353">
            <v>148121.12</v>
          </cell>
          <cell r="J353">
            <v>1</v>
          </cell>
        </row>
        <row r="354">
          <cell r="A354" t="str">
            <v>36224ETC7</v>
          </cell>
          <cell r="B354" t="str">
            <v>36224ETC7</v>
          </cell>
          <cell r="C354">
            <v>7</v>
          </cell>
          <cell r="D354">
            <v>39644</v>
          </cell>
          <cell r="E354" t="str">
            <v>GNMA POOL# 326447</v>
          </cell>
          <cell r="F354">
            <v>107.138003</v>
          </cell>
          <cell r="G354">
            <v>676.02</v>
          </cell>
          <cell r="H354">
            <v>115888.86</v>
          </cell>
          <cell r="I354">
            <v>124161.01</v>
          </cell>
          <cell r="J354">
            <v>1</v>
          </cell>
        </row>
        <row r="355">
          <cell r="A355" t="str">
            <v>36224ETP8</v>
          </cell>
          <cell r="B355" t="str">
            <v>36224ETP8</v>
          </cell>
          <cell r="C355">
            <v>7</v>
          </cell>
          <cell r="D355">
            <v>45214</v>
          </cell>
          <cell r="E355" t="str">
            <v>GNMA POOL# 326458</v>
          </cell>
          <cell r="F355">
            <v>104.955</v>
          </cell>
          <cell r="G355">
            <v>2420.7800000000002</v>
          </cell>
          <cell r="H355">
            <v>414990.07</v>
          </cell>
          <cell r="I355">
            <v>435552.83</v>
          </cell>
          <cell r="J355">
            <v>1</v>
          </cell>
        </row>
        <row r="356">
          <cell r="A356" t="str">
            <v>36224EV42</v>
          </cell>
          <cell r="B356" t="str">
            <v>36224EV42</v>
          </cell>
          <cell r="C356">
            <v>6.5</v>
          </cell>
          <cell r="D356">
            <v>39675</v>
          </cell>
          <cell r="E356" t="str">
            <v>GNMA POOL# 326535</v>
          </cell>
          <cell r="F356">
            <v>105.428985</v>
          </cell>
          <cell r="G356">
            <v>163.21</v>
          </cell>
          <cell r="H356">
            <v>30130.68</v>
          </cell>
          <cell r="I356">
            <v>31766.47</v>
          </cell>
          <cell r="J356">
            <v>1</v>
          </cell>
        </row>
        <row r="357">
          <cell r="A357" t="str">
            <v>36224EVV2</v>
          </cell>
          <cell r="B357" t="str">
            <v>36224EVV2</v>
          </cell>
          <cell r="C357">
            <v>7</v>
          </cell>
          <cell r="D357">
            <v>39431</v>
          </cell>
          <cell r="E357" t="str">
            <v>GNMA POOL# 326528</v>
          </cell>
          <cell r="F357">
            <v>107.125</v>
          </cell>
          <cell r="G357">
            <v>2578.27</v>
          </cell>
          <cell r="H357">
            <v>441989.17</v>
          </cell>
          <cell r="I357">
            <v>473480.9</v>
          </cell>
          <cell r="J357">
            <v>1</v>
          </cell>
        </row>
        <row r="358">
          <cell r="A358" t="str">
            <v>36224FE30</v>
          </cell>
          <cell r="B358" t="str">
            <v>36224FE30</v>
          </cell>
          <cell r="C358">
            <v>7.5</v>
          </cell>
          <cell r="D358">
            <v>39553</v>
          </cell>
          <cell r="E358" t="str">
            <v>GNMA POOL# 326954</v>
          </cell>
          <cell r="F358">
            <v>107.433004</v>
          </cell>
          <cell r="G358">
            <v>254.13</v>
          </cell>
          <cell r="H358">
            <v>40660.68</v>
          </cell>
          <cell r="I358">
            <v>43682.99</v>
          </cell>
          <cell r="J358">
            <v>1</v>
          </cell>
        </row>
        <row r="359">
          <cell r="A359" t="str">
            <v>36224FFN5</v>
          </cell>
          <cell r="B359" t="str">
            <v>36224FFN5</v>
          </cell>
          <cell r="C359">
            <v>6.5</v>
          </cell>
          <cell r="D359">
            <v>39583</v>
          </cell>
          <cell r="E359" t="str">
            <v>GNMA POOL# 326973</v>
          </cell>
          <cell r="F359">
            <v>105.42899199999999</v>
          </cell>
          <cell r="G359">
            <v>251.47</v>
          </cell>
          <cell r="H359">
            <v>46424.639999999999</v>
          </cell>
          <cell r="I359">
            <v>48945.03</v>
          </cell>
          <cell r="J359">
            <v>1</v>
          </cell>
        </row>
        <row r="360">
          <cell r="A360" t="str">
            <v>36224FGC8</v>
          </cell>
          <cell r="B360" t="str">
            <v>36224FGC8</v>
          </cell>
          <cell r="C360">
            <v>7</v>
          </cell>
          <cell r="D360">
            <v>39583</v>
          </cell>
          <cell r="E360" t="str">
            <v>GNMA POOL# 326995</v>
          </cell>
          <cell r="F360">
            <v>107.138006</v>
          </cell>
          <cell r="G360">
            <v>331.03</v>
          </cell>
          <cell r="H360">
            <v>56747.22</v>
          </cell>
          <cell r="I360">
            <v>60797.84</v>
          </cell>
          <cell r="J360">
            <v>1</v>
          </cell>
        </row>
        <row r="361">
          <cell r="A361" t="str">
            <v>36224FGT1</v>
          </cell>
          <cell r="B361" t="str">
            <v>36224FGT1</v>
          </cell>
          <cell r="C361">
            <v>7</v>
          </cell>
          <cell r="D361">
            <v>39614</v>
          </cell>
          <cell r="E361" t="str">
            <v>GNMA POOL# 327010</v>
          </cell>
          <cell r="F361">
            <v>107.13800000000001</v>
          </cell>
          <cell r="G361">
            <v>2090.5300000000002</v>
          </cell>
          <cell r="H361">
            <v>358376.02</v>
          </cell>
          <cell r="I361">
            <v>383956.9</v>
          </cell>
          <cell r="J361">
            <v>1</v>
          </cell>
        </row>
        <row r="362">
          <cell r="A362" t="str">
            <v>36224FJH4</v>
          </cell>
          <cell r="B362" t="str">
            <v>36224FJH4</v>
          </cell>
          <cell r="C362">
            <v>8</v>
          </cell>
          <cell r="D362">
            <v>39278</v>
          </cell>
          <cell r="E362" t="str">
            <v>GNMA POOL# 327064</v>
          </cell>
          <cell r="F362">
            <v>107.067993</v>
          </cell>
          <cell r="G362">
            <v>400.75</v>
          </cell>
          <cell r="H362">
            <v>60112.11</v>
          </cell>
          <cell r="I362">
            <v>64360.83</v>
          </cell>
          <cell r="J362">
            <v>1</v>
          </cell>
        </row>
        <row r="363">
          <cell r="A363" t="str">
            <v>36224G7L6</v>
          </cell>
          <cell r="B363" t="str">
            <v>36224G7L6</v>
          </cell>
          <cell r="C363">
            <v>7.5</v>
          </cell>
          <cell r="D363">
            <v>39340</v>
          </cell>
          <cell r="E363" t="str">
            <v>GNMA POOL# 328599</v>
          </cell>
          <cell r="F363">
            <v>107.409999</v>
          </cell>
          <cell r="G363">
            <v>586.29</v>
          </cell>
          <cell r="H363">
            <v>93807.17</v>
          </cell>
          <cell r="I363">
            <v>100758.28</v>
          </cell>
          <cell r="J363">
            <v>1</v>
          </cell>
        </row>
        <row r="364">
          <cell r="A364" t="str">
            <v>36224GBE7</v>
          </cell>
          <cell r="B364" t="str">
            <v>36224GBE7</v>
          </cell>
          <cell r="C364">
            <v>7.5</v>
          </cell>
          <cell r="D364">
            <v>39340</v>
          </cell>
          <cell r="E364" t="str">
            <v>GNMA POOL# 327737</v>
          </cell>
          <cell r="F364">
            <v>107.40998500000001</v>
          </cell>
          <cell r="G364">
            <v>74.37</v>
          </cell>
          <cell r="H364">
            <v>11899.35</v>
          </cell>
          <cell r="I364">
            <v>12781.09</v>
          </cell>
          <cell r="J364">
            <v>1</v>
          </cell>
        </row>
        <row r="365">
          <cell r="A365" t="str">
            <v>36224GN79</v>
          </cell>
          <cell r="B365" t="str">
            <v>36224GN79</v>
          </cell>
          <cell r="C365">
            <v>7.5</v>
          </cell>
          <cell r="D365">
            <v>39309</v>
          </cell>
          <cell r="E365" t="str">
            <v>GNMA POOL# 328114</v>
          </cell>
          <cell r="F365">
            <v>107.409994</v>
          </cell>
          <cell r="G365">
            <v>295.54000000000002</v>
          </cell>
          <cell r="H365">
            <v>47286.14</v>
          </cell>
          <cell r="I365">
            <v>50790.04</v>
          </cell>
          <cell r="J365">
            <v>1</v>
          </cell>
        </row>
        <row r="366">
          <cell r="A366" t="str">
            <v>36224GRA8</v>
          </cell>
          <cell r="B366" t="str">
            <v>36224GRA8</v>
          </cell>
          <cell r="C366">
            <v>7.5</v>
          </cell>
          <cell r="D366">
            <v>39278</v>
          </cell>
          <cell r="E366" t="str">
            <v>GNMA POOL# 328181</v>
          </cell>
          <cell r="F366">
            <v>107.409989</v>
          </cell>
          <cell r="G366">
            <v>280.83999999999997</v>
          </cell>
          <cell r="H366">
            <v>44933.67</v>
          </cell>
          <cell r="I366">
            <v>48263.25</v>
          </cell>
          <cell r="J366">
            <v>1</v>
          </cell>
        </row>
        <row r="367">
          <cell r="A367" t="str">
            <v>36224HCV6</v>
          </cell>
          <cell r="B367" t="str">
            <v>36224HCV6</v>
          </cell>
          <cell r="C367">
            <v>7.5</v>
          </cell>
          <cell r="D367">
            <v>39370</v>
          </cell>
          <cell r="E367" t="str">
            <v>GNMA POOL# 328684</v>
          </cell>
          <cell r="F367">
            <v>107.41001</v>
          </cell>
          <cell r="G367">
            <v>317.23</v>
          </cell>
          <cell r="H367">
            <v>50756.21</v>
          </cell>
          <cell r="I367">
            <v>54517.25</v>
          </cell>
          <cell r="J367">
            <v>1</v>
          </cell>
        </row>
        <row r="368">
          <cell r="A368" t="str">
            <v>36224HG26</v>
          </cell>
          <cell r="B368" t="str">
            <v>36224HG26</v>
          </cell>
          <cell r="C368">
            <v>7</v>
          </cell>
          <cell r="D368">
            <v>44849</v>
          </cell>
          <cell r="E368" t="str">
            <v>GNMA POOL# 328817</v>
          </cell>
          <cell r="F368">
            <v>104.955994</v>
          </cell>
          <cell r="G368">
            <v>240.87</v>
          </cell>
          <cell r="H368">
            <v>41292.22</v>
          </cell>
          <cell r="I368">
            <v>43338.66</v>
          </cell>
          <cell r="J368">
            <v>1</v>
          </cell>
        </row>
        <row r="369">
          <cell r="A369" t="str">
            <v>36224HG83</v>
          </cell>
          <cell r="B369" t="str">
            <v>36224HG83</v>
          </cell>
          <cell r="C369">
            <v>7</v>
          </cell>
          <cell r="D369">
            <v>39522</v>
          </cell>
          <cell r="E369" t="str">
            <v>GNMA POOL# 328823</v>
          </cell>
          <cell r="F369">
            <v>107.124996</v>
          </cell>
          <cell r="G369">
            <v>282.2</v>
          </cell>
          <cell r="H369">
            <v>48377.85</v>
          </cell>
          <cell r="I369">
            <v>51824.77</v>
          </cell>
          <cell r="J369">
            <v>1</v>
          </cell>
        </row>
        <row r="370">
          <cell r="A370" t="str">
            <v>36224HP83</v>
          </cell>
          <cell r="B370" t="str">
            <v>36224HP83</v>
          </cell>
          <cell r="C370">
            <v>7.5</v>
          </cell>
          <cell r="D370">
            <v>39248</v>
          </cell>
          <cell r="E370" t="str">
            <v>GNMA POOL# 329047</v>
          </cell>
          <cell r="F370">
            <v>107.410084</v>
          </cell>
          <cell r="G370">
            <v>22.31</v>
          </cell>
          <cell r="H370">
            <v>3569.46</v>
          </cell>
          <cell r="I370">
            <v>3833.96</v>
          </cell>
          <cell r="J370">
            <v>1</v>
          </cell>
        </row>
        <row r="371">
          <cell r="A371" t="str">
            <v>36224HQG4</v>
          </cell>
          <cell r="B371" t="str">
            <v>36224HQG4</v>
          </cell>
          <cell r="C371">
            <v>7.5</v>
          </cell>
          <cell r="D371">
            <v>39278</v>
          </cell>
          <cell r="E371" t="str">
            <v>GNMA POOL# 329055</v>
          </cell>
          <cell r="F371">
            <v>107.409997</v>
          </cell>
          <cell r="G371">
            <v>620.74</v>
          </cell>
          <cell r="H371">
            <v>99319.2</v>
          </cell>
          <cell r="I371">
            <v>106678.75</v>
          </cell>
          <cell r="J371">
            <v>1</v>
          </cell>
        </row>
        <row r="372">
          <cell r="A372" t="str">
            <v>36224HSM9</v>
          </cell>
          <cell r="B372" t="str">
            <v>36224HSM9</v>
          </cell>
          <cell r="C372">
            <v>7.5</v>
          </cell>
          <cell r="D372">
            <v>39340</v>
          </cell>
          <cell r="E372" t="str">
            <v>GNMA POOL# 329124</v>
          </cell>
          <cell r="F372">
            <v>107.409986</v>
          </cell>
          <cell r="G372">
            <v>185.47</v>
          </cell>
          <cell r="H372">
            <v>29675.09</v>
          </cell>
          <cell r="I372">
            <v>31874.01</v>
          </cell>
          <cell r="J372">
            <v>1</v>
          </cell>
        </row>
        <row r="373">
          <cell r="A373" t="str">
            <v>36224JBS0</v>
          </cell>
          <cell r="B373" t="str">
            <v>36224JBS0</v>
          </cell>
          <cell r="C373">
            <v>7.5</v>
          </cell>
          <cell r="D373">
            <v>39340</v>
          </cell>
          <cell r="E373" t="str">
            <v>GNMA POOL# 329549</v>
          </cell>
          <cell r="F373">
            <v>107.410003</v>
          </cell>
          <cell r="G373">
            <v>887.93</v>
          </cell>
          <cell r="H373">
            <v>142068.76999999999</v>
          </cell>
          <cell r="I373">
            <v>152596.07</v>
          </cell>
          <cell r="J373">
            <v>1</v>
          </cell>
        </row>
        <row r="374">
          <cell r="A374" t="str">
            <v>36224JDS8</v>
          </cell>
          <cell r="B374" t="str">
            <v>36224JDS8</v>
          </cell>
          <cell r="C374">
            <v>7.5</v>
          </cell>
          <cell r="D374">
            <v>39309</v>
          </cell>
          <cell r="E374" t="str">
            <v>GNMA POOL# 329613</v>
          </cell>
          <cell r="F374">
            <v>107.41000200000001</v>
          </cell>
          <cell r="G374">
            <v>187.39</v>
          </cell>
          <cell r="H374">
            <v>29982.45</v>
          </cell>
          <cell r="I374">
            <v>32204.15</v>
          </cell>
          <cell r="J374">
            <v>1</v>
          </cell>
        </row>
        <row r="375">
          <cell r="A375" t="str">
            <v>36224JG89</v>
          </cell>
          <cell r="B375" t="str">
            <v>36224JG89</v>
          </cell>
          <cell r="C375">
            <v>7</v>
          </cell>
          <cell r="D375">
            <v>44849</v>
          </cell>
          <cell r="E375" t="str">
            <v>GNMA POOL# 329723</v>
          </cell>
          <cell r="F375">
            <v>104.956007</v>
          </cell>
          <cell r="G375">
            <v>172.44</v>
          </cell>
          <cell r="H375">
            <v>29560.69</v>
          </cell>
          <cell r="I375">
            <v>31025.72</v>
          </cell>
          <cell r="J375">
            <v>1</v>
          </cell>
        </row>
        <row r="376">
          <cell r="A376" t="str">
            <v>36224JGA4</v>
          </cell>
          <cell r="B376" t="str">
            <v>36224JGA4</v>
          </cell>
          <cell r="C376">
            <v>7.5</v>
          </cell>
          <cell r="D376">
            <v>39309</v>
          </cell>
          <cell r="E376" t="str">
            <v>GNMA POOL# 329693</v>
          </cell>
          <cell r="F376">
            <v>107.410008</v>
          </cell>
          <cell r="G376">
            <v>341.31</v>
          </cell>
          <cell r="H376">
            <v>54609.39</v>
          </cell>
          <cell r="I376">
            <v>58655.95</v>
          </cell>
          <cell r="J376">
            <v>1</v>
          </cell>
        </row>
        <row r="377">
          <cell r="A377" t="str">
            <v>36224JGV8</v>
          </cell>
          <cell r="B377" t="str">
            <v>36224JGV8</v>
          </cell>
          <cell r="C377">
            <v>8</v>
          </cell>
          <cell r="D377">
            <v>39248</v>
          </cell>
          <cell r="E377" t="str">
            <v>GNMA POOL# 329712</v>
          </cell>
          <cell r="F377">
            <v>107.067999</v>
          </cell>
          <cell r="G377">
            <v>275.19</v>
          </cell>
          <cell r="H377">
            <v>41278.870000000003</v>
          </cell>
          <cell r="I377">
            <v>44196.46</v>
          </cell>
          <cell r="J377">
            <v>1</v>
          </cell>
        </row>
        <row r="378">
          <cell r="A378" t="str">
            <v>36224JHE5</v>
          </cell>
          <cell r="B378" t="str">
            <v>36224JHE5</v>
          </cell>
          <cell r="C378">
            <v>7</v>
          </cell>
          <cell r="D378">
            <v>39401</v>
          </cell>
          <cell r="E378" t="str">
            <v>GNMA POOL# 329729</v>
          </cell>
          <cell r="F378">
            <v>107.12499800000001</v>
          </cell>
          <cell r="G378">
            <v>314.33999999999997</v>
          </cell>
          <cell r="H378">
            <v>53886.89</v>
          </cell>
          <cell r="I378">
            <v>57726.33</v>
          </cell>
          <cell r="J378">
            <v>1</v>
          </cell>
        </row>
        <row r="379">
          <cell r="A379" t="str">
            <v>36224JHF2</v>
          </cell>
          <cell r="B379" t="str">
            <v>36224JHF2</v>
          </cell>
          <cell r="C379">
            <v>7</v>
          </cell>
          <cell r="D379">
            <v>44880</v>
          </cell>
          <cell r="E379" t="str">
            <v>GN       329730</v>
          </cell>
          <cell r="F379">
            <v>104.956</v>
          </cell>
          <cell r="G379">
            <v>4062.8</v>
          </cell>
          <cell r="H379">
            <v>696479.15</v>
          </cell>
          <cell r="I379">
            <v>730996.66</v>
          </cell>
          <cell r="J379">
            <v>1</v>
          </cell>
        </row>
        <row r="380">
          <cell r="A380" t="str">
            <v>36224JHJ4</v>
          </cell>
          <cell r="B380" t="str">
            <v>36224JHJ4</v>
          </cell>
          <cell r="C380">
            <v>7.5</v>
          </cell>
          <cell r="D380">
            <v>39401</v>
          </cell>
          <cell r="E380" t="str">
            <v>GNMA POOL# 329733</v>
          </cell>
          <cell r="F380">
            <v>107.410005</v>
          </cell>
          <cell r="G380">
            <v>436.78</v>
          </cell>
          <cell r="H380">
            <v>69885.38</v>
          </cell>
          <cell r="I380">
            <v>75063.89</v>
          </cell>
          <cell r="J380">
            <v>1</v>
          </cell>
        </row>
        <row r="381">
          <cell r="A381" t="str">
            <v>36224JMV1</v>
          </cell>
          <cell r="B381" t="str">
            <v>36224JMV1</v>
          </cell>
          <cell r="C381">
            <v>7.5</v>
          </cell>
          <cell r="D381">
            <v>39522</v>
          </cell>
          <cell r="E381" t="str">
            <v>GNMA POOL# 329872</v>
          </cell>
          <cell r="F381">
            <v>107.432997</v>
          </cell>
          <cell r="G381">
            <v>1167.95</v>
          </cell>
          <cell r="H381">
            <v>186872.12</v>
          </cell>
          <cell r="I381">
            <v>200762.32</v>
          </cell>
          <cell r="J381">
            <v>1</v>
          </cell>
        </row>
        <row r="382">
          <cell r="A382" t="str">
            <v>36224KD71</v>
          </cell>
          <cell r="B382" t="str">
            <v>36224KD71</v>
          </cell>
          <cell r="C382">
            <v>7</v>
          </cell>
          <cell r="D382">
            <v>39401</v>
          </cell>
          <cell r="E382" t="str">
            <v>GNMA POOL# 330526</v>
          </cell>
          <cell r="F382">
            <v>107.12499099999999</v>
          </cell>
          <cell r="G382">
            <v>55.11</v>
          </cell>
          <cell r="H382">
            <v>9447.4500000000007</v>
          </cell>
          <cell r="I382">
            <v>10120.58</v>
          </cell>
          <cell r="J382">
            <v>1</v>
          </cell>
        </row>
        <row r="383">
          <cell r="A383" t="str">
            <v>36224KEL9</v>
          </cell>
          <cell r="B383" t="str">
            <v>36224KEL9</v>
          </cell>
          <cell r="C383">
            <v>7.5</v>
          </cell>
          <cell r="D383">
            <v>39340</v>
          </cell>
          <cell r="E383" t="str">
            <v>GNMA POOL# 330539</v>
          </cell>
          <cell r="F383">
            <v>107.410011</v>
          </cell>
          <cell r="G383">
            <v>257.72000000000003</v>
          </cell>
          <cell r="H383">
            <v>41235.699999999997</v>
          </cell>
          <cell r="I383">
            <v>44291.27</v>
          </cell>
          <cell r="J383">
            <v>1</v>
          </cell>
        </row>
        <row r="384">
          <cell r="A384" t="str">
            <v>36224KQ44</v>
          </cell>
          <cell r="B384" t="str">
            <v>36224KQ44</v>
          </cell>
          <cell r="C384">
            <v>7</v>
          </cell>
          <cell r="D384">
            <v>39401</v>
          </cell>
          <cell r="E384" t="str">
            <v>GNMA POOL# 330875</v>
          </cell>
          <cell r="F384">
            <v>107.124995</v>
          </cell>
          <cell r="G384">
            <v>525.12</v>
          </cell>
          <cell r="H384">
            <v>90019.85</v>
          </cell>
          <cell r="I384">
            <v>96433.76</v>
          </cell>
          <cell r="J384">
            <v>1</v>
          </cell>
        </row>
        <row r="385">
          <cell r="A385" t="str">
            <v>36224L3A3</v>
          </cell>
          <cell r="B385" t="str">
            <v>36224L3A3</v>
          </cell>
          <cell r="C385">
            <v>7</v>
          </cell>
          <cell r="D385">
            <v>39431</v>
          </cell>
          <cell r="E385" t="str">
            <v>GNMA POOL# 332093</v>
          </cell>
          <cell r="F385">
            <v>107.125</v>
          </cell>
          <cell r="G385">
            <v>261.77</v>
          </cell>
          <cell r="H385">
            <v>44875.23</v>
          </cell>
          <cell r="I385">
            <v>48072.59</v>
          </cell>
          <cell r="J385">
            <v>1</v>
          </cell>
        </row>
        <row r="386">
          <cell r="A386" t="str">
            <v>36224LC21</v>
          </cell>
          <cell r="B386" t="str">
            <v>36224LC21</v>
          </cell>
          <cell r="C386">
            <v>7</v>
          </cell>
          <cell r="D386">
            <v>39401</v>
          </cell>
          <cell r="E386" t="str">
            <v>GNMA POOL# 331389</v>
          </cell>
          <cell r="F386">
            <v>107.124999</v>
          </cell>
          <cell r="G386">
            <v>1420.95</v>
          </cell>
          <cell r="H386">
            <v>243592.18</v>
          </cell>
          <cell r="I386">
            <v>260948.12</v>
          </cell>
          <cell r="J386">
            <v>1</v>
          </cell>
        </row>
        <row r="387">
          <cell r="A387" t="str">
            <v>36224LV95</v>
          </cell>
          <cell r="B387" t="str">
            <v>36224LV95</v>
          </cell>
          <cell r="C387">
            <v>7.5</v>
          </cell>
          <cell r="D387">
            <v>39278</v>
          </cell>
          <cell r="E387" t="str">
            <v>GNMA POOL# 331940</v>
          </cell>
          <cell r="F387">
            <v>107.41001300000001</v>
          </cell>
          <cell r="G387">
            <v>176.63</v>
          </cell>
          <cell r="H387">
            <v>28261.22</v>
          </cell>
          <cell r="I387">
            <v>30355.38</v>
          </cell>
          <cell r="J387">
            <v>1</v>
          </cell>
        </row>
        <row r="388">
          <cell r="A388" t="str">
            <v>36224LZX8</v>
          </cell>
          <cell r="B388" t="str">
            <v>36224LZX8</v>
          </cell>
          <cell r="C388">
            <v>7</v>
          </cell>
          <cell r="D388">
            <v>39370</v>
          </cell>
          <cell r="E388" t="str">
            <v>GNMA POOL# 332058</v>
          </cell>
          <cell r="F388">
            <v>107.12499699999999</v>
          </cell>
          <cell r="G388">
            <v>282.87</v>
          </cell>
          <cell r="H388">
            <v>48491.53</v>
          </cell>
          <cell r="I388">
            <v>51946.55</v>
          </cell>
          <cell r="J388">
            <v>1</v>
          </cell>
        </row>
        <row r="389">
          <cell r="A389" t="str">
            <v>36224M2C8</v>
          </cell>
          <cell r="B389" t="str">
            <v>36224M2C8</v>
          </cell>
          <cell r="C389">
            <v>7</v>
          </cell>
          <cell r="D389">
            <v>39401</v>
          </cell>
          <cell r="E389" t="str">
            <v>GNMA POOL# 332971</v>
          </cell>
          <cell r="F389">
            <v>107.125001</v>
          </cell>
          <cell r="G389">
            <v>719.01</v>
          </cell>
          <cell r="H389">
            <v>123258.65</v>
          </cell>
          <cell r="I389">
            <v>132040.82999999999</v>
          </cell>
          <cell r="J389">
            <v>1</v>
          </cell>
        </row>
        <row r="390">
          <cell r="A390" t="str">
            <v>36224MFA8</v>
          </cell>
          <cell r="B390" t="str">
            <v>36224MFA8</v>
          </cell>
          <cell r="C390">
            <v>7.5</v>
          </cell>
          <cell r="D390">
            <v>39370</v>
          </cell>
          <cell r="E390" t="str">
            <v>GNMA POOL# 332361</v>
          </cell>
          <cell r="F390">
            <v>107.41000200000001</v>
          </cell>
          <cell r="G390">
            <v>501.42</v>
          </cell>
          <cell r="H390">
            <v>80226.559999999998</v>
          </cell>
          <cell r="I390">
            <v>86171.35</v>
          </cell>
          <cell r="J390">
            <v>1</v>
          </cell>
        </row>
        <row r="391">
          <cell r="A391" t="str">
            <v>36224MJS5</v>
          </cell>
          <cell r="B391" t="str">
            <v>36224MJS5</v>
          </cell>
          <cell r="C391">
            <v>7</v>
          </cell>
          <cell r="D391">
            <v>39583</v>
          </cell>
          <cell r="E391" t="str">
            <v>GNMA POOL# 332473</v>
          </cell>
          <cell r="F391">
            <v>107.138001</v>
          </cell>
          <cell r="G391">
            <v>2441.1</v>
          </cell>
          <cell r="H391">
            <v>418474.31</v>
          </cell>
          <cell r="I391">
            <v>448345.01</v>
          </cell>
          <cell r="J391">
            <v>1</v>
          </cell>
        </row>
        <row r="392">
          <cell r="A392" t="str">
            <v>36224MKC8</v>
          </cell>
          <cell r="B392" t="str">
            <v>36224MKC8</v>
          </cell>
          <cell r="C392">
            <v>7</v>
          </cell>
          <cell r="D392">
            <v>44941</v>
          </cell>
          <cell r="E392" t="str">
            <v>GNMA POOL# 332491</v>
          </cell>
          <cell r="F392">
            <v>104.956</v>
          </cell>
          <cell r="G392">
            <v>2011.26</v>
          </cell>
          <cell r="H392">
            <v>344787.34</v>
          </cell>
          <cell r="I392">
            <v>361875</v>
          </cell>
          <cell r="J392">
            <v>1</v>
          </cell>
        </row>
        <row r="393">
          <cell r="A393" t="str">
            <v>36224MUJ2</v>
          </cell>
          <cell r="B393" t="str">
            <v>36224MUJ2</v>
          </cell>
          <cell r="C393">
            <v>7.5</v>
          </cell>
          <cell r="D393">
            <v>39340</v>
          </cell>
          <cell r="E393" t="str">
            <v>GNMA POOL# 332785</v>
          </cell>
          <cell r="F393">
            <v>107.40995599999999</v>
          </cell>
          <cell r="G393">
            <v>46.78</v>
          </cell>
          <cell r="H393">
            <v>7485.47</v>
          </cell>
          <cell r="I393">
            <v>8040.14</v>
          </cell>
          <cell r="J393">
            <v>1</v>
          </cell>
        </row>
        <row r="394">
          <cell r="A394" t="str">
            <v>36224MWQ4</v>
          </cell>
          <cell r="B394" t="str">
            <v>36224MWQ4</v>
          </cell>
          <cell r="C394">
            <v>7</v>
          </cell>
          <cell r="D394">
            <v>39370</v>
          </cell>
          <cell r="E394" t="str">
            <v>GNMA POOL# 332855</v>
          </cell>
          <cell r="F394">
            <v>107.124996</v>
          </cell>
          <cell r="G394">
            <v>276.54000000000002</v>
          </cell>
          <cell r="H394">
            <v>47406.34</v>
          </cell>
          <cell r="I394">
            <v>50784.04</v>
          </cell>
          <cell r="J394">
            <v>1</v>
          </cell>
        </row>
        <row r="395">
          <cell r="A395" t="str">
            <v>36224NBM4</v>
          </cell>
          <cell r="B395" t="str">
            <v>36224NBM4</v>
          </cell>
          <cell r="C395">
            <v>7</v>
          </cell>
          <cell r="D395">
            <v>39401</v>
          </cell>
          <cell r="E395" t="str">
            <v>GNMA POOL# 333144</v>
          </cell>
          <cell r="F395">
            <v>107.12499</v>
          </cell>
          <cell r="G395">
            <v>284.51</v>
          </cell>
          <cell r="H395">
            <v>48773.120000000003</v>
          </cell>
          <cell r="I395">
            <v>52248.2</v>
          </cell>
          <cell r="J395">
            <v>1</v>
          </cell>
        </row>
        <row r="396">
          <cell r="A396" t="str">
            <v>36224NEY5</v>
          </cell>
          <cell r="B396" t="str">
            <v>36224NEY5</v>
          </cell>
          <cell r="C396">
            <v>7.5</v>
          </cell>
          <cell r="D396">
            <v>39309</v>
          </cell>
          <cell r="E396" t="str">
            <v>GNMA POOL# 333251</v>
          </cell>
          <cell r="F396">
            <v>107.409993</v>
          </cell>
          <cell r="G396">
            <v>288.99</v>
          </cell>
          <cell r="H396">
            <v>46237.83</v>
          </cell>
          <cell r="I396">
            <v>49664.05</v>
          </cell>
          <cell r="J396">
            <v>1</v>
          </cell>
        </row>
        <row r="397">
          <cell r="A397" t="str">
            <v>36224NF32</v>
          </cell>
          <cell r="B397" t="str">
            <v>36224NF32</v>
          </cell>
          <cell r="C397">
            <v>7.5</v>
          </cell>
          <cell r="D397">
            <v>39309</v>
          </cell>
          <cell r="E397" t="str">
            <v>GNMA POOL# 333286</v>
          </cell>
          <cell r="F397">
            <v>107.40999100000001</v>
          </cell>
          <cell r="G397">
            <v>300.66000000000003</v>
          </cell>
          <cell r="H397">
            <v>48105.05</v>
          </cell>
          <cell r="I397">
            <v>51669.63</v>
          </cell>
          <cell r="J397">
            <v>1</v>
          </cell>
        </row>
        <row r="398">
          <cell r="A398" t="str">
            <v>36224NFU2</v>
          </cell>
          <cell r="B398" t="str">
            <v>36224NFU2</v>
          </cell>
          <cell r="C398">
            <v>7</v>
          </cell>
          <cell r="D398">
            <v>39401</v>
          </cell>
          <cell r="E398" t="str">
            <v>GNMA POOL# 333279</v>
          </cell>
          <cell r="F398">
            <v>107.125</v>
          </cell>
          <cell r="G398">
            <v>788.32</v>
          </cell>
          <cell r="H398">
            <v>135140.92000000001</v>
          </cell>
          <cell r="I398">
            <v>144769.71</v>
          </cell>
          <cell r="J398">
            <v>1</v>
          </cell>
        </row>
        <row r="399">
          <cell r="A399" t="str">
            <v>36224NFW8</v>
          </cell>
          <cell r="B399" t="str">
            <v>36224NFW8</v>
          </cell>
          <cell r="C399">
            <v>7.5</v>
          </cell>
          <cell r="D399">
            <v>39401</v>
          </cell>
          <cell r="E399" t="str">
            <v>GNMA POOL# 333281</v>
          </cell>
          <cell r="F399">
            <v>107.410004</v>
          </cell>
          <cell r="G399">
            <v>378.92</v>
          </cell>
          <cell r="H399">
            <v>60626.69</v>
          </cell>
          <cell r="I399">
            <v>65119.13</v>
          </cell>
          <cell r="J399">
            <v>1</v>
          </cell>
        </row>
        <row r="400">
          <cell r="A400" t="str">
            <v>36224NLB7</v>
          </cell>
          <cell r="B400" t="str">
            <v>36224NLB7</v>
          </cell>
          <cell r="C400">
            <v>7.5</v>
          </cell>
          <cell r="D400">
            <v>39401</v>
          </cell>
          <cell r="E400" t="str">
            <v>GNMA POOL# 333422</v>
          </cell>
          <cell r="F400">
            <v>107.409986</v>
          </cell>
          <cell r="G400">
            <v>157.72999999999999</v>
          </cell>
          <cell r="H400">
            <v>25236.89</v>
          </cell>
          <cell r="I400">
            <v>27106.94</v>
          </cell>
          <cell r="J400">
            <v>1</v>
          </cell>
        </row>
        <row r="401">
          <cell r="A401" t="str">
            <v>36224NMC4</v>
          </cell>
          <cell r="B401" t="str">
            <v>36224NMC4</v>
          </cell>
          <cell r="C401">
            <v>7.5</v>
          </cell>
          <cell r="D401">
            <v>39462</v>
          </cell>
          <cell r="E401" t="str">
            <v>GNMA POOL# 333455</v>
          </cell>
          <cell r="F401">
            <v>107.40999600000001</v>
          </cell>
          <cell r="G401">
            <v>284.27999999999997</v>
          </cell>
          <cell r="H401">
            <v>45484.1</v>
          </cell>
          <cell r="I401">
            <v>48854.47</v>
          </cell>
          <cell r="J401">
            <v>1</v>
          </cell>
        </row>
        <row r="402">
          <cell r="A402" t="str">
            <v>36224NMQ3</v>
          </cell>
          <cell r="B402" t="str">
            <v>36224NMQ3</v>
          </cell>
          <cell r="C402">
            <v>7.5</v>
          </cell>
          <cell r="D402">
            <v>39522</v>
          </cell>
          <cell r="E402" t="str">
            <v>GNMA POOL# 333467</v>
          </cell>
          <cell r="F402">
            <v>107.432998</v>
          </cell>
          <cell r="G402">
            <v>645.53</v>
          </cell>
          <cell r="H402">
            <v>103284.17</v>
          </cell>
          <cell r="I402">
            <v>110961.28</v>
          </cell>
          <cell r="J402">
            <v>1</v>
          </cell>
        </row>
        <row r="403">
          <cell r="A403" t="str">
            <v>36224NVK6</v>
          </cell>
          <cell r="B403" t="str">
            <v>36224NVK6</v>
          </cell>
          <cell r="C403">
            <v>7.5</v>
          </cell>
          <cell r="D403">
            <v>39340</v>
          </cell>
          <cell r="E403" t="str">
            <v>GNMA POOL# 333718</v>
          </cell>
          <cell r="F403">
            <v>107.410009</v>
          </cell>
          <cell r="G403">
            <v>312.42</v>
          </cell>
          <cell r="H403">
            <v>49986.85</v>
          </cell>
          <cell r="I403">
            <v>53690.879999999997</v>
          </cell>
          <cell r="J403">
            <v>1</v>
          </cell>
        </row>
        <row r="404">
          <cell r="A404" t="str">
            <v>36224P6E3</v>
          </cell>
          <cell r="B404" t="str">
            <v>36224P6E3</v>
          </cell>
          <cell r="C404">
            <v>7.5</v>
          </cell>
          <cell r="D404">
            <v>39431</v>
          </cell>
          <cell r="E404" t="str">
            <v>GNMA POOL# 334869</v>
          </cell>
          <cell r="F404">
            <v>107.409989</v>
          </cell>
          <cell r="G404">
            <v>149.31</v>
          </cell>
          <cell r="H404">
            <v>23890.05</v>
          </cell>
          <cell r="I404">
            <v>25660.3</v>
          </cell>
          <cell r="J404">
            <v>1</v>
          </cell>
        </row>
        <row r="405">
          <cell r="A405" t="str">
            <v>36224PE95</v>
          </cell>
          <cell r="B405" t="str">
            <v>36224PE95</v>
          </cell>
          <cell r="C405">
            <v>7</v>
          </cell>
          <cell r="D405">
            <v>39370</v>
          </cell>
          <cell r="E405" t="str">
            <v>GNMA POOL# 334160</v>
          </cell>
          <cell r="F405">
            <v>107.125057</v>
          </cell>
          <cell r="G405">
            <v>27.46</v>
          </cell>
          <cell r="H405">
            <v>4707.05</v>
          </cell>
          <cell r="I405">
            <v>5042.43</v>
          </cell>
          <cell r="J405">
            <v>1</v>
          </cell>
        </row>
        <row r="406">
          <cell r="A406" t="str">
            <v>36224PUF3</v>
          </cell>
          <cell r="B406" t="str">
            <v>36224PUF3</v>
          </cell>
          <cell r="C406">
            <v>7.5</v>
          </cell>
          <cell r="D406">
            <v>39522</v>
          </cell>
          <cell r="E406" t="str">
            <v>GNMA POOL# 334582</v>
          </cell>
          <cell r="F406">
            <v>107.433008</v>
          </cell>
          <cell r="G406">
            <v>115.75</v>
          </cell>
          <cell r="H406">
            <v>18519.689999999999</v>
          </cell>
          <cell r="I406">
            <v>19896.259999999998</v>
          </cell>
          <cell r="J406">
            <v>1</v>
          </cell>
        </row>
        <row r="407">
          <cell r="A407" t="str">
            <v>36224Q4Q6</v>
          </cell>
          <cell r="B407" t="str">
            <v>36224Q4Q6</v>
          </cell>
          <cell r="C407">
            <v>6.5</v>
          </cell>
          <cell r="D407">
            <v>39706</v>
          </cell>
          <cell r="E407" t="str">
            <v>GNMA POOL# 335731</v>
          </cell>
          <cell r="F407">
            <v>105.428977</v>
          </cell>
          <cell r="G407">
            <v>95.93</v>
          </cell>
          <cell r="H407">
            <v>17710.52</v>
          </cell>
          <cell r="I407">
            <v>18672.02</v>
          </cell>
          <cell r="J407">
            <v>1</v>
          </cell>
        </row>
        <row r="408">
          <cell r="A408" t="str">
            <v>36224QCZ7</v>
          </cell>
          <cell r="B408" t="str">
            <v>36224QCZ7</v>
          </cell>
          <cell r="C408">
            <v>7.5</v>
          </cell>
          <cell r="D408">
            <v>39370</v>
          </cell>
          <cell r="E408" t="str">
            <v>GNMA POOL# 334988</v>
          </cell>
          <cell r="F408">
            <v>107.409998</v>
          </cell>
          <cell r="G408">
            <v>1650.37</v>
          </cell>
          <cell r="H408">
            <v>264059.84000000003</v>
          </cell>
          <cell r="I408">
            <v>283626.67</v>
          </cell>
          <cell r="J408">
            <v>1</v>
          </cell>
        </row>
        <row r="409">
          <cell r="A409" t="str">
            <v>36224QDS2</v>
          </cell>
          <cell r="B409" t="str">
            <v>36224QDS2</v>
          </cell>
          <cell r="C409">
            <v>7</v>
          </cell>
          <cell r="D409">
            <v>39401</v>
          </cell>
          <cell r="E409" t="str">
            <v>GNMA POOL# 335013</v>
          </cell>
          <cell r="F409">
            <v>107.124993</v>
          </cell>
          <cell r="G409">
            <v>371.34</v>
          </cell>
          <cell r="H409">
            <v>63658.87</v>
          </cell>
          <cell r="I409">
            <v>68194.559999999998</v>
          </cell>
          <cell r="J409">
            <v>1</v>
          </cell>
        </row>
        <row r="410">
          <cell r="A410" t="str">
            <v>36224QEE2</v>
          </cell>
          <cell r="B410" t="str">
            <v>36224QEE2</v>
          </cell>
          <cell r="C410">
            <v>7</v>
          </cell>
          <cell r="D410">
            <v>39370</v>
          </cell>
          <cell r="E410" t="str">
            <v>GNMA POOL# 335033</v>
          </cell>
          <cell r="F410">
            <v>107.12505299999999</v>
          </cell>
          <cell r="G410">
            <v>39.409999999999997</v>
          </cell>
          <cell r="H410">
            <v>6756.16</v>
          </cell>
          <cell r="I410">
            <v>7237.54</v>
          </cell>
          <cell r="J410">
            <v>1</v>
          </cell>
        </row>
        <row r="411">
          <cell r="A411" t="str">
            <v>36224QMK9</v>
          </cell>
          <cell r="B411" t="str">
            <v>36224QMK9</v>
          </cell>
          <cell r="C411">
            <v>6.5</v>
          </cell>
          <cell r="D411">
            <v>39859</v>
          </cell>
          <cell r="E411" t="str">
            <v>GNMA POOL# 335262</v>
          </cell>
          <cell r="F411">
            <v>105.311999</v>
          </cell>
          <cell r="G411">
            <v>595.55999999999995</v>
          </cell>
          <cell r="H411">
            <v>109948.81</v>
          </cell>
          <cell r="I411">
            <v>115789.29</v>
          </cell>
          <cell r="J411">
            <v>1</v>
          </cell>
        </row>
        <row r="412">
          <cell r="A412" t="str">
            <v>36224QQM1</v>
          </cell>
          <cell r="B412" t="str">
            <v>36224QQM1</v>
          </cell>
          <cell r="C412">
            <v>7</v>
          </cell>
          <cell r="D412">
            <v>39431</v>
          </cell>
          <cell r="E412" t="str">
            <v>GNMA POOL# 335360</v>
          </cell>
          <cell r="F412">
            <v>107.12499800000001</v>
          </cell>
          <cell r="G412">
            <v>473.54</v>
          </cell>
          <cell r="H412">
            <v>81177.850000000006</v>
          </cell>
          <cell r="I412">
            <v>86961.77</v>
          </cell>
          <cell r="J412">
            <v>1</v>
          </cell>
        </row>
        <row r="413">
          <cell r="A413" t="str">
            <v>36224QSW7</v>
          </cell>
          <cell r="B413" t="str">
            <v>36224QSW7</v>
          </cell>
          <cell r="C413">
            <v>7</v>
          </cell>
          <cell r="D413">
            <v>44849</v>
          </cell>
          <cell r="E413" t="str">
            <v>GNMA POOL# 335433</v>
          </cell>
          <cell r="F413">
            <v>104.95600399999999</v>
          </cell>
          <cell r="G413">
            <v>397.78</v>
          </cell>
          <cell r="H413">
            <v>68191.23</v>
          </cell>
          <cell r="I413">
            <v>71570.789999999994</v>
          </cell>
          <cell r="J413">
            <v>1</v>
          </cell>
        </row>
        <row r="414">
          <cell r="A414" t="str">
            <v>36224QUG9</v>
          </cell>
          <cell r="B414" t="str">
            <v>36224QUG9</v>
          </cell>
          <cell r="C414">
            <v>7</v>
          </cell>
          <cell r="D414">
            <v>39401</v>
          </cell>
          <cell r="E414" t="str">
            <v>GNMA POOL# 335483</v>
          </cell>
          <cell r="F414">
            <v>107.12503</v>
          </cell>
          <cell r="G414">
            <v>49.34</v>
          </cell>
          <cell r="H414">
            <v>8458.2099999999991</v>
          </cell>
          <cell r="I414">
            <v>9060.86</v>
          </cell>
          <cell r="J414">
            <v>1</v>
          </cell>
        </row>
        <row r="415">
          <cell r="A415" t="str">
            <v>36224QWX0</v>
          </cell>
          <cell r="B415" t="str">
            <v>36224QWX0</v>
          </cell>
          <cell r="C415">
            <v>7.5</v>
          </cell>
          <cell r="D415">
            <v>39370</v>
          </cell>
          <cell r="E415" t="str">
            <v>GNMA POOL# 335562</v>
          </cell>
          <cell r="F415">
            <v>107.41000200000001</v>
          </cell>
          <cell r="G415">
            <v>221.78</v>
          </cell>
          <cell r="H415">
            <v>35485.279999999999</v>
          </cell>
          <cell r="I415">
            <v>38114.74</v>
          </cell>
          <cell r="J415">
            <v>1</v>
          </cell>
        </row>
        <row r="416">
          <cell r="A416" t="str">
            <v>36224QXB7</v>
          </cell>
          <cell r="B416" t="str">
            <v>36224QXB7</v>
          </cell>
          <cell r="C416">
            <v>7.5</v>
          </cell>
          <cell r="D416">
            <v>39401</v>
          </cell>
          <cell r="E416" t="str">
            <v>GNMA POOL# 335574</v>
          </cell>
          <cell r="F416">
            <v>107.410011</v>
          </cell>
          <cell r="G416">
            <v>184.93</v>
          </cell>
          <cell r="H416">
            <v>29588.62</v>
          </cell>
          <cell r="I416">
            <v>31781.14</v>
          </cell>
          <cell r="J416">
            <v>1</v>
          </cell>
        </row>
        <row r="417">
          <cell r="A417" t="str">
            <v>36224QXC5</v>
          </cell>
          <cell r="B417" t="str">
            <v>36224QXC5</v>
          </cell>
          <cell r="C417">
            <v>7</v>
          </cell>
          <cell r="D417">
            <v>39370</v>
          </cell>
          <cell r="E417" t="str">
            <v>GNMA POOL# 335575</v>
          </cell>
          <cell r="F417">
            <v>107.124934</v>
          </cell>
          <cell r="G417">
            <v>41.01</v>
          </cell>
          <cell r="H417">
            <v>7029.96</v>
          </cell>
          <cell r="I417">
            <v>7530.84</v>
          </cell>
          <cell r="J417">
            <v>1</v>
          </cell>
        </row>
        <row r="418">
          <cell r="A418" t="str">
            <v>36224QXJ0</v>
          </cell>
          <cell r="B418" t="str">
            <v>36224QXJ0</v>
          </cell>
          <cell r="C418">
            <v>7</v>
          </cell>
          <cell r="D418">
            <v>39401</v>
          </cell>
          <cell r="E418" t="str">
            <v>GNMA POOL# 335581</v>
          </cell>
          <cell r="F418">
            <v>107.125006</v>
          </cell>
          <cell r="G418">
            <v>378.17</v>
          </cell>
          <cell r="H418">
            <v>64829.98</v>
          </cell>
          <cell r="I418">
            <v>69449.119999999995</v>
          </cell>
          <cell r="J418">
            <v>1</v>
          </cell>
        </row>
        <row r="419">
          <cell r="A419" t="str">
            <v>36224QZ90</v>
          </cell>
          <cell r="B419" t="str">
            <v>36224QZ90</v>
          </cell>
          <cell r="C419">
            <v>7.5</v>
          </cell>
          <cell r="D419">
            <v>39553</v>
          </cell>
          <cell r="E419" t="str">
            <v>GNMA POOL# 335668</v>
          </cell>
          <cell r="F419">
            <v>107.432998</v>
          </cell>
          <cell r="G419">
            <v>776.82</v>
          </cell>
          <cell r="H419">
            <v>124291.43</v>
          </cell>
          <cell r="I419">
            <v>133530.01</v>
          </cell>
          <cell r="J419">
            <v>1</v>
          </cell>
        </row>
        <row r="420">
          <cell r="A420" t="str">
            <v>36224QZD1</v>
          </cell>
          <cell r="B420" t="str">
            <v>36224QZD1</v>
          </cell>
          <cell r="C420">
            <v>7.5</v>
          </cell>
          <cell r="D420">
            <v>39493</v>
          </cell>
          <cell r="E420" t="str">
            <v>GNMA POOL# 335640</v>
          </cell>
          <cell r="F420">
            <v>107.433002</v>
          </cell>
          <cell r="G420">
            <v>46.22</v>
          </cell>
          <cell r="H420">
            <v>7394.59</v>
          </cell>
          <cell r="I420">
            <v>7944.23</v>
          </cell>
          <cell r="J420">
            <v>1</v>
          </cell>
        </row>
        <row r="421">
          <cell r="A421" t="str">
            <v>36224QZG4</v>
          </cell>
          <cell r="B421" t="str">
            <v>36224QZG4</v>
          </cell>
          <cell r="C421">
            <v>7</v>
          </cell>
          <cell r="D421">
            <v>39522</v>
          </cell>
          <cell r="E421" t="str">
            <v>GNMA POOL# 335643</v>
          </cell>
          <cell r="F421">
            <v>107.138002</v>
          </cell>
          <cell r="G421">
            <v>771.97</v>
          </cell>
          <cell r="H421">
            <v>132336.9</v>
          </cell>
          <cell r="I421">
            <v>141783.10999999999</v>
          </cell>
          <cell r="J421">
            <v>1</v>
          </cell>
        </row>
        <row r="422">
          <cell r="A422" t="str">
            <v>36224QZS8</v>
          </cell>
          <cell r="B422" t="str">
            <v>36224QZS8</v>
          </cell>
          <cell r="C422">
            <v>7.5</v>
          </cell>
          <cell r="D422">
            <v>39522</v>
          </cell>
          <cell r="E422" t="str">
            <v>GNMA POOL# 335653</v>
          </cell>
          <cell r="F422">
            <v>107.433004</v>
          </cell>
          <cell r="G422">
            <v>137.94</v>
          </cell>
          <cell r="H422">
            <v>22070.62</v>
          </cell>
          <cell r="I422">
            <v>23711.13</v>
          </cell>
          <cell r="J422">
            <v>1</v>
          </cell>
        </row>
        <row r="423">
          <cell r="A423" t="str">
            <v>36224R4D3</v>
          </cell>
          <cell r="B423" t="str">
            <v>36224R4D3</v>
          </cell>
          <cell r="C423">
            <v>7</v>
          </cell>
          <cell r="D423">
            <v>39493</v>
          </cell>
          <cell r="E423" t="str">
            <v>GNMA POOL# 336620</v>
          </cell>
          <cell r="F423">
            <v>107.125004</v>
          </cell>
          <cell r="G423">
            <v>341.74</v>
          </cell>
          <cell r="H423">
            <v>58583.97</v>
          </cell>
          <cell r="I423">
            <v>62758.080000000002</v>
          </cell>
          <cell r="J423">
            <v>1</v>
          </cell>
        </row>
        <row r="424">
          <cell r="A424" t="str">
            <v>36224RCR3</v>
          </cell>
          <cell r="B424" t="str">
            <v>36224RCR3</v>
          </cell>
          <cell r="C424">
            <v>7</v>
          </cell>
          <cell r="D424">
            <v>39401</v>
          </cell>
          <cell r="E424" t="str">
            <v>GNMA POOL# 335880</v>
          </cell>
          <cell r="F424">
            <v>107.124994</v>
          </cell>
          <cell r="G424">
            <v>338.19</v>
          </cell>
          <cell r="H424">
            <v>57974.93</v>
          </cell>
          <cell r="I424">
            <v>62105.64</v>
          </cell>
          <cell r="J424">
            <v>1</v>
          </cell>
        </row>
        <row r="425">
          <cell r="A425" t="str">
            <v>36224RE34</v>
          </cell>
          <cell r="B425" t="str">
            <v>36224RE34</v>
          </cell>
          <cell r="C425">
            <v>7</v>
          </cell>
          <cell r="D425">
            <v>39370</v>
          </cell>
          <cell r="E425" t="str">
            <v>GNMA POOL# 335954</v>
          </cell>
          <cell r="F425">
            <v>107.125072</v>
          </cell>
          <cell r="G425">
            <v>34.81</v>
          </cell>
          <cell r="H425">
            <v>5968.08</v>
          </cell>
          <cell r="I425">
            <v>6393.31</v>
          </cell>
          <cell r="J425">
            <v>1</v>
          </cell>
        </row>
        <row r="426">
          <cell r="A426" t="str">
            <v>36224RFP4</v>
          </cell>
          <cell r="B426" t="str">
            <v>36224RFP4</v>
          </cell>
          <cell r="C426">
            <v>7.5</v>
          </cell>
          <cell r="D426">
            <v>39401</v>
          </cell>
          <cell r="E426" t="str">
            <v>GNMA POOL# 335974</v>
          </cell>
          <cell r="F426">
            <v>107.41000200000001</v>
          </cell>
          <cell r="G426">
            <v>558.16999999999996</v>
          </cell>
          <cell r="H426">
            <v>89307.26</v>
          </cell>
          <cell r="I426">
            <v>95924.93</v>
          </cell>
          <cell r="J426">
            <v>1</v>
          </cell>
        </row>
        <row r="427">
          <cell r="A427" t="str">
            <v>36224RGC2</v>
          </cell>
          <cell r="B427" t="str">
            <v>36224RGC2</v>
          </cell>
          <cell r="C427">
            <v>7.5</v>
          </cell>
          <cell r="D427">
            <v>39309</v>
          </cell>
          <cell r="E427" t="str">
            <v>GNMA POOL# 335995</v>
          </cell>
          <cell r="F427">
            <v>107.41000099999999</v>
          </cell>
          <cell r="G427">
            <v>324.83999999999997</v>
          </cell>
          <cell r="H427">
            <v>51975.03</v>
          </cell>
          <cell r="I427">
            <v>55826.38</v>
          </cell>
          <cell r="J427">
            <v>1</v>
          </cell>
        </row>
        <row r="428">
          <cell r="A428" t="str">
            <v>36224RS39</v>
          </cell>
          <cell r="B428" t="str">
            <v>36224RS39</v>
          </cell>
          <cell r="C428">
            <v>7.5</v>
          </cell>
          <cell r="D428">
            <v>39340</v>
          </cell>
          <cell r="E428" t="str">
            <v>GNMA POOL# 336338</v>
          </cell>
          <cell r="F428">
            <v>107.41</v>
          </cell>
          <cell r="G428">
            <v>553.65</v>
          </cell>
          <cell r="H428">
            <v>88584.48</v>
          </cell>
          <cell r="I428">
            <v>95148.59</v>
          </cell>
          <cell r="J428">
            <v>1</v>
          </cell>
        </row>
        <row r="429">
          <cell r="A429" t="str">
            <v>36224RW91</v>
          </cell>
          <cell r="B429" t="str">
            <v>36224RW91</v>
          </cell>
          <cell r="C429">
            <v>7</v>
          </cell>
          <cell r="D429">
            <v>39614</v>
          </cell>
          <cell r="E429" t="str">
            <v>GNMA POOL# 336472</v>
          </cell>
          <cell r="F429">
            <v>107.138002</v>
          </cell>
          <cell r="G429">
            <v>1216.02</v>
          </cell>
          <cell r="H429">
            <v>208460.29</v>
          </cell>
          <cell r="I429">
            <v>223340.19</v>
          </cell>
          <cell r="J429">
            <v>1</v>
          </cell>
        </row>
        <row r="430">
          <cell r="A430" t="str">
            <v>36224SHX3</v>
          </cell>
          <cell r="B430" t="str">
            <v>36224SHX3</v>
          </cell>
          <cell r="C430">
            <v>7.5</v>
          </cell>
          <cell r="D430">
            <v>39553</v>
          </cell>
          <cell r="E430" t="str">
            <v>GNMA POOL# 336946</v>
          </cell>
          <cell r="F430">
            <v>107.432997</v>
          </cell>
          <cell r="G430">
            <v>595.41</v>
          </cell>
          <cell r="H430">
            <v>95265.47</v>
          </cell>
          <cell r="I430">
            <v>102346.55</v>
          </cell>
          <cell r="J430">
            <v>1</v>
          </cell>
        </row>
        <row r="431">
          <cell r="A431" t="str">
            <v>36224SJE3</v>
          </cell>
          <cell r="B431" t="str">
            <v>36224SJE3</v>
          </cell>
          <cell r="C431">
            <v>6.5</v>
          </cell>
          <cell r="D431">
            <v>39583</v>
          </cell>
          <cell r="E431" t="str">
            <v>GNMA POOL# 336961</v>
          </cell>
          <cell r="F431">
            <v>105.429007</v>
          </cell>
          <cell r="G431">
            <v>188.79</v>
          </cell>
          <cell r="H431">
            <v>34853.89</v>
          </cell>
          <cell r="I431">
            <v>36746.11</v>
          </cell>
          <cell r="J431">
            <v>1</v>
          </cell>
        </row>
        <row r="432">
          <cell r="A432" t="str">
            <v>36224SL26</v>
          </cell>
          <cell r="B432" t="str">
            <v>36224SL26</v>
          </cell>
          <cell r="C432">
            <v>7.5</v>
          </cell>
          <cell r="D432">
            <v>39553</v>
          </cell>
          <cell r="E432" t="str">
            <v>GNMA POOL# 337045</v>
          </cell>
          <cell r="F432">
            <v>107.433007</v>
          </cell>
          <cell r="G432">
            <v>187.94</v>
          </cell>
          <cell r="H432">
            <v>30069.66</v>
          </cell>
          <cell r="I432">
            <v>32304.74</v>
          </cell>
          <cell r="J432">
            <v>1</v>
          </cell>
        </row>
        <row r="433">
          <cell r="A433" t="str">
            <v>36224SM41</v>
          </cell>
          <cell r="B433" t="str">
            <v>36224SM41</v>
          </cell>
          <cell r="C433">
            <v>7</v>
          </cell>
          <cell r="D433">
            <v>39614</v>
          </cell>
          <cell r="E433" t="str">
            <v>GNMA POOL# 337079</v>
          </cell>
          <cell r="F433">
            <v>107.138001</v>
          </cell>
          <cell r="G433">
            <v>927.33</v>
          </cell>
          <cell r="H433">
            <v>158970.54999999999</v>
          </cell>
          <cell r="I433">
            <v>170317.87</v>
          </cell>
          <cell r="J433">
            <v>1</v>
          </cell>
        </row>
        <row r="434">
          <cell r="A434" t="str">
            <v>36224SMM1</v>
          </cell>
          <cell r="B434" t="str">
            <v>36224SMM1</v>
          </cell>
          <cell r="C434">
            <v>7</v>
          </cell>
          <cell r="D434">
            <v>39583</v>
          </cell>
          <cell r="E434" t="str">
            <v>GNMA POOL# 337064</v>
          </cell>
          <cell r="F434">
            <v>107.138003</v>
          </cell>
          <cell r="G434">
            <v>816.44</v>
          </cell>
          <cell r="H434">
            <v>139961.26999999999</v>
          </cell>
          <cell r="I434">
            <v>149951.71</v>
          </cell>
          <cell r="J434">
            <v>1</v>
          </cell>
        </row>
        <row r="435">
          <cell r="A435" t="str">
            <v>36224SV58</v>
          </cell>
          <cell r="B435" t="str">
            <v>36224SV58</v>
          </cell>
          <cell r="C435">
            <v>7</v>
          </cell>
          <cell r="D435">
            <v>39614</v>
          </cell>
          <cell r="E435" t="str">
            <v>GNMA POOL# 337336</v>
          </cell>
          <cell r="F435">
            <v>107.137998</v>
          </cell>
          <cell r="G435">
            <v>761.01</v>
          </cell>
          <cell r="H435">
            <v>130459.68</v>
          </cell>
          <cell r="I435">
            <v>139771.89000000001</v>
          </cell>
          <cell r="J435">
            <v>1</v>
          </cell>
        </row>
        <row r="436">
          <cell r="A436" t="str">
            <v>36224SYP1</v>
          </cell>
          <cell r="B436" t="str">
            <v>36224SYP1</v>
          </cell>
          <cell r="C436">
            <v>7</v>
          </cell>
          <cell r="D436">
            <v>39583</v>
          </cell>
          <cell r="E436" t="str">
            <v>GNMA POOL# 337418</v>
          </cell>
          <cell r="F436">
            <v>107.13800000000001</v>
          </cell>
          <cell r="G436">
            <v>1118.6300000000001</v>
          </cell>
          <cell r="H436">
            <v>191765.06</v>
          </cell>
          <cell r="I436">
            <v>205453.25</v>
          </cell>
          <cell r="J436">
            <v>1</v>
          </cell>
        </row>
        <row r="437">
          <cell r="A437" t="str">
            <v>36224SZX3</v>
          </cell>
          <cell r="B437" t="str">
            <v>36224SZX3</v>
          </cell>
          <cell r="C437">
            <v>7</v>
          </cell>
          <cell r="D437">
            <v>39614</v>
          </cell>
          <cell r="E437" t="str">
            <v>GNMA POOL# 337458</v>
          </cell>
          <cell r="F437">
            <v>107.13799899999999</v>
          </cell>
          <cell r="G437">
            <v>3034.63</v>
          </cell>
          <cell r="H437">
            <v>520222.53</v>
          </cell>
          <cell r="I437">
            <v>557356.01</v>
          </cell>
          <cell r="J437">
            <v>1</v>
          </cell>
        </row>
        <row r="438">
          <cell r="A438" t="str">
            <v>36224T2N9</v>
          </cell>
          <cell r="B438" t="str">
            <v>36224T2N9</v>
          </cell>
          <cell r="C438">
            <v>7</v>
          </cell>
          <cell r="D438">
            <v>39431</v>
          </cell>
          <cell r="E438" t="str">
            <v>GNMA POOL# 338381</v>
          </cell>
          <cell r="F438">
            <v>107.124999</v>
          </cell>
          <cell r="G438">
            <v>1731.8</v>
          </cell>
          <cell r="H438">
            <v>296880.62</v>
          </cell>
          <cell r="I438">
            <v>318033.36</v>
          </cell>
          <cell r="J438">
            <v>1</v>
          </cell>
        </row>
        <row r="439">
          <cell r="A439" t="str">
            <v>36224TNB2</v>
          </cell>
          <cell r="B439" t="str">
            <v>36224TNB2</v>
          </cell>
          <cell r="C439">
            <v>7</v>
          </cell>
          <cell r="D439">
            <v>44880</v>
          </cell>
          <cell r="E439" t="str">
            <v>GNMA POOL# 337986</v>
          </cell>
          <cell r="F439">
            <v>104.955994</v>
          </cell>
          <cell r="G439">
            <v>356.45</v>
          </cell>
          <cell r="H439">
            <v>61105</v>
          </cell>
          <cell r="I439">
            <v>64133.36</v>
          </cell>
          <cell r="J439">
            <v>1</v>
          </cell>
        </row>
        <row r="440">
          <cell r="A440" t="str">
            <v>36224TT26</v>
          </cell>
          <cell r="B440" t="str">
            <v>36224TT26</v>
          </cell>
          <cell r="C440">
            <v>7.5</v>
          </cell>
          <cell r="D440">
            <v>39401</v>
          </cell>
          <cell r="E440" t="str">
            <v>GNMA POOL# 338169</v>
          </cell>
          <cell r="F440">
            <v>107.410016</v>
          </cell>
          <cell r="G440">
            <v>133.63999999999999</v>
          </cell>
          <cell r="H440">
            <v>21381.87</v>
          </cell>
          <cell r="I440">
            <v>22966.27</v>
          </cell>
          <cell r="J440">
            <v>1</v>
          </cell>
        </row>
        <row r="441">
          <cell r="A441" t="str">
            <v>36224TVW7</v>
          </cell>
          <cell r="B441" t="str">
            <v>36224TVW7</v>
          </cell>
          <cell r="C441">
            <v>7.5</v>
          </cell>
          <cell r="D441">
            <v>39431</v>
          </cell>
          <cell r="E441" t="str">
            <v>GNMA POOL# 338229</v>
          </cell>
          <cell r="F441">
            <v>107.410005</v>
          </cell>
          <cell r="G441">
            <v>529.35</v>
          </cell>
          <cell r="H441">
            <v>84696.16</v>
          </cell>
          <cell r="I441">
            <v>90972.15</v>
          </cell>
          <cell r="J441">
            <v>1</v>
          </cell>
        </row>
        <row r="442">
          <cell r="A442" t="str">
            <v>36224TWW6</v>
          </cell>
          <cell r="B442" t="str">
            <v>36224TWW6</v>
          </cell>
          <cell r="C442">
            <v>7</v>
          </cell>
          <cell r="D442">
            <v>44880</v>
          </cell>
          <cell r="E442" t="str">
            <v>GNMA POOL# 338261</v>
          </cell>
          <cell r="F442">
            <v>104.956048</v>
          </cell>
          <cell r="G442">
            <v>51.72</v>
          </cell>
          <cell r="H442">
            <v>8866.5400000000009</v>
          </cell>
          <cell r="I442">
            <v>9305.9699999999993</v>
          </cell>
          <cell r="J442">
            <v>1</v>
          </cell>
        </row>
        <row r="443">
          <cell r="A443" t="str">
            <v>36224TZY9</v>
          </cell>
          <cell r="B443" t="str">
            <v>36224TZY9</v>
          </cell>
          <cell r="C443">
            <v>7</v>
          </cell>
          <cell r="D443">
            <v>39431</v>
          </cell>
          <cell r="E443" t="str">
            <v>GNMA POOL# 338359</v>
          </cell>
          <cell r="F443">
            <v>107.125011</v>
          </cell>
          <cell r="G443">
            <v>195.77</v>
          </cell>
          <cell r="H443">
            <v>33560.51</v>
          </cell>
          <cell r="I443">
            <v>35951.699999999997</v>
          </cell>
          <cell r="J443">
            <v>1</v>
          </cell>
        </row>
        <row r="444">
          <cell r="A444" t="str">
            <v>36224TZZ6</v>
          </cell>
          <cell r="B444" t="str">
            <v>36224TZZ6</v>
          </cell>
          <cell r="C444">
            <v>7</v>
          </cell>
          <cell r="D444">
            <v>39431</v>
          </cell>
          <cell r="E444" t="str">
            <v>GNMA POOL# 338360</v>
          </cell>
          <cell r="F444">
            <v>107.124995</v>
          </cell>
          <cell r="G444">
            <v>406.96</v>
          </cell>
          <cell r="H444">
            <v>69763.98</v>
          </cell>
          <cell r="I444">
            <v>74734.66</v>
          </cell>
          <cell r="J444">
            <v>1</v>
          </cell>
        </row>
        <row r="445">
          <cell r="A445" t="str">
            <v>36224UDV6</v>
          </cell>
          <cell r="B445" t="str">
            <v>36224UDV6</v>
          </cell>
          <cell r="C445">
            <v>7.5</v>
          </cell>
          <cell r="D445">
            <v>39462</v>
          </cell>
          <cell r="E445" t="str">
            <v>GNMA POOL# 338616</v>
          </cell>
          <cell r="F445">
            <v>107.41000200000001</v>
          </cell>
          <cell r="G445">
            <v>408.2</v>
          </cell>
          <cell r="H445">
            <v>65311.45</v>
          </cell>
          <cell r="I445">
            <v>70151.03</v>
          </cell>
          <cell r="J445">
            <v>1</v>
          </cell>
        </row>
        <row r="446">
          <cell r="A446" t="str">
            <v>36224UHV2</v>
          </cell>
          <cell r="B446" t="str">
            <v>36224UHV2</v>
          </cell>
          <cell r="C446">
            <v>7</v>
          </cell>
          <cell r="D446">
            <v>39553</v>
          </cell>
          <cell r="E446" t="str">
            <v>GNMA POOL# 338744</v>
          </cell>
          <cell r="F446">
            <v>107.137998</v>
          </cell>
          <cell r="G446">
            <v>1319.83</v>
          </cell>
          <cell r="H446">
            <v>226256.16</v>
          </cell>
          <cell r="I446">
            <v>242406.32</v>
          </cell>
          <cell r="J446">
            <v>1</v>
          </cell>
        </row>
        <row r="447">
          <cell r="A447" t="str">
            <v>36224UT23</v>
          </cell>
          <cell r="B447" t="str">
            <v>36224UT23</v>
          </cell>
          <cell r="C447">
            <v>7</v>
          </cell>
          <cell r="D447">
            <v>39431</v>
          </cell>
          <cell r="E447" t="str">
            <v>GNMA POOL# 339069</v>
          </cell>
          <cell r="F447">
            <v>107.124999</v>
          </cell>
          <cell r="G447">
            <v>1610.54</v>
          </cell>
          <cell r="H447">
            <v>276093.09000000003</v>
          </cell>
          <cell r="I447">
            <v>295764.71999999997</v>
          </cell>
          <cell r="J447">
            <v>1</v>
          </cell>
        </row>
        <row r="448">
          <cell r="A448" t="str">
            <v>36224UU47</v>
          </cell>
          <cell r="B448" t="str">
            <v>36224UU47</v>
          </cell>
          <cell r="C448">
            <v>7</v>
          </cell>
          <cell r="D448">
            <v>44880</v>
          </cell>
          <cell r="E448" t="str">
            <v>GNMA POOL# 339103</v>
          </cell>
          <cell r="F448">
            <v>104.956</v>
          </cell>
          <cell r="G448">
            <v>3986.43</v>
          </cell>
          <cell r="H448">
            <v>683388.4</v>
          </cell>
          <cell r="I448">
            <v>717257.13</v>
          </cell>
          <cell r="J448">
            <v>1</v>
          </cell>
        </row>
        <row r="449">
          <cell r="A449" t="str">
            <v>36224UZ42</v>
          </cell>
          <cell r="B449" t="str">
            <v>36224UZ42</v>
          </cell>
          <cell r="C449">
            <v>7</v>
          </cell>
          <cell r="D449">
            <v>39614</v>
          </cell>
          <cell r="E449" t="str">
            <v>GNMA POOL# 339263</v>
          </cell>
          <cell r="F449">
            <v>107.13800000000001</v>
          </cell>
          <cell r="G449">
            <v>867.54</v>
          </cell>
          <cell r="H449">
            <v>148721.49</v>
          </cell>
          <cell r="I449">
            <v>159337.23000000001</v>
          </cell>
          <cell r="J449">
            <v>1</v>
          </cell>
        </row>
        <row r="450">
          <cell r="A450" t="str">
            <v>36224UZ59</v>
          </cell>
          <cell r="B450" t="str">
            <v>36224UZ59</v>
          </cell>
          <cell r="C450">
            <v>7</v>
          </cell>
          <cell r="D450">
            <v>39614</v>
          </cell>
          <cell r="E450" t="str">
            <v>GNMA POOL# 339264</v>
          </cell>
          <cell r="F450">
            <v>107.13800000000001</v>
          </cell>
          <cell r="G450">
            <v>1458.33</v>
          </cell>
          <cell r="H450">
            <v>250000.01</v>
          </cell>
          <cell r="I450">
            <v>267845.01</v>
          </cell>
          <cell r="J450">
            <v>1</v>
          </cell>
        </row>
        <row r="451">
          <cell r="A451" t="str">
            <v>36224UZB6</v>
          </cell>
          <cell r="B451" t="str">
            <v>36224UZB6</v>
          </cell>
          <cell r="C451">
            <v>7.5</v>
          </cell>
          <cell r="D451">
            <v>39522</v>
          </cell>
          <cell r="E451" t="str">
            <v>GNMA POOL# 339238</v>
          </cell>
          <cell r="F451">
            <v>107.43300000000001</v>
          </cell>
          <cell r="G451">
            <v>114.07</v>
          </cell>
          <cell r="H451">
            <v>18250.64</v>
          </cell>
          <cell r="I451">
            <v>19607.21</v>
          </cell>
          <cell r="J451">
            <v>1</v>
          </cell>
        </row>
        <row r="452">
          <cell r="A452" t="str">
            <v>36224V4Y8</v>
          </cell>
          <cell r="B452" t="str">
            <v>36224V4Y8</v>
          </cell>
          <cell r="C452">
            <v>7</v>
          </cell>
          <cell r="D452">
            <v>39370</v>
          </cell>
          <cell r="E452" t="str">
            <v>GNMA POOL# 340239</v>
          </cell>
          <cell r="F452">
            <v>107.125022</v>
          </cell>
          <cell r="G452">
            <v>31.56</v>
          </cell>
          <cell r="H452">
            <v>5410.79</v>
          </cell>
          <cell r="I452">
            <v>5796.31</v>
          </cell>
          <cell r="J452">
            <v>1</v>
          </cell>
        </row>
        <row r="453">
          <cell r="A453" t="str">
            <v>36224VBT1</v>
          </cell>
          <cell r="B453" t="str">
            <v>36224VBT1</v>
          </cell>
          <cell r="C453">
            <v>7</v>
          </cell>
          <cell r="D453">
            <v>39401</v>
          </cell>
          <cell r="E453" t="str">
            <v>GNMA POOL# 339450</v>
          </cell>
          <cell r="F453">
            <v>107.12499800000001</v>
          </cell>
          <cell r="G453">
            <v>313.86</v>
          </cell>
          <cell r="H453">
            <v>53804.65</v>
          </cell>
          <cell r="I453">
            <v>57638.23</v>
          </cell>
          <cell r="J453">
            <v>1</v>
          </cell>
        </row>
        <row r="454">
          <cell r="A454" t="str">
            <v>36224VC29</v>
          </cell>
          <cell r="B454" t="str">
            <v>36224VC29</v>
          </cell>
          <cell r="C454">
            <v>7.5</v>
          </cell>
          <cell r="D454">
            <v>39553</v>
          </cell>
          <cell r="E454" t="str">
            <v>GNMA POOL# 339489</v>
          </cell>
          <cell r="F454">
            <v>107.43300000000001</v>
          </cell>
          <cell r="G454">
            <v>1372.14</v>
          </cell>
          <cell r="H454">
            <v>219542.32</v>
          </cell>
          <cell r="I454">
            <v>235860.9</v>
          </cell>
          <cell r="J454">
            <v>1</v>
          </cell>
        </row>
        <row r="455">
          <cell r="A455" t="str">
            <v>36224WAH6</v>
          </cell>
          <cell r="B455" t="str">
            <v>36224WAH6</v>
          </cell>
          <cell r="C455">
            <v>7</v>
          </cell>
          <cell r="D455">
            <v>39493</v>
          </cell>
          <cell r="E455" t="str">
            <v>GNMA POOL# 340308</v>
          </cell>
          <cell r="F455">
            <v>107.138001</v>
          </cell>
          <cell r="G455">
            <v>816.99</v>
          </cell>
          <cell r="H455">
            <v>140055.6</v>
          </cell>
          <cell r="I455">
            <v>150052.76999999999</v>
          </cell>
          <cell r="J455">
            <v>1</v>
          </cell>
        </row>
        <row r="456">
          <cell r="A456" t="str">
            <v>36224WN90</v>
          </cell>
          <cell r="B456" t="str">
            <v>36224WN90</v>
          </cell>
          <cell r="C456">
            <v>7.5</v>
          </cell>
          <cell r="D456">
            <v>39522</v>
          </cell>
          <cell r="E456" t="str">
            <v>GNMA POOL# 340716</v>
          </cell>
          <cell r="F456">
            <v>107.432999</v>
          </cell>
          <cell r="G456">
            <v>1496.96</v>
          </cell>
          <cell r="H456">
            <v>239513.01</v>
          </cell>
          <cell r="I456">
            <v>257316.01</v>
          </cell>
          <cell r="J456">
            <v>1</v>
          </cell>
        </row>
        <row r="457">
          <cell r="A457" t="str">
            <v>36224WNC3</v>
          </cell>
          <cell r="B457" t="str">
            <v>36224WNC3</v>
          </cell>
          <cell r="C457">
            <v>7.5</v>
          </cell>
          <cell r="D457">
            <v>39522</v>
          </cell>
          <cell r="E457" t="str">
            <v>GNMA POOL# 340687</v>
          </cell>
          <cell r="F457">
            <v>107.43295000000001</v>
          </cell>
          <cell r="G457">
            <v>44.94</v>
          </cell>
          <cell r="H457">
            <v>7190.55</v>
          </cell>
          <cell r="I457">
            <v>7725.02</v>
          </cell>
          <cell r="J457">
            <v>1</v>
          </cell>
        </row>
        <row r="458">
          <cell r="A458" t="str">
            <v>36224WNF6</v>
          </cell>
          <cell r="B458" t="str">
            <v>36224WNF6</v>
          </cell>
          <cell r="C458">
            <v>7.5</v>
          </cell>
          <cell r="D458">
            <v>39522</v>
          </cell>
          <cell r="E458" t="str">
            <v>GNMA POOL# 340690</v>
          </cell>
          <cell r="F458">
            <v>107.432997</v>
          </cell>
          <cell r="G458">
            <v>421.24</v>
          </cell>
          <cell r="H458">
            <v>67397.710000000006</v>
          </cell>
          <cell r="I458">
            <v>72407.38</v>
          </cell>
          <cell r="J458">
            <v>1</v>
          </cell>
        </row>
        <row r="459">
          <cell r="A459" t="str">
            <v>36224WPB3</v>
          </cell>
          <cell r="B459" t="str">
            <v>36224WPB3</v>
          </cell>
          <cell r="C459">
            <v>8</v>
          </cell>
          <cell r="D459">
            <v>39522</v>
          </cell>
          <cell r="E459" t="str">
            <v>GNMA POOL# 340718</v>
          </cell>
          <cell r="F459">
            <v>107.078996</v>
          </cell>
          <cell r="G459">
            <v>806</v>
          </cell>
          <cell r="H459">
            <v>120899.77</v>
          </cell>
          <cell r="I459">
            <v>129458.26</v>
          </cell>
          <cell r="J459">
            <v>1</v>
          </cell>
        </row>
        <row r="460">
          <cell r="A460" t="str">
            <v>36224WPZ0</v>
          </cell>
          <cell r="B460" t="str">
            <v>36224WPZ0</v>
          </cell>
          <cell r="C460">
            <v>7.5</v>
          </cell>
          <cell r="D460">
            <v>39553</v>
          </cell>
          <cell r="E460" t="str">
            <v>GNMA POOL# 340740</v>
          </cell>
          <cell r="F460">
            <v>107.433013</v>
          </cell>
          <cell r="G460">
            <v>217.15</v>
          </cell>
          <cell r="H460">
            <v>34743.65</v>
          </cell>
          <cell r="I460">
            <v>37326.15</v>
          </cell>
          <cell r="J460">
            <v>1</v>
          </cell>
        </row>
        <row r="461">
          <cell r="A461" t="str">
            <v>36224WQC0</v>
          </cell>
          <cell r="B461" t="str">
            <v>36224WQC0</v>
          </cell>
          <cell r="C461">
            <v>6.5</v>
          </cell>
          <cell r="D461">
            <v>39553</v>
          </cell>
          <cell r="E461" t="str">
            <v>GNMA POOL# 340751</v>
          </cell>
          <cell r="F461">
            <v>105.429001</v>
          </cell>
          <cell r="G461">
            <v>394.69</v>
          </cell>
          <cell r="H461">
            <v>72865.16</v>
          </cell>
          <cell r="I461">
            <v>76821.009999999995</v>
          </cell>
          <cell r="J461">
            <v>1</v>
          </cell>
        </row>
        <row r="462">
          <cell r="A462" t="str">
            <v>36224X2N0</v>
          </cell>
          <cell r="B462" t="str">
            <v>36224X2N0</v>
          </cell>
          <cell r="C462">
            <v>7.5</v>
          </cell>
          <cell r="D462">
            <v>39522</v>
          </cell>
          <cell r="E462" t="str">
            <v>GNMA POOL# 341981</v>
          </cell>
          <cell r="F462">
            <v>107.433001</v>
          </cell>
          <cell r="G462">
            <v>544.71</v>
          </cell>
          <cell r="H462">
            <v>87152.960000000006</v>
          </cell>
          <cell r="I462">
            <v>93631.039999999994</v>
          </cell>
          <cell r="J462">
            <v>1</v>
          </cell>
        </row>
        <row r="463">
          <cell r="A463" t="str">
            <v>36224X4D0</v>
          </cell>
          <cell r="B463" t="str">
            <v>36224X4D0</v>
          </cell>
          <cell r="C463">
            <v>7.5</v>
          </cell>
          <cell r="D463">
            <v>39553</v>
          </cell>
          <cell r="E463" t="str">
            <v>GNMA POOL# 342020</v>
          </cell>
          <cell r="F463">
            <v>107.432999</v>
          </cell>
          <cell r="G463">
            <v>1109.6199999999999</v>
          </cell>
          <cell r="H463">
            <v>177538.56</v>
          </cell>
          <cell r="I463">
            <v>190735</v>
          </cell>
          <cell r="J463">
            <v>1</v>
          </cell>
        </row>
        <row r="464">
          <cell r="A464" t="str">
            <v>36224XBW0</v>
          </cell>
          <cell r="B464" t="str">
            <v>36224XBW0</v>
          </cell>
          <cell r="C464">
            <v>7</v>
          </cell>
          <cell r="D464">
            <v>44880</v>
          </cell>
          <cell r="E464" t="str">
            <v>GNMA POOL# 341253</v>
          </cell>
          <cell r="F464">
            <v>104.95599900000001</v>
          </cell>
          <cell r="G464">
            <v>487.67</v>
          </cell>
          <cell r="H464">
            <v>83600.100000000006</v>
          </cell>
          <cell r="I464">
            <v>87743.32</v>
          </cell>
          <cell r="J464">
            <v>1</v>
          </cell>
        </row>
        <row r="465">
          <cell r="A465" t="str">
            <v>36224XD32</v>
          </cell>
          <cell r="B465" t="str">
            <v>36224XD32</v>
          </cell>
          <cell r="C465">
            <v>7</v>
          </cell>
          <cell r="D465">
            <v>39401</v>
          </cell>
          <cell r="E465" t="str">
            <v>GNMA POOL# 341322</v>
          </cell>
          <cell r="F465">
            <v>107.125</v>
          </cell>
          <cell r="G465">
            <v>694.25</v>
          </cell>
          <cell r="H465">
            <v>119014.46</v>
          </cell>
          <cell r="I465">
            <v>127494.24</v>
          </cell>
          <cell r="J465">
            <v>1</v>
          </cell>
        </row>
        <row r="466">
          <cell r="A466" t="str">
            <v>36224XMT5</v>
          </cell>
          <cell r="B466" t="str">
            <v>36224XMT5</v>
          </cell>
          <cell r="C466">
            <v>7</v>
          </cell>
          <cell r="D466">
            <v>39462</v>
          </cell>
          <cell r="E466" t="str">
            <v>GNMA POOL# 341570</v>
          </cell>
          <cell r="F466">
            <v>107.13799899999999</v>
          </cell>
          <cell r="G466">
            <v>374.36</v>
          </cell>
          <cell r="H466">
            <v>64176.67</v>
          </cell>
          <cell r="I466">
            <v>68757.600000000006</v>
          </cell>
          <cell r="J466">
            <v>1</v>
          </cell>
        </row>
        <row r="467">
          <cell r="A467" t="str">
            <v>36224XP88</v>
          </cell>
          <cell r="B467" t="str">
            <v>36224XP88</v>
          </cell>
          <cell r="C467">
            <v>7.5</v>
          </cell>
          <cell r="D467">
            <v>39553</v>
          </cell>
          <cell r="E467" t="str">
            <v>GNMA POOL# 341647</v>
          </cell>
          <cell r="F467">
            <v>107.433001</v>
          </cell>
          <cell r="G467">
            <v>911.51</v>
          </cell>
          <cell r="H467">
            <v>145842.18</v>
          </cell>
          <cell r="I467">
            <v>156682.63</v>
          </cell>
          <cell r="J467">
            <v>1</v>
          </cell>
        </row>
        <row r="468">
          <cell r="A468" t="str">
            <v>36224XPW5</v>
          </cell>
          <cell r="B468" t="str">
            <v>36224XPW5</v>
          </cell>
          <cell r="C468">
            <v>7.5</v>
          </cell>
          <cell r="D468">
            <v>39522</v>
          </cell>
          <cell r="E468" t="str">
            <v>GNMA POOL# 341637</v>
          </cell>
          <cell r="F468">
            <v>107.41000200000001</v>
          </cell>
          <cell r="G468">
            <v>292.44</v>
          </cell>
          <cell r="H468">
            <v>46790.54</v>
          </cell>
          <cell r="I468">
            <v>50257.72</v>
          </cell>
          <cell r="J468">
            <v>1</v>
          </cell>
        </row>
        <row r="469">
          <cell r="A469" t="str">
            <v>36224XPX3</v>
          </cell>
          <cell r="B469" t="str">
            <v>36224XPX3</v>
          </cell>
          <cell r="C469">
            <v>7</v>
          </cell>
          <cell r="D469">
            <v>39522</v>
          </cell>
          <cell r="E469" t="str">
            <v>GNMA POOL# 341638</v>
          </cell>
          <cell r="F469">
            <v>107.124999</v>
          </cell>
          <cell r="G469">
            <v>2424.75</v>
          </cell>
          <cell r="H469">
            <v>415671.75</v>
          </cell>
          <cell r="I469">
            <v>445288.36</v>
          </cell>
          <cell r="J469">
            <v>1</v>
          </cell>
        </row>
        <row r="470">
          <cell r="A470" t="str">
            <v>36224XX97</v>
          </cell>
          <cell r="B470" t="str">
            <v>36224XX97</v>
          </cell>
          <cell r="C470">
            <v>7.5</v>
          </cell>
          <cell r="D470">
            <v>39522</v>
          </cell>
          <cell r="E470" t="str">
            <v>GNMA POOL# 341904</v>
          </cell>
          <cell r="F470">
            <v>107.432996</v>
          </cell>
          <cell r="G470">
            <v>571.6</v>
          </cell>
          <cell r="H470">
            <v>91455.59</v>
          </cell>
          <cell r="I470">
            <v>98253.48</v>
          </cell>
          <cell r="J470">
            <v>1</v>
          </cell>
        </row>
        <row r="471">
          <cell r="A471" t="str">
            <v>36224XXT3</v>
          </cell>
          <cell r="B471" t="str">
            <v>36224XXT3</v>
          </cell>
          <cell r="C471">
            <v>7.5</v>
          </cell>
          <cell r="D471">
            <v>39493</v>
          </cell>
          <cell r="E471" t="str">
            <v>GNMA POOL# 341890</v>
          </cell>
          <cell r="F471">
            <v>107.41000699999999</v>
          </cell>
          <cell r="G471">
            <v>358.03</v>
          </cell>
          <cell r="H471">
            <v>57285.37</v>
          </cell>
          <cell r="I471">
            <v>61530.22</v>
          </cell>
          <cell r="J471">
            <v>1</v>
          </cell>
        </row>
        <row r="472">
          <cell r="A472" t="str">
            <v>36224YCY3</v>
          </cell>
          <cell r="B472" t="str">
            <v>36224YCY3</v>
          </cell>
          <cell r="C472">
            <v>7.5</v>
          </cell>
          <cell r="D472">
            <v>39401</v>
          </cell>
          <cell r="E472" t="str">
            <v>GNMA POOL# 342187</v>
          </cell>
          <cell r="F472">
            <v>107.40998399999999</v>
          </cell>
          <cell r="G472">
            <v>93.17</v>
          </cell>
          <cell r="H472">
            <v>14907.05</v>
          </cell>
          <cell r="I472">
            <v>16011.66</v>
          </cell>
          <cell r="J472">
            <v>1</v>
          </cell>
        </row>
        <row r="473">
          <cell r="A473" t="str">
            <v>36224YM22</v>
          </cell>
          <cell r="B473" t="str">
            <v>36224YM22</v>
          </cell>
          <cell r="C473">
            <v>7</v>
          </cell>
          <cell r="D473">
            <v>44910</v>
          </cell>
          <cell r="E473" t="str">
            <v>GNMA POOL# 342477</v>
          </cell>
          <cell r="F473">
            <v>104.956</v>
          </cell>
          <cell r="G473">
            <v>404.2</v>
          </cell>
          <cell r="H473">
            <v>69291.97</v>
          </cell>
          <cell r="I473">
            <v>72726.080000000002</v>
          </cell>
          <cell r="J473">
            <v>1</v>
          </cell>
        </row>
        <row r="474">
          <cell r="A474" t="str">
            <v>36224YQK8</v>
          </cell>
          <cell r="B474" t="str">
            <v>36224YQK8</v>
          </cell>
          <cell r="C474">
            <v>7</v>
          </cell>
          <cell r="D474">
            <v>39522</v>
          </cell>
          <cell r="E474" t="str">
            <v>GNMA POOL# 342558</v>
          </cell>
          <cell r="F474">
            <v>107.137998</v>
          </cell>
          <cell r="G474">
            <v>863.66</v>
          </cell>
          <cell r="H474">
            <v>148056.35999999999</v>
          </cell>
          <cell r="I474">
            <v>158624.62</v>
          </cell>
          <cell r="J474">
            <v>1</v>
          </cell>
        </row>
        <row r="475">
          <cell r="A475" t="str">
            <v>36224YQL6</v>
          </cell>
          <cell r="B475" t="str">
            <v>36224YQL6</v>
          </cell>
          <cell r="C475">
            <v>7</v>
          </cell>
          <cell r="D475">
            <v>39522</v>
          </cell>
          <cell r="E475" t="str">
            <v>GNMA POOL# 342559</v>
          </cell>
          <cell r="F475">
            <v>107.13800000000001</v>
          </cell>
          <cell r="G475">
            <v>591.42999999999995</v>
          </cell>
          <cell r="H475">
            <v>101388.06</v>
          </cell>
          <cell r="I475">
            <v>108625.14</v>
          </cell>
          <cell r="J475">
            <v>1</v>
          </cell>
        </row>
        <row r="476">
          <cell r="A476" t="str">
            <v>36225AA91</v>
          </cell>
          <cell r="B476" t="str">
            <v>36225AA91</v>
          </cell>
          <cell r="C476">
            <v>6.5</v>
          </cell>
          <cell r="D476">
            <v>45519</v>
          </cell>
          <cell r="E476" t="str">
            <v>GNMA POOL# 780032</v>
          </cell>
          <cell r="F476">
            <v>103.729</v>
          </cell>
          <cell r="G476">
            <v>29196.63</v>
          </cell>
          <cell r="H476">
            <v>5390147.5599999996</v>
          </cell>
          <cell r="I476">
            <v>5591146.1600000001</v>
          </cell>
          <cell r="J476">
            <v>1</v>
          </cell>
        </row>
        <row r="477">
          <cell r="A477" t="str">
            <v>36225ABA7</v>
          </cell>
          <cell r="B477" t="str">
            <v>36225ABA7</v>
          </cell>
          <cell r="C477">
            <v>6.5</v>
          </cell>
          <cell r="D477">
            <v>45488</v>
          </cell>
          <cell r="E477" t="str">
            <v>GNMA POOL# 780033</v>
          </cell>
          <cell r="F477">
            <v>103.729</v>
          </cell>
          <cell r="G477">
            <v>58513.79</v>
          </cell>
          <cell r="H477">
            <v>10802546.09</v>
          </cell>
          <cell r="I477">
            <v>11205373.029999999</v>
          </cell>
          <cell r="J477">
            <v>1</v>
          </cell>
        </row>
        <row r="478">
          <cell r="A478" t="str">
            <v>36225AK25</v>
          </cell>
          <cell r="B478" t="str">
            <v>36225AK25</v>
          </cell>
          <cell r="C478">
            <v>6</v>
          </cell>
          <cell r="D478">
            <v>40558</v>
          </cell>
          <cell r="E478" t="str">
            <v>GNMA POOL# 780313</v>
          </cell>
          <cell r="F478">
            <v>104.422</v>
          </cell>
          <cell r="G478">
            <v>11445.85</v>
          </cell>
          <cell r="H478">
            <v>2289170.9700000002</v>
          </cell>
          <cell r="I478">
            <v>2390398.11</v>
          </cell>
          <cell r="J478">
            <v>1</v>
          </cell>
        </row>
        <row r="479">
          <cell r="A479" t="str">
            <v>36225AL73</v>
          </cell>
          <cell r="B479" t="str">
            <v>36225AL73</v>
          </cell>
          <cell r="C479">
            <v>6.5</v>
          </cell>
          <cell r="D479">
            <v>39948</v>
          </cell>
          <cell r="E479" t="str">
            <v>GNMA POOL# 780350</v>
          </cell>
          <cell r="F479">
            <v>105.429</v>
          </cell>
          <cell r="G479">
            <v>3589.03</v>
          </cell>
          <cell r="H479">
            <v>662589.78</v>
          </cell>
          <cell r="I479">
            <v>698561.78</v>
          </cell>
          <cell r="J479">
            <v>1</v>
          </cell>
        </row>
        <row r="480">
          <cell r="A480" t="str">
            <v>36225AP46</v>
          </cell>
          <cell r="B480" t="str">
            <v>36225AP46</v>
          </cell>
          <cell r="C480">
            <v>8</v>
          </cell>
          <cell r="D480">
            <v>39217</v>
          </cell>
          <cell r="E480" t="str">
            <v>GNMA POOL# 780443</v>
          </cell>
          <cell r="F480">
            <v>105.69</v>
          </cell>
          <cell r="G480">
            <v>20070.330000000002</v>
          </cell>
          <cell r="H480">
            <v>3010549.56</v>
          </cell>
          <cell r="I480">
            <v>3181849.83</v>
          </cell>
          <cell r="J480">
            <v>1</v>
          </cell>
        </row>
        <row r="481">
          <cell r="A481" t="str">
            <v>36225AQP8</v>
          </cell>
          <cell r="B481" t="str">
            <v>36225AQP8</v>
          </cell>
          <cell r="C481">
            <v>7.5</v>
          </cell>
          <cell r="D481">
            <v>39979</v>
          </cell>
          <cell r="E481" t="str">
            <v>GNMA POOL# 780462</v>
          </cell>
          <cell r="F481">
            <v>107.43300000000001</v>
          </cell>
          <cell r="G481">
            <v>4098.7700000000004</v>
          </cell>
          <cell r="H481">
            <v>655803.61</v>
          </cell>
          <cell r="I481">
            <v>704549.49</v>
          </cell>
          <cell r="J481">
            <v>1</v>
          </cell>
        </row>
        <row r="482">
          <cell r="A482" t="str">
            <v>36225AZT0</v>
          </cell>
          <cell r="B482" t="str">
            <v>36225AZT0</v>
          </cell>
          <cell r="C482">
            <v>6.5</v>
          </cell>
          <cell r="D482">
            <v>41348</v>
          </cell>
          <cell r="E482" t="str">
            <v>GNMA POOL# 780754</v>
          </cell>
          <cell r="F482">
            <v>104.958</v>
          </cell>
          <cell r="G482">
            <v>114022.64</v>
          </cell>
          <cell r="H482">
            <v>21050333.109999999</v>
          </cell>
          <cell r="I482">
            <v>22094008.629999999</v>
          </cell>
          <cell r="J482">
            <v>1</v>
          </cell>
        </row>
        <row r="483">
          <cell r="A483" t="str">
            <v>36225BRE0</v>
          </cell>
          <cell r="B483" t="str">
            <v>36225BRE0</v>
          </cell>
          <cell r="C483">
            <v>7.5</v>
          </cell>
          <cell r="D483">
            <v>42658</v>
          </cell>
          <cell r="E483" t="str">
            <v>GNMA POOL# 781385</v>
          </cell>
          <cell r="F483">
            <v>106.425</v>
          </cell>
          <cell r="G483">
            <v>71922.7</v>
          </cell>
          <cell r="H483">
            <v>11507631.460000001</v>
          </cell>
          <cell r="I483">
            <v>12246996.779999999</v>
          </cell>
          <cell r="J483">
            <v>1</v>
          </cell>
        </row>
        <row r="484">
          <cell r="A484" t="str">
            <v>3837H0MG5</v>
          </cell>
          <cell r="B484" t="str">
            <v>3837H0MG5</v>
          </cell>
          <cell r="C484">
            <v>7</v>
          </cell>
          <cell r="D484">
            <v>44485</v>
          </cell>
          <cell r="E484" t="str">
            <v>GNR      19964    B</v>
          </cell>
          <cell r="F484">
            <v>100.015</v>
          </cell>
          <cell r="G484">
            <v>6655.75</v>
          </cell>
          <cell r="H484">
            <v>1140985.71</v>
          </cell>
          <cell r="I484">
            <v>1141156.8600000001</v>
          </cell>
          <cell r="J484">
            <v>1</v>
          </cell>
        </row>
        <row r="485">
          <cell r="A485" t="str">
            <v>3837H0MM2</v>
          </cell>
          <cell r="B485" t="str">
            <v>3837H0MM2</v>
          </cell>
          <cell r="C485">
            <v>7</v>
          </cell>
          <cell r="D485">
            <v>44728</v>
          </cell>
          <cell r="E485" t="str">
            <v>GNR      19964    H</v>
          </cell>
          <cell r="F485">
            <v>100.764</v>
          </cell>
          <cell r="G485">
            <v>13267.18</v>
          </cell>
          <cell r="H485">
            <v>2274373.69</v>
          </cell>
          <cell r="I485">
            <v>2291749.9</v>
          </cell>
          <cell r="J485">
            <v>1</v>
          </cell>
        </row>
        <row r="486">
          <cell r="A486" t="str">
            <v>3837H0NM1</v>
          </cell>
          <cell r="B486" t="str">
            <v>3837H0NM1</v>
          </cell>
          <cell r="C486">
            <v>6.5</v>
          </cell>
          <cell r="D486">
            <v>43024</v>
          </cell>
          <cell r="E486" t="str">
            <v>GNR      19966    PE</v>
          </cell>
          <cell r="F486">
            <v>101.47199999999999</v>
          </cell>
          <cell r="G486">
            <v>14831.79</v>
          </cell>
          <cell r="H486">
            <v>2738177.24</v>
          </cell>
          <cell r="I486">
            <v>2778483.21</v>
          </cell>
          <cell r="J486">
            <v>1</v>
          </cell>
        </row>
        <row r="487">
          <cell r="A487" t="str">
            <v>3837H1PF2</v>
          </cell>
          <cell r="B487" t="str">
            <v>3837H1PF2</v>
          </cell>
          <cell r="C487">
            <v>6.5</v>
          </cell>
          <cell r="D487">
            <v>45097</v>
          </cell>
          <cell r="E487" t="str">
            <v>GNR      199814   PB</v>
          </cell>
          <cell r="F487">
            <v>102.67100000000001</v>
          </cell>
          <cell r="G487">
            <v>12690.99</v>
          </cell>
          <cell r="H487">
            <v>2342952.1</v>
          </cell>
          <cell r="I487">
            <v>2405532.35</v>
          </cell>
          <cell r="J487">
            <v>1</v>
          </cell>
        </row>
        <row r="488">
          <cell r="A488" t="str">
            <v>3837H3D53</v>
          </cell>
          <cell r="B488" t="str">
            <v>3837H3D53</v>
          </cell>
          <cell r="C488">
            <v>7.5</v>
          </cell>
          <cell r="D488">
            <v>39222</v>
          </cell>
          <cell r="E488" t="str">
            <v>GNR      20002    VC</v>
          </cell>
          <cell r="F488">
            <v>105.664</v>
          </cell>
          <cell r="G488">
            <v>30172.06</v>
          </cell>
          <cell r="H488">
            <v>4827529.6100000003</v>
          </cell>
          <cell r="I488">
            <v>5100960.8899999997</v>
          </cell>
          <cell r="J488">
            <v>1</v>
          </cell>
        </row>
        <row r="489">
          <cell r="A489" t="str">
            <v>3837H4AJ4</v>
          </cell>
          <cell r="B489" t="str">
            <v>3837H4AJ4</v>
          </cell>
          <cell r="C489">
            <v>7.5</v>
          </cell>
          <cell r="D489">
            <v>38949</v>
          </cell>
          <cell r="E489" t="str">
            <v>GNR      20006    VA</v>
          </cell>
          <cell r="F489">
            <v>101.211</v>
          </cell>
          <cell r="G489">
            <v>52482.64</v>
          </cell>
          <cell r="H489">
            <v>8397222.6899999995</v>
          </cell>
          <cell r="I489">
            <v>8498913.0600000005</v>
          </cell>
          <cell r="J489">
            <v>1</v>
          </cell>
        </row>
        <row r="490">
          <cell r="A490" t="str">
            <v>3837H4MY8</v>
          </cell>
          <cell r="B490" t="str">
            <v>3837H4MY8</v>
          </cell>
          <cell r="C490">
            <v>8</v>
          </cell>
          <cell r="D490">
            <v>46680</v>
          </cell>
          <cell r="E490" t="str">
            <v>GNR      20009    C</v>
          </cell>
          <cell r="F490">
            <v>100.038</v>
          </cell>
          <cell r="G490">
            <v>12067.26</v>
          </cell>
          <cell r="H490">
            <v>1810088.41</v>
          </cell>
          <cell r="I490">
            <v>1810776.24</v>
          </cell>
          <cell r="J490">
            <v>1</v>
          </cell>
        </row>
        <row r="491">
          <cell r="A491" t="str">
            <v>3837H4ZY4</v>
          </cell>
          <cell r="B491" t="str">
            <v>3837H4ZY4</v>
          </cell>
          <cell r="C491">
            <v>7.75</v>
          </cell>
          <cell r="D491">
            <v>40653</v>
          </cell>
          <cell r="E491" t="str">
            <v>GNR      200026   VA</v>
          </cell>
          <cell r="F491">
            <v>102.185</v>
          </cell>
          <cell r="G491">
            <v>75731.69</v>
          </cell>
          <cell r="H491">
            <v>11726197.4</v>
          </cell>
          <cell r="I491">
            <v>11982414.810000001</v>
          </cell>
          <cell r="J491">
            <v>1</v>
          </cell>
        </row>
        <row r="492">
          <cell r="A492" t="str">
            <v>US45950VAG14</v>
          </cell>
          <cell r="B492" t="str">
            <v>45950VAG1</v>
          </cell>
          <cell r="C492">
            <v>7.125</v>
          </cell>
          <cell r="D492">
            <v>38448</v>
          </cell>
          <cell r="E492" t="str">
            <v>INTERNATIONAL FINANCE CORPORAT</v>
          </cell>
          <cell r="F492">
            <v>110.722267</v>
          </cell>
          <cell r="G492">
            <v>227604.17</v>
          </cell>
          <cell r="H492">
            <v>10000000</v>
          </cell>
          <cell r="I492">
            <v>11072226.699999999</v>
          </cell>
          <cell r="J492">
            <v>1</v>
          </cell>
        </row>
        <row r="493">
          <cell r="A493" t="str">
            <v>BE0000275819</v>
          </cell>
          <cell r="B493">
            <v>4177126</v>
          </cell>
          <cell r="C493">
            <v>7.75</v>
          </cell>
          <cell r="D493">
            <v>38275</v>
          </cell>
          <cell r="E493" t="str">
            <v>BGB7.75 10/15/04</v>
          </cell>
          <cell r="F493">
            <v>106.113259</v>
          </cell>
          <cell r="G493">
            <v>306815.07</v>
          </cell>
          <cell r="H493">
            <v>5000000</v>
          </cell>
          <cell r="I493">
            <v>5305662.9400000004</v>
          </cell>
          <cell r="J493">
            <v>1.019992</v>
          </cell>
        </row>
        <row r="494">
          <cell r="A494" t="str">
            <v>DE0001134963</v>
          </cell>
          <cell r="B494">
            <v>4367381</v>
          </cell>
          <cell r="C494">
            <v>7.375</v>
          </cell>
          <cell r="D494">
            <v>38355</v>
          </cell>
          <cell r="F494">
            <v>106.021727</v>
          </cell>
          <cell r="G494">
            <v>274491.44</v>
          </cell>
          <cell r="H494">
            <v>6500000</v>
          </cell>
          <cell r="I494">
            <v>6891412.2400000002</v>
          </cell>
          <cell r="J494">
            <v>1.019992</v>
          </cell>
        </row>
        <row r="495">
          <cell r="A495" t="str">
            <v>DE0001141356</v>
          </cell>
          <cell r="B495">
            <v>5981315</v>
          </cell>
          <cell r="C495">
            <v>5</v>
          </cell>
          <cell r="D495">
            <v>38492</v>
          </cell>
          <cell r="F495">
            <v>101.07896700000001</v>
          </cell>
          <cell r="G495">
            <v>9863.01</v>
          </cell>
          <cell r="H495">
            <v>1000000</v>
          </cell>
          <cell r="I495">
            <v>1010789.67</v>
          </cell>
          <cell r="J495">
            <v>1.019992</v>
          </cell>
        </row>
        <row r="496">
          <cell r="A496" t="str">
            <v>DK0009917833</v>
          </cell>
          <cell r="B496">
            <v>4257341</v>
          </cell>
          <cell r="C496">
            <v>7</v>
          </cell>
          <cell r="D496">
            <v>38336</v>
          </cell>
          <cell r="E496" t="str">
            <v>KINGDOM OF DENMARK</v>
          </cell>
          <cell r="F496">
            <v>14.022074</v>
          </cell>
          <cell r="G496">
            <v>1749041.1</v>
          </cell>
          <cell r="H496">
            <v>40000000</v>
          </cell>
          <cell r="I496">
            <v>5608829.7699999996</v>
          </cell>
          <cell r="J496">
            <v>7.5774999999999997</v>
          </cell>
        </row>
        <row r="497">
          <cell r="A497" t="str">
            <v>FR0000499311</v>
          </cell>
          <cell r="B497">
            <v>5961481</v>
          </cell>
          <cell r="C497">
            <v>3.5380007999999998</v>
          </cell>
          <cell r="D497">
            <v>38449</v>
          </cell>
          <cell r="E497" t="str">
            <v>CAISSE NATIONALE DES CAISSES D</v>
          </cell>
          <cell r="F497">
            <v>98.030180999999999</v>
          </cell>
          <cell r="G497">
            <v>2260.39</v>
          </cell>
          <cell r="H497">
            <v>1000000</v>
          </cell>
          <cell r="I497">
            <v>980301.81</v>
          </cell>
          <cell r="J497">
            <v>1.019992</v>
          </cell>
        </row>
        <row r="498">
          <cell r="A498" t="str">
            <v>FR0101659813</v>
          </cell>
          <cell r="B498">
            <v>5914559</v>
          </cell>
          <cell r="C498">
            <v>5</v>
          </cell>
          <cell r="D498">
            <v>38545</v>
          </cell>
          <cell r="E498" t="str">
            <v>BTNS 5 07/12/05</v>
          </cell>
          <cell r="F498">
            <v>100.961123</v>
          </cell>
          <cell r="G498">
            <v>5205.4799999999996</v>
          </cell>
          <cell r="H498">
            <v>2000000</v>
          </cell>
          <cell r="I498">
            <v>2019222.46</v>
          </cell>
          <cell r="J498">
            <v>1.019992</v>
          </cell>
        </row>
        <row r="499">
          <cell r="A499" t="str">
            <v>FR0104446457</v>
          </cell>
          <cell r="B499">
            <v>7389326</v>
          </cell>
          <cell r="C499">
            <v>0</v>
          </cell>
          <cell r="D499">
            <v>37497</v>
          </cell>
          <cell r="E499" t="str">
            <v>FRANCE (REPUBLIC OF)</v>
          </cell>
          <cell r="F499">
            <v>97.451426999999995</v>
          </cell>
          <cell r="G499">
            <v>34795.01</v>
          </cell>
          <cell r="H499">
            <v>11000000</v>
          </cell>
          <cell r="I499">
            <v>10719656.949999999</v>
          </cell>
          <cell r="J499">
            <v>1.019992</v>
          </cell>
        </row>
        <row r="500">
          <cell r="A500" t="str">
            <v>FR0104446564</v>
          </cell>
          <cell r="B500">
            <v>7391729</v>
          </cell>
          <cell r="C500">
            <v>0</v>
          </cell>
          <cell r="D500">
            <v>37617</v>
          </cell>
          <cell r="E500" t="str">
            <v>FRANCE (REPUBLIC OF)</v>
          </cell>
          <cell r="F500">
            <v>96.413407000000007</v>
          </cell>
          <cell r="G500">
            <v>11925.07</v>
          </cell>
          <cell r="H500">
            <v>4000000</v>
          </cell>
          <cell r="I500">
            <v>3856536.3</v>
          </cell>
          <cell r="J500">
            <v>1.019992</v>
          </cell>
        </row>
        <row r="501">
          <cell r="A501" t="str">
            <v>IT0001305454</v>
          </cell>
          <cell r="B501">
            <v>5631416</v>
          </cell>
          <cell r="C501">
            <v>3.25</v>
          </cell>
          <cell r="D501">
            <v>38018</v>
          </cell>
          <cell r="F501">
            <v>97.654467999999994</v>
          </cell>
          <cell r="G501">
            <v>11312.15</v>
          </cell>
          <cell r="H501">
            <v>700000</v>
          </cell>
          <cell r="I501">
            <v>683581.27</v>
          </cell>
          <cell r="J501">
            <v>1.019992</v>
          </cell>
        </row>
        <row r="502">
          <cell r="A502" t="str">
            <v>IT0001326567</v>
          </cell>
          <cell r="B502">
            <v>5677120</v>
          </cell>
          <cell r="C502">
            <v>3.25</v>
          </cell>
          <cell r="D502">
            <v>38092</v>
          </cell>
          <cell r="E502" t="str">
            <v>BTPS 3.25 04/15/04</v>
          </cell>
          <cell r="F502">
            <v>97.518013999999994</v>
          </cell>
          <cell r="G502">
            <v>57008.2</v>
          </cell>
          <cell r="H502">
            <v>6000000</v>
          </cell>
          <cell r="I502">
            <v>5851080.8300000001</v>
          </cell>
          <cell r="J502">
            <v>1.019992</v>
          </cell>
        </row>
        <row r="503">
          <cell r="A503" t="str">
            <v>IT0003101992</v>
          </cell>
          <cell r="B503">
            <v>7109289</v>
          </cell>
          <cell r="C503">
            <v>4.5</v>
          </cell>
          <cell r="D503">
            <v>38061</v>
          </cell>
          <cell r="F503">
            <v>99.455485999999993</v>
          </cell>
          <cell r="G503">
            <v>101250</v>
          </cell>
          <cell r="H503">
            <v>6000000</v>
          </cell>
          <cell r="I503">
            <v>5967329.1600000001</v>
          </cell>
          <cell r="J503">
            <v>1.019992</v>
          </cell>
        </row>
        <row r="504">
          <cell r="A504" t="str">
            <v>LU0002911708</v>
          </cell>
          <cell r="B504" t="str">
            <v>Y03382CB5</v>
          </cell>
          <cell r="C504">
            <v>0</v>
          </cell>
          <cell r="D504">
            <v>38230</v>
          </cell>
          <cell r="E504" t="str">
            <v>ASIAN DEVELOPMENT BANK</v>
          </cell>
          <cell r="F504">
            <v>94.362324999999998</v>
          </cell>
          <cell r="G504">
            <v>0</v>
          </cell>
          <cell r="H504">
            <v>10000000</v>
          </cell>
          <cell r="I504">
            <v>9436232.5</v>
          </cell>
          <cell r="J504">
            <v>1</v>
          </cell>
        </row>
        <row r="505">
          <cell r="A505" t="str">
            <v>NL0000102663</v>
          </cell>
          <cell r="B505">
            <v>7300424</v>
          </cell>
          <cell r="C505">
            <v>4</v>
          </cell>
          <cell r="D505">
            <v>38548</v>
          </cell>
          <cell r="E505" t="str">
            <v>NETHERLANDS (KINGDOM OF THE)</v>
          </cell>
          <cell r="F505">
            <v>98.110750999999993</v>
          </cell>
          <cell r="G505">
            <v>57271.23</v>
          </cell>
          <cell r="H505">
            <v>2600000</v>
          </cell>
          <cell r="I505">
            <v>2550879.5299999998</v>
          </cell>
          <cell r="J505">
            <v>1.019992</v>
          </cell>
        </row>
        <row r="506">
          <cell r="A506" t="str">
            <v>SE0000306805</v>
          </cell>
          <cell r="B506">
            <v>5031607</v>
          </cell>
          <cell r="C506">
            <v>4.40212</v>
          </cell>
          <cell r="D506">
            <v>39783</v>
          </cell>
          <cell r="F506">
            <v>12.170775000000001</v>
          </cell>
          <cell r="G506">
            <v>3064599.16</v>
          </cell>
          <cell r="H506">
            <v>105000000</v>
          </cell>
          <cell r="I506">
            <v>12779313.939999999</v>
          </cell>
          <cell r="J506">
            <v>9.5086999999999993</v>
          </cell>
        </row>
        <row r="507">
          <cell r="A507" t="str">
            <v>SE0000555955</v>
          </cell>
          <cell r="B507">
            <v>5681251</v>
          </cell>
          <cell r="C507">
            <v>3.7316474999999998</v>
          </cell>
          <cell r="D507">
            <v>42339</v>
          </cell>
          <cell r="F507">
            <v>11.244400000000001</v>
          </cell>
          <cell r="G507">
            <v>494826.68</v>
          </cell>
          <cell r="H507">
            <v>20000000</v>
          </cell>
          <cell r="I507">
            <v>2248879.9700000002</v>
          </cell>
          <cell r="J507">
            <v>9.5086999999999993</v>
          </cell>
        </row>
        <row r="508">
          <cell r="A508" t="str">
            <v>US008281AK33</v>
          </cell>
          <cell r="B508" t="str">
            <v>008281AK3</v>
          </cell>
          <cell r="C508">
            <v>6.75</v>
          </cell>
          <cell r="D508">
            <v>38261</v>
          </cell>
          <cell r="E508" t="str">
            <v>AFRICAN DEVELOPMENT BANK</v>
          </cell>
          <cell r="F508">
            <v>107.839348</v>
          </cell>
          <cell r="G508">
            <v>135000</v>
          </cell>
          <cell r="H508">
            <v>6000000</v>
          </cell>
          <cell r="I508">
            <v>6470360.8799999999</v>
          </cell>
          <cell r="J508">
            <v>1</v>
          </cell>
        </row>
        <row r="509">
          <cell r="A509" t="str">
            <v>US312923S716</v>
          </cell>
          <cell r="B509" t="str">
            <v>312923S71</v>
          </cell>
          <cell r="C509">
            <v>5.625</v>
          </cell>
          <cell r="D509">
            <v>38888</v>
          </cell>
          <cell r="E509" t="str">
            <v>FEDERAL HOME LOAN MORTGAGE COR</v>
          </cell>
          <cell r="F509">
            <v>103.10289</v>
          </cell>
          <cell r="G509">
            <v>89687.5</v>
          </cell>
          <cell r="H509">
            <v>14000000</v>
          </cell>
          <cell r="I509">
            <v>14434404.6</v>
          </cell>
          <cell r="J509">
            <v>1</v>
          </cell>
        </row>
        <row r="510">
          <cell r="A510" t="str">
            <v>US312924BB81</v>
          </cell>
          <cell r="B510" t="str">
            <v>312924BB8</v>
          </cell>
          <cell r="C510">
            <v>5.375</v>
          </cell>
          <cell r="D510">
            <v>38945</v>
          </cell>
          <cell r="E510" t="str">
            <v>FEDERAL HOME LOAN MORTGAGE COR</v>
          </cell>
          <cell r="F510">
            <v>104.882965</v>
          </cell>
          <cell r="G510">
            <v>221718.75</v>
          </cell>
          <cell r="H510">
            <v>9000000</v>
          </cell>
          <cell r="I510">
            <v>9439466.8499999996</v>
          </cell>
          <cell r="J510">
            <v>1</v>
          </cell>
        </row>
        <row r="511">
          <cell r="A511" t="str">
            <v>US312925FF25</v>
          </cell>
          <cell r="B511" t="str">
            <v>312925FF2</v>
          </cell>
          <cell r="C511">
            <v>4.625</v>
          </cell>
          <cell r="D511">
            <v>38453</v>
          </cell>
          <cell r="E511" t="str">
            <v>FEDERAL HOME LOAN MORTGAGE COR</v>
          </cell>
          <cell r="F511">
            <v>101.758453</v>
          </cell>
          <cell r="G511">
            <v>113055.56</v>
          </cell>
          <cell r="H511">
            <v>8000000</v>
          </cell>
          <cell r="I511">
            <v>8140676.2400000002</v>
          </cell>
          <cell r="J511">
            <v>1</v>
          </cell>
        </row>
        <row r="512">
          <cell r="A512" t="str">
            <v>US31359MLN10</v>
          </cell>
          <cell r="B512" t="str">
            <v>31359MLN1</v>
          </cell>
          <cell r="C512">
            <v>4</v>
          </cell>
          <cell r="D512">
            <v>39038</v>
          </cell>
          <cell r="E512" t="str">
            <v>FEDERAL NATIONAL MORTGAGE ASSO</v>
          </cell>
          <cell r="F512">
            <v>100.45026900000001</v>
          </cell>
          <cell r="G512">
            <v>8222.2199999999993</v>
          </cell>
          <cell r="H512">
            <v>1000000</v>
          </cell>
          <cell r="I512">
            <v>1004502.69</v>
          </cell>
          <cell r="J512">
            <v>1</v>
          </cell>
        </row>
        <row r="513">
          <cell r="A513" t="str">
            <v>US31359MNQ23</v>
          </cell>
          <cell r="B513" t="str">
            <v>31359MNQ2</v>
          </cell>
          <cell r="C513">
            <v>3</v>
          </cell>
          <cell r="D513">
            <v>38197</v>
          </cell>
          <cell r="E513" t="str">
            <v>FEDERAL NATIONAL MORTGAGE ASSO</v>
          </cell>
          <cell r="F513">
            <v>100.050995</v>
          </cell>
          <cell r="G513">
            <v>333.33</v>
          </cell>
          <cell r="H513">
            <v>2000000</v>
          </cell>
          <cell r="I513">
            <v>2001019.9</v>
          </cell>
          <cell r="J513">
            <v>1</v>
          </cell>
        </row>
        <row r="514">
          <cell r="A514" t="str">
            <v>US3136F03X87</v>
          </cell>
          <cell r="B514" t="str">
            <v>3136F03X8</v>
          </cell>
          <cell r="C514">
            <v>3.875</v>
          </cell>
          <cell r="D514">
            <v>38677</v>
          </cell>
          <cell r="E514" t="str">
            <v>FEDERAL NATIONAL MORTGAGE ASSO</v>
          </cell>
          <cell r="F514">
            <v>100.85298899999999</v>
          </cell>
          <cell r="G514">
            <v>37673.61</v>
          </cell>
          <cell r="H514">
            <v>5000000</v>
          </cell>
          <cell r="I514">
            <v>5042649.45</v>
          </cell>
          <cell r="J514">
            <v>1</v>
          </cell>
        </row>
        <row r="515">
          <cell r="A515" t="str">
            <v>US3136F1K416</v>
          </cell>
          <cell r="B515" t="str">
            <v>3136F1K41</v>
          </cell>
          <cell r="C515">
            <v>4.1500000000000004</v>
          </cell>
          <cell r="D515">
            <v>38492</v>
          </cell>
          <cell r="E515" t="str">
            <v>FEDERAL NATIONAL MORTGAGE ASSO</v>
          </cell>
          <cell r="F515">
            <v>101.932716</v>
          </cell>
          <cell r="G515">
            <v>76117.919999999998</v>
          </cell>
          <cell r="H515">
            <v>9300000</v>
          </cell>
          <cell r="I515">
            <v>9479742.5899999999</v>
          </cell>
          <cell r="J515">
            <v>1</v>
          </cell>
        </row>
        <row r="516">
          <cell r="A516" t="str">
            <v>US458182CF76</v>
          </cell>
          <cell r="B516" t="str">
            <v>458182CF7</v>
          </cell>
          <cell r="C516">
            <v>5.125</v>
          </cell>
          <cell r="D516">
            <v>38022</v>
          </cell>
          <cell r="E516" t="str">
            <v>INTER-AMERICAN DEVELOPMENT BAN</v>
          </cell>
          <cell r="F516">
            <v>104.12004899999999</v>
          </cell>
          <cell r="G516">
            <v>361241.32</v>
          </cell>
          <cell r="H516">
            <v>14500000</v>
          </cell>
          <cell r="I516">
            <v>15097407.109999999</v>
          </cell>
          <cell r="J516">
            <v>1</v>
          </cell>
        </row>
        <row r="517">
          <cell r="A517" t="str">
            <v>US459056QA84</v>
          </cell>
          <cell r="B517" t="str">
            <v>459056QA8</v>
          </cell>
          <cell r="C517">
            <v>7</v>
          </cell>
          <cell r="D517">
            <v>38379</v>
          </cell>
          <cell r="E517" t="str">
            <v>WORLD BANK (INTL BANK FOR RECO</v>
          </cell>
          <cell r="F517">
            <v>110.06972500000001</v>
          </cell>
          <cell r="G517">
            <v>11005.56</v>
          </cell>
          <cell r="H517">
            <v>14150000</v>
          </cell>
          <cell r="I517">
            <v>15574866.09</v>
          </cell>
          <cell r="J517">
            <v>1</v>
          </cell>
        </row>
        <row r="518">
          <cell r="A518" t="str">
            <v>US465410AG35</v>
          </cell>
          <cell r="B518" t="str">
            <v>465410AG3</v>
          </cell>
          <cell r="C518">
            <v>6</v>
          </cell>
          <cell r="D518">
            <v>37891</v>
          </cell>
          <cell r="E518" t="str">
            <v>ITALY</v>
          </cell>
          <cell r="F518">
            <v>104.532661</v>
          </cell>
          <cell r="G518">
            <v>102500</v>
          </cell>
          <cell r="H518">
            <v>5000000</v>
          </cell>
          <cell r="I518">
            <v>5226633.05</v>
          </cell>
          <cell r="J518">
            <v>1</v>
          </cell>
        </row>
        <row r="519">
          <cell r="A519" t="str">
            <v>US9128273T70</v>
          </cell>
          <cell r="B519" t="str">
            <v>9128273T7</v>
          </cell>
          <cell r="C519">
            <v>3.9842377999999998</v>
          </cell>
          <cell r="D519">
            <v>39462</v>
          </cell>
          <cell r="E519" t="str">
            <v>TII 3.625 01/15/08</v>
          </cell>
          <cell r="F519">
            <v>118.4224</v>
          </cell>
          <cell r="G519">
            <v>11003.05</v>
          </cell>
          <cell r="H519">
            <v>6300000</v>
          </cell>
          <cell r="I519">
            <v>7460611.2000000002</v>
          </cell>
          <cell r="J519">
            <v>1</v>
          </cell>
        </row>
        <row r="520">
          <cell r="A520" t="str">
            <v>US9128274Y56</v>
          </cell>
          <cell r="B520" t="str">
            <v>9128274Y5</v>
          </cell>
          <cell r="C520">
            <v>4.1954998000000003</v>
          </cell>
          <cell r="D520">
            <v>39828</v>
          </cell>
          <cell r="F520">
            <v>118.250547</v>
          </cell>
          <cell r="G520">
            <v>18391.23</v>
          </cell>
          <cell r="H520">
            <v>10000000</v>
          </cell>
          <cell r="I520">
            <v>11825054.720000001</v>
          </cell>
          <cell r="J520">
            <v>1</v>
          </cell>
        </row>
        <row r="521">
          <cell r="A521" t="str">
            <v>US9128275W81</v>
          </cell>
          <cell r="B521" t="str">
            <v>9128275W8</v>
          </cell>
          <cell r="C521">
            <v>4.4854083500000002</v>
          </cell>
          <cell r="D521">
            <v>40193</v>
          </cell>
          <cell r="E521" t="str">
            <v>TII 4.25 01/15/10</v>
          </cell>
          <cell r="F521">
            <v>117.9555</v>
          </cell>
          <cell r="G521">
            <v>29001.54</v>
          </cell>
          <cell r="H521">
            <v>14750000</v>
          </cell>
          <cell r="I521">
            <v>17398436.25</v>
          </cell>
          <cell r="J521">
            <v>1</v>
          </cell>
        </row>
        <row r="522">
          <cell r="A522" t="str">
            <v>US9128275Z13</v>
          </cell>
          <cell r="B522" t="str">
            <v>9128275Z1</v>
          </cell>
          <cell r="C522">
            <v>6.5</v>
          </cell>
          <cell r="D522">
            <v>40224</v>
          </cell>
          <cell r="E522" t="str">
            <v>US TREASURY NOTES</v>
          </cell>
          <cell r="F522">
            <v>100</v>
          </cell>
          <cell r="G522">
            <v>0</v>
          </cell>
          <cell r="H522">
            <v>-0.01</v>
          </cell>
          <cell r="I522">
            <v>-0.01</v>
          </cell>
          <cell r="J522">
            <v>1</v>
          </cell>
        </row>
        <row r="523">
          <cell r="A523" t="str">
            <v>US9128276D91</v>
          </cell>
          <cell r="B523" t="str">
            <v>9128276D9</v>
          </cell>
          <cell r="C523">
            <v>6.75</v>
          </cell>
          <cell r="D523">
            <v>38487</v>
          </cell>
          <cell r="E523" t="str">
            <v>UNITED STATES TREASURY</v>
          </cell>
          <cell r="F523">
            <v>110.738007</v>
          </cell>
          <cell r="G523">
            <v>776800.27</v>
          </cell>
          <cell r="H523">
            <v>55000000</v>
          </cell>
          <cell r="I523">
            <v>60905903.850000001</v>
          </cell>
          <cell r="J523">
            <v>1</v>
          </cell>
        </row>
        <row r="524">
          <cell r="A524" t="str">
            <v>US9128277F31</v>
          </cell>
          <cell r="B524" t="str">
            <v>9128277F3</v>
          </cell>
          <cell r="C524">
            <v>3.5</v>
          </cell>
          <cell r="D524">
            <v>39036</v>
          </cell>
          <cell r="E524" t="str">
            <v>UNITED STATES (OF AMERICA)</v>
          </cell>
          <cell r="F524">
            <v>100.663994</v>
          </cell>
          <cell r="G524">
            <v>65910.33</v>
          </cell>
          <cell r="H524">
            <v>13999999.99</v>
          </cell>
          <cell r="I524">
            <v>14092959.15</v>
          </cell>
          <cell r="J524">
            <v>1</v>
          </cell>
        </row>
        <row r="525">
          <cell r="A525" t="str">
            <v>US9128277K26</v>
          </cell>
          <cell r="B525" t="str">
            <v>9128277K2</v>
          </cell>
          <cell r="C525">
            <v>3</v>
          </cell>
          <cell r="D525">
            <v>38017</v>
          </cell>
          <cell r="E525" t="str">
            <v>UST 3 01/31/04</v>
          </cell>
          <cell r="F525">
            <v>101.567993</v>
          </cell>
          <cell r="G525">
            <v>0</v>
          </cell>
          <cell r="H525">
            <v>6000000</v>
          </cell>
          <cell r="I525">
            <v>6094079.5800000001</v>
          </cell>
          <cell r="J525">
            <v>1</v>
          </cell>
        </row>
        <row r="526">
          <cell r="A526" t="str">
            <v>US912828AC44</v>
          </cell>
          <cell r="B526" t="str">
            <v>912828AC4</v>
          </cell>
          <cell r="C526">
            <v>4.375</v>
          </cell>
          <cell r="D526">
            <v>39217</v>
          </cell>
          <cell r="E526" t="str">
            <v>UNITED STATES (OF AMERICA)</v>
          </cell>
          <cell r="F526">
            <v>104.031006</v>
          </cell>
          <cell r="G526">
            <v>183084.24</v>
          </cell>
          <cell r="H526">
            <v>20000000</v>
          </cell>
          <cell r="I526">
            <v>20806201.199999999</v>
          </cell>
          <cell r="J526">
            <v>1</v>
          </cell>
        </row>
        <row r="527">
          <cell r="A527" t="str">
            <v>XS0049380032</v>
          </cell>
          <cell r="B527" t="str">
            <v>V05973BS6</v>
          </cell>
          <cell r="C527">
            <v>6.5</v>
          </cell>
          <cell r="D527">
            <v>38061</v>
          </cell>
          <cell r="F527">
            <v>106.10169999999999</v>
          </cell>
          <cell r="G527">
            <v>133336.67000000001</v>
          </cell>
          <cell r="H527">
            <v>5430000</v>
          </cell>
          <cell r="I527">
            <v>5761322.3099999996</v>
          </cell>
          <cell r="J527">
            <v>1</v>
          </cell>
        </row>
        <row r="528">
          <cell r="A528" t="str">
            <v>XS0054616262</v>
          </cell>
          <cell r="B528" t="str">
            <v>A52480P45</v>
          </cell>
          <cell r="C528">
            <v>8.25</v>
          </cell>
          <cell r="D528">
            <v>38357</v>
          </cell>
          <cell r="F528">
            <v>112.194625</v>
          </cell>
          <cell r="G528">
            <v>236041.67</v>
          </cell>
          <cell r="H528">
            <v>5000000</v>
          </cell>
          <cell r="I528">
            <v>5609731.25</v>
          </cell>
          <cell r="J528">
            <v>1</v>
          </cell>
        </row>
        <row r="529">
          <cell r="A529" t="str">
            <v>XS0054636963</v>
          </cell>
          <cell r="B529" t="str">
            <v>L0593NPW3</v>
          </cell>
          <cell r="C529">
            <v>8.25</v>
          </cell>
          <cell r="D529">
            <v>38341</v>
          </cell>
          <cell r="F529">
            <v>111.4551</v>
          </cell>
          <cell r="G529">
            <v>1012916.67</v>
          </cell>
          <cell r="H529">
            <v>20000000</v>
          </cell>
          <cell r="I529">
            <v>22291020</v>
          </cell>
          <cell r="J529">
            <v>1</v>
          </cell>
        </row>
        <row r="530">
          <cell r="A530" t="str">
            <v>XS0081337940</v>
          </cell>
          <cell r="B530" t="str">
            <v>TT3354947</v>
          </cell>
          <cell r="C530">
            <v>6.25</v>
          </cell>
          <cell r="D530">
            <v>37557</v>
          </cell>
          <cell r="E530" t="str">
            <v>AFRICAN DEVELOPMENT BANK</v>
          </cell>
          <cell r="F530">
            <v>100.93040000000001</v>
          </cell>
          <cell r="G530">
            <v>284375</v>
          </cell>
          <cell r="H530">
            <v>6000000</v>
          </cell>
          <cell r="I530">
            <v>6055824</v>
          </cell>
          <cell r="J530">
            <v>1</v>
          </cell>
        </row>
        <row r="531">
          <cell r="A531" t="str">
            <v>XS0092514560</v>
          </cell>
          <cell r="B531" t="str">
            <v>XS9251456</v>
          </cell>
          <cell r="C531">
            <v>5</v>
          </cell>
          <cell r="D531">
            <v>37945</v>
          </cell>
          <cell r="E531" t="str">
            <v>ITALY</v>
          </cell>
          <cell r="F531">
            <v>103.39660000000001</v>
          </cell>
          <cell r="G531">
            <v>174305.56</v>
          </cell>
          <cell r="H531">
            <v>5000000</v>
          </cell>
          <cell r="I531">
            <v>5169830</v>
          </cell>
          <cell r="J531">
            <v>1</v>
          </cell>
        </row>
        <row r="532">
          <cell r="A532" t="str">
            <v>XS0095462353</v>
          </cell>
          <cell r="B532" t="str">
            <v>U9871ELL5</v>
          </cell>
          <cell r="C532">
            <v>6</v>
          </cell>
          <cell r="D532">
            <v>38070</v>
          </cell>
          <cell r="E532" t="str">
            <v>INT BK RECON&amp;DEV</v>
          </cell>
          <cell r="F532">
            <v>105.7182</v>
          </cell>
          <cell r="G532">
            <v>317500</v>
          </cell>
          <cell r="H532">
            <v>15000000</v>
          </cell>
          <cell r="I532">
            <v>15857730</v>
          </cell>
          <cell r="J532">
            <v>1</v>
          </cell>
        </row>
        <row r="533">
          <cell r="A533" t="str">
            <v>XS0098876955</v>
          </cell>
          <cell r="B533">
            <v>5720080</v>
          </cell>
          <cell r="C533">
            <v>3.5650008</v>
          </cell>
          <cell r="D533">
            <v>38169</v>
          </cell>
          <cell r="E533" t="str">
            <v>NORDEA BANK DANMARK A/S</v>
          </cell>
          <cell r="F533">
            <v>98.088778000000005</v>
          </cell>
          <cell r="G533">
            <v>5825.21</v>
          </cell>
          <cell r="H533">
            <v>2000000</v>
          </cell>
          <cell r="I533">
            <v>1961775.56</v>
          </cell>
          <cell r="J533">
            <v>1.019992</v>
          </cell>
        </row>
        <row r="534">
          <cell r="A534" t="str">
            <v>XS0101868890</v>
          </cell>
          <cell r="B534" t="str">
            <v>EC1777589</v>
          </cell>
          <cell r="C534">
            <v>6.375</v>
          </cell>
          <cell r="D534">
            <v>37516</v>
          </cell>
          <cell r="E534" t="str">
            <v>FONDS SOCIAL DE DEVELOPPEMENT</v>
          </cell>
          <cell r="F534">
            <v>100.5167</v>
          </cell>
          <cell r="G534">
            <v>166812.5</v>
          </cell>
          <cell r="H534">
            <v>3000000</v>
          </cell>
          <cell r="I534">
            <v>3015501</v>
          </cell>
          <cell r="J534">
            <v>1</v>
          </cell>
        </row>
        <row r="535">
          <cell r="A535" t="str">
            <v>XS0142029510</v>
          </cell>
          <cell r="B535">
            <v>3129333</v>
          </cell>
          <cell r="C535">
            <v>3.4359983999999999</v>
          </cell>
          <cell r="D535">
            <v>38014</v>
          </cell>
          <cell r="E535" t="str">
            <v>BANK OF NOVA SCOTIA</v>
          </cell>
          <cell r="F535">
            <v>97.970904000000004</v>
          </cell>
          <cell r="G535">
            <v>515.4</v>
          </cell>
          <cell r="H535">
            <v>3000000</v>
          </cell>
          <cell r="I535">
            <v>2939127.11</v>
          </cell>
          <cell r="J535">
            <v>1.019992</v>
          </cell>
        </row>
        <row r="536">
          <cell r="A536" t="str">
            <v>XS0142391209</v>
          </cell>
          <cell r="B536" t="str">
            <v>XS4239120</v>
          </cell>
          <cell r="C536">
            <v>4.625</v>
          </cell>
          <cell r="D536">
            <v>39128</v>
          </cell>
          <cell r="E536" t="str">
            <v>FREDDIE MAC</v>
          </cell>
          <cell r="F536">
            <v>98.653445000000005</v>
          </cell>
          <cell r="G536">
            <v>24746.37</v>
          </cell>
          <cell r="H536">
            <v>1200000</v>
          </cell>
          <cell r="I536">
            <v>1183841.3400000001</v>
          </cell>
          <cell r="J536">
            <v>1.019992</v>
          </cell>
        </row>
        <row r="537">
          <cell r="A537" t="str">
            <v>XS0146883581</v>
          </cell>
          <cell r="B537">
            <v>7349643</v>
          </cell>
          <cell r="C537">
            <v>4.625</v>
          </cell>
          <cell r="D537">
            <v>38487</v>
          </cell>
          <cell r="E537" t="str">
            <v>FEDERAL HOME LOAN MORTGAGE COR</v>
          </cell>
          <cell r="F537">
            <v>99.463188000000002</v>
          </cell>
          <cell r="G537">
            <v>47828.07</v>
          </cell>
          <cell r="H537">
            <v>5000000</v>
          </cell>
          <cell r="I537">
            <v>4973159.4000000004</v>
          </cell>
          <cell r="J537">
            <v>1.019992</v>
          </cell>
        </row>
      </sheetData>
      <sheetData sheetId="2"/>
      <sheetData sheetId="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entación oficial"/>
      <sheetName val="EFE diciembre 2022"/>
      <sheetName val="1A"/>
      <sheetName val="Hoja de trabajo2021"/>
      <sheetName val="OME DIC.IEMBRE 2022"/>
      <sheetName val="Base monetaria"/>
      <sheetName val="1."/>
      <sheetName val="2.Tdp"/>
      <sheetName val="2. Tes"/>
      <sheetName val="2. Repos"/>
      <sheetName val="3."/>
      <sheetName val="4."/>
      <sheetName val="5."/>
      <sheetName val="6."/>
      <sheetName val="7."/>
      <sheetName val="8."/>
      <sheetName val="9."/>
      <sheetName val="10."/>
      <sheetName val="11."/>
      <sheetName val="12."/>
      <sheetName val="13."/>
      <sheetName val="Balanza Cambiaria RI"/>
      <sheetName val="Activos del plan"/>
      <sheetName val="Cuenta 16"/>
      <sheetName val="Balanza cambiaria"/>
      <sheetName val="Cuenta 25"/>
      <sheetName val="Estruc 816"/>
      <sheetName val="COMPARATIVO 2020-2021 USD"/>
      <sheetName val="COMPARATIVO 2020-2021 COP"/>
      <sheetName val="Estruc 817 "/>
      <sheetName val="Estruc824 COP"/>
      <sheetName val="Estruc 824 US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versionesreservas"/>
      <sheetName val="composicionpormoneda"/>
      <sheetName val="Futuros Directo"/>
      <sheetName val="Futuros ADMON"/>
      <sheetName val="ContratosForwardDirecta"/>
      <sheetName val="ContratosForwardAdmon"/>
      <sheetName val="Ingreso Forward y futuros-Nota6"/>
    </sheetNames>
    <sheetDataSet>
      <sheetData sheetId="0">
        <row r="2">
          <cell r="K2">
            <v>2243.59</v>
          </cell>
        </row>
      </sheetData>
      <sheetData sheetId="1" refreshError="1"/>
      <sheetData sheetId="2"/>
      <sheetData sheetId="3"/>
      <sheetData sheetId="4"/>
      <sheetData sheetId="5"/>
      <sheetData sheetId="6"/>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Presentación Oficial"/>
      <sheetName val="EFE diciembre 2023"/>
      <sheetName val="1A"/>
      <sheetName val="Hoja de trabajo2023"/>
      <sheetName val="Base monetaria"/>
      <sheetName val="1."/>
      <sheetName val="2.Tdp"/>
      <sheetName val="2. Tes"/>
      <sheetName val="2. Repos"/>
      <sheetName val="3."/>
      <sheetName val="4."/>
      <sheetName val="5."/>
      <sheetName val="6."/>
      <sheetName val="7."/>
      <sheetName val="8."/>
      <sheetName val="9."/>
      <sheetName val="10."/>
      <sheetName val="11."/>
      <sheetName val="12."/>
      <sheetName val="13."/>
      <sheetName val="14."/>
      <sheetName val="Balanza Cambiaria RI"/>
      <sheetName val="Cuenta 16"/>
      <sheetName val="Cuenta 25"/>
      <sheetName val="Balanza cambiaria"/>
      <sheetName val="Estruc 816"/>
      <sheetName val="COMPARATIVO SALDOS SAP USD"/>
      <sheetName val="COMPARATIVO SALDOS SAP COP"/>
      <sheetName val="Estruc824 COP"/>
      <sheetName val="Estruc 824 USD"/>
      <sheetName val="Estruc 817 "/>
    </sheetNames>
    <sheetDataSet>
      <sheetData sheetId="0"/>
      <sheetData sheetId="1" refreshError="1"/>
      <sheetData sheetId="2" refreshError="1"/>
      <sheetData sheetId="3" refreshError="1"/>
      <sheetData sheetId="4" refreshError="1"/>
      <sheetData sheetId="5"/>
      <sheetData sheetId="6" refreshError="1"/>
      <sheetData sheetId="7"/>
      <sheetData sheetId="8" refreshError="1"/>
      <sheetData sheetId="9" refreshError="1"/>
      <sheetData sheetId="10" refreshError="1"/>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entación oficial"/>
      <sheetName val="EFE diciembre 2022"/>
      <sheetName val="1A"/>
      <sheetName val="Hoja de trabajo2021"/>
      <sheetName val="OME DIC.IEMBRE 2022"/>
      <sheetName val="Base monetaria"/>
      <sheetName val="1."/>
      <sheetName val="2.Tdp"/>
      <sheetName val="2. Tes"/>
      <sheetName val="2. Repos"/>
      <sheetName val="3."/>
      <sheetName val="4."/>
      <sheetName val="5."/>
      <sheetName val="6."/>
      <sheetName val="7."/>
      <sheetName val="8."/>
      <sheetName val="9."/>
      <sheetName val="10."/>
      <sheetName val="11."/>
      <sheetName val="12."/>
      <sheetName val="13."/>
      <sheetName val="Balanza Cambiaria RI"/>
      <sheetName val="Activos del plan"/>
      <sheetName val="Cuenta 16"/>
      <sheetName val="Balanza cambiaria"/>
      <sheetName val="Cuenta 25"/>
      <sheetName val="Estruc 816"/>
      <sheetName val="COMPARATIVO 2020-2021 USD"/>
      <sheetName val="COMPARATIVO 2020-2021 COP"/>
      <sheetName val="Estruc 817 "/>
      <sheetName val="Estruc824 COP"/>
      <sheetName val="Estruc 824 US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 general"/>
      <sheetName val="Categorías"/>
      <sheetName val="Aplicativos"/>
      <sheetName val="Proyectos"/>
      <sheetName val="Hoja2"/>
      <sheetName val="Hoja1"/>
    </sheetNames>
    <sheetDataSet>
      <sheetData sheetId="0"/>
      <sheetData sheetId="1">
        <row r="4">
          <cell r="A4" t="str">
            <v>SW Adquirido</v>
          </cell>
        </row>
        <row r="5">
          <cell r="A5" t="str">
            <v>SW Desarrollado</v>
          </cell>
        </row>
        <row r="6">
          <cell r="A6" t="str">
            <v>SW Seguridad Electrónica</v>
          </cell>
        </row>
        <row r="7">
          <cell r="A7" t="str">
            <v>SW Base</v>
          </cell>
        </row>
        <row r="8">
          <cell r="A8" t="str">
            <v>Proyecto Fase Investigación</v>
          </cell>
        </row>
        <row r="9">
          <cell r="A9" t="str">
            <v>Proyecto Fase Desarrollo</v>
          </cell>
        </row>
        <row r="13">
          <cell r="A13" t="str">
            <v>Si</v>
          </cell>
        </row>
        <row r="14">
          <cell r="A14" t="str">
            <v>No</v>
          </cell>
        </row>
      </sheetData>
      <sheetData sheetId="2"/>
      <sheetData sheetId="3"/>
      <sheetData sheetId="4"/>
      <sheetData sheetId="5"/>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 general"/>
      <sheetName val="Categorías"/>
      <sheetName val="Aplicativos"/>
      <sheetName val="Proyectos"/>
      <sheetName val="Hoja2"/>
      <sheetName val="Hoja1"/>
      <sheetName val="IPC"/>
    </sheetNames>
    <sheetDataSet>
      <sheetData sheetId="0"/>
      <sheetData sheetId="1">
        <row r="4">
          <cell r="A4" t="str">
            <v>SW Adquirido</v>
          </cell>
        </row>
        <row r="5">
          <cell r="A5" t="str">
            <v>SW Desarrollado</v>
          </cell>
        </row>
        <row r="6">
          <cell r="A6" t="str">
            <v>SW Seguridad Electrónica</v>
          </cell>
        </row>
        <row r="7">
          <cell r="A7" t="str">
            <v>SW Base</v>
          </cell>
        </row>
        <row r="8">
          <cell r="A8" t="str">
            <v>Proyecto Fase Investigación</v>
          </cell>
        </row>
        <row r="9">
          <cell r="A9" t="str">
            <v>Proyecto Fase Desarrollo</v>
          </cell>
        </row>
        <row r="13">
          <cell r="A13" t="str">
            <v>Si</v>
          </cell>
        </row>
        <row r="14">
          <cell r="A14" t="str">
            <v>No</v>
          </cell>
        </row>
      </sheetData>
      <sheetData sheetId="2"/>
      <sheetData sheetId="3"/>
      <sheetData sheetId="4"/>
      <sheetData sheetId="5"/>
      <sheetData sheetId="6"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osicionmoneda"/>
      <sheetName val="Definitivo"/>
    </sheetNames>
    <sheetDataSet>
      <sheetData sheetId="0" refreshError="1"/>
      <sheetData sheetId="1">
        <row r="32">
          <cell r="A32">
            <v>2243.59</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osicionmoneda"/>
      <sheetName val="Definitivo"/>
    </sheetNames>
    <sheetDataSet>
      <sheetData sheetId="0" refreshError="1"/>
      <sheetData sheetId="1">
        <row r="32">
          <cell r="A32">
            <v>2243.59</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osicionmoneda"/>
      <sheetName val="Definitivo"/>
    </sheetNames>
    <sheetDataSet>
      <sheetData sheetId="0" refreshError="1"/>
      <sheetData sheetId="1">
        <row r="32">
          <cell r="A32">
            <v>2243.59</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osicionmoneda"/>
      <sheetName val="Definitivo"/>
    </sheetNames>
    <sheetDataSet>
      <sheetData sheetId="0" refreshError="1"/>
      <sheetData sheetId="1">
        <row r="32">
          <cell r="A32">
            <v>2243.59</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cuperado_Hoja1"/>
      <sheetName val="Acumulado"/>
      <sheetName val="Contratos"/>
      <sheetName val="PagosContrat"/>
      <sheetName val="Axo_Ejec"/>
      <sheetName val="Hoja1"/>
      <sheetName val="DetalladoSW"/>
      <sheetName val="Hoja2"/>
      <sheetName val="Cedec-Cenit y Cud"/>
      <sheetName val="DetalladoSW (2)"/>
      <sheetName val="SG-MR"/>
      <sheetName val="CTS Fin"/>
      <sheetName val="PagosCTS Fin"/>
      <sheetName val="Resumen"/>
      <sheetName val="Resumen(2)"/>
      <sheetName val="Reclasificaciones"/>
    </sheetNames>
    <sheetDataSet>
      <sheetData sheetId="0" refreshError="1"/>
      <sheetData sheetId="1" refreshError="1"/>
      <sheetData sheetId="2" refreshError="1"/>
      <sheetData sheetId="3">
        <row r="145">
          <cell r="A145">
            <v>22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Activos"/>
      <sheetName val="Pasivos"/>
      <sheetName val="Estado resultado integral"/>
      <sheetName val="Flujos de efectivo"/>
      <sheetName val="Estado cambios Patrimonio"/>
    </sheetNames>
    <sheetDataSet>
      <sheetData sheetId="0">
        <row r="7">
          <cell r="C7">
            <v>244216689316</v>
          </cell>
          <cell r="D7">
            <v>294735234009</v>
          </cell>
        </row>
        <row r="8">
          <cell r="C8">
            <v>234161155565</v>
          </cell>
          <cell r="D8">
            <v>286011474506</v>
          </cell>
        </row>
        <row r="9">
          <cell r="C9">
            <v>573781413</v>
          </cell>
          <cell r="D9">
            <v>727189447</v>
          </cell>
        </row>
        <row r="10">
          <cell r="C10">
            <v>156749876075</v>
          </cell>
          <cell r="D10">
            <v>191323904697</v>
          </cell>
        </row>
        <row r="11">
          <cell r="C11">
            <v>57740245393</v>
          </cell>
          <cell r="D11">
            <v>70276763177</v>
          </cell>
        </row>
        <row r="12">
          <cell r="C12">
            <v>1184807122</v>
          </cell>
          <cell r="D12">
            <v>1310338791</v>
          </cell>
        </row>
        <row r="13">
          <cell r="C13">
            <v>15655110289</v>
          </cell>
          <cell r="D13">
            <v>19541068858</v>
          </cell>
        </row>
        <row r="14">
          <cell r="C14">
            <v>2257335273</v>
          </cell>
          <cell r="D14">
            <v>2832209536</v>
          </cell>
        </row>
        <row r="15">
          <cell r="C15">
            <v>10055533751</v>
          </cell>
          <cell r="D15">
            <v>8723759503</v>
          </cell>
        </row>
        <row r="16">
          <cell r="C16">
            <v>10052216252</v>
          </cell>
          <cell r="D16">
            <v>8721931376</v>
          </cell>
        </row>
        <row r="17">
          <cell r="C17">
            <v>3317499</v>
          </cell>
          <cell r="D17">
            <v>1828127</v>
          </cell>
        </row>
        <row r="18">
          <cell r="C18">
            <v>55991741799</v>
          </cell>
          <cell r="D18">
            <v>44383249367</v>
          </cell>
        </row>
        <row r="19">
          <cell r="C19">
            <v>3745501</v>
          </cell>
          <cell r="D19">
            <v>16608534</v>
          </cell>
        </row>
        <row r="20">
          <cell r="C20">
            <v>52767007816</v>
          </cell>
          <cell r="D20">
            <v>41404500408</v>
          </cell>
        </row>
        <row r="21">
          <cell r="C21">
            <v>8880090729</v>
          </cell>
          <cell r="D21">
            <v>5297268482</v>
          </cell>
        </row>
        <row r="22">
          <cell r="C22">
            <v>43886917087</v>
          </cell>
          <cell r="D22">
            <v>35909310789</v>
          </cell>
        </row>
        <row r="23">
          <cell r="C23">
            <v>0</v>
          </cell>
          <cell r="D23">
            <v>197921137</v>
          </cell>
        </row>
        <row r="24">
          <cell r="C24">
            <v>15040335</v>
          </cell>
          <cell r="D24">
            <v>0</v>
          </cell>
        </row>
        <row r="25">
          <cell r="C25">
            <v>16351167</v>
          </cell>
          <cell r="D25">
            <v>13588654</v>
          </cell>
        </row>
        <row r="26">
          <cell r="C26">
            <v>334181661</v>
          </cell>
          <cell r="D26">
            <v>281062931</v>
          </cell>
        </row>
        <row r="27">
          <cell r="C27">
            <v>696789889</v>
          </cell>
          <cell r="D27">
            <v>534245706</v>
          </cell>
        </row>
        <row r="28">
          <cell r="C28">
            <v>72933775</v>
          </cell>
          <cell r="D28">
            <v>67500961</v>
          </cell>
        </row>
        <row r="29">
          <cell r="C29">
            <v>8302683</v>
          </cell>
          <cell r="D29">
            <v>4176505</v>
          </cell>
        </row>
        <row r="30">
          <cell r="C30">
            <v>139162776</v>
          </cell>
          <cell r="D30">
            <v>132836102</v>
          </cell>
        </row>
        <row r="31">
          <cell r="C31">
            <v>1534422374</v>
          </cell>
          <cell r="D31">
            <v>1575824907</v>
          </cell>
        </row>
        <row r="32">
          <cell r="C32">
            <v>40707930</v>
          </cell>
          <cell r="D32">
            <v>1338868</v>
          </cell>
        </row>
        <row r="33">
          <cell r="C33">
            <v>2619582</v>
          </cell>
          <cell r="D33">
            <v>2647420</v>
          </cell>
        </row>
        <row r="34">
          <cell r="C34">
            <v>342898307</v>
          </cell>
          <cell r="D34">
            <v>333720059</v>
          </cell>
        </row>
        <row r="35">
          <cell r="C35">
            <v>17578003</v>
          </cell>
          <cell r="D35">
            <v>15198312</v>
          </cell>
        </row>
        <row r="36">
          <cell r="C36">
            <v>300208431115</v>
          </cell>
          <cell r="D36">
            <v>339118483376</v>
          </cell>
        </row>
      </sheetData>
      <sheetData sheetId="1">
        <row r="7">
          <cell r="C7">
            <v>29992111841</v>
          </cell>
          <cell r="D7">
            <v>36228549066</v>
          </cell>
        </row>
        <row r="8">
          <cell r="C8">
            <v>6335158670</v>
          </cell>
          <cell r="D8">
            <v>10535354865</v>
          </cell>
        </row>
        <row r="9">
          <cell r="C9">
            <v>6217086535</v>
          </cell>
          <cell r="D9">
            <v>10434637443</v>
          </cell>
        </row>
        <row r="10">
          <cell r="C10">
            <v>5752565424</v>
          </cell>
          <cell r="D10">
            <v>8110988361</v>
          </cell>
        </row>
        <row r="11">
          <cell r="C11">
            <v>464521111</v>
          </cell>
          <cell r="D11">
            <v>2323649082</v>
          </cell>
        </row>
        <row r="12">
          <cell r="C12">
            <v>118072135</v>
          </cell>
          <cell r="D12">
            <v>100717422</v>
          </cell>
        </row>
        <row r="13">
          <cell r="C13">
            <v>23656953171</v>
          </cell>
          <cell r="D13">
            <v>25693194201</v>
          </cell>
        </row>
        <row r="14">
          <cell r="C14">
            <v>23656953171</v>
          </cell>
          <cell r="D14">
            <v>25693194201</v>
          </cell>
        </row>
        <row r="15">
          <cell r="C15">
            <v>166820684429</v>
          </cell>
          <cell r="D15">
            <v>160789340487</v>
          </cell>
        </row>
        <row r="16">
          <cell r="C16">
            <v>130706236345</v>
          </cell>
          <cell r="D16">
            <v>131852069225</v>
          </cell>
        </row>
        <row r="17">
          <cell r="C17">
            <v>22830437815</v>
          </cell>
          <cell r="D17">
            <v>23264208127</v>
          </cell>
        </row>
        <row r="18">
          <cell r="C18">
            <v>2095851867</v>
          </cell>
          <cell r="D18">
            <v>3460464418</v>
          </cell>
        </row>
        <row r="19">
          <cell r="C19">
            <v>20734585948</v>
          </cell>
          <cell r="D19">
            <v>19803743709</v>
          </cell>
        </row>
        <row r="20">
          <cell r="C20">
            <v>8393415776</v>
          </cell>
          <cell r="D20">
            <v>2019519863</v>
          </cell>
        </row>
        <row r="21">
          <cell r="C21">
            <v>8393415776</v>
          </cell>
          <cell r="D21">
            <v>2019519863</v>
          </cell>
        </row>
        <row r="22">
          <cell r="C22">
            <v>4621627422</v>
          </cell>
          <cell r="D22">
            <v>3404917347</v>
          </cell>
        </row>
        <row r="23">
          <cell r="C23">
            <v>600326</v>
          </cell>
          <cell r="D23">
            <v>4210542</v>
          </cell>
        </row>
        <row r="24">
          <cell r="C24">
            <v>109101011</v>
          </cell>
          <cell r="D24">
            <v>107197427</v>
          </cell>
        </row>
        <row r="25">
          <cell r="C25">
            <v>134789474</v>
          </cell>
          <cell r="D25">
            <v>120834834</v>
          </cell>
        </row>
        <row r="26">
          <cell r="C26">
            <v>16351856</v>
          </cell>
          <cell r="D26">
            <v>10693414</v>
          </cell>
        </row>
        <row r="27">
          <cell r="C27">
            <v>8124404</v>
          </cell>
          <cell r="D27">
            <v>5689708</v>
          </cell>
        </row>
        <row r="28">
          <cell r="C28">
            <v>196812796270</v>
          </cell>
          <cell r="D28">
            <v>197017889553</v>
          </cell>
        </row>
        <row r="30">
          <cell r="C30">
            <v>12711445</v>
          </cell>
          <cell r="D30">
            <v>12711445</v>
          </cell>
        </row>
        <row r="31">
          <cell r="C31">
            <v>744461277</v>
          </cell>
          <cell r="D31">
            <v>744461277</v>
          </cell>
        </row>
        <row r="32">
          <cell r="C32">
            <v>0</v>
          </cell>
          <cell r="D32">
            <v>119641931</v>
          </cell>
        </row>
        <row r="33">
          <cell r="C33">
            <v>-2325028533</v>
          </cell>
          <cell r="D33">
            <v>-10047386580</v>
          </cell>
        </row>
        <row r="34">
          <cell r="C34">
            <v>95737265145</v>
          </cell>
          <cell r="D34">
            <v>149764803365</v>
          </cell>
        </row>
        <row r="35">
          <cell r="C35">
            <v>9226225511</v>
          </cell>
          <cell r="D35">
            <v>1506362385</v>
          </cell>
        </row>
        <row r="36">
          <cell r="C36">
            <v>103395634845</v>
          </cell>
          <cell r="D36">
            <v>142100593823</v>
          </cell>
        </row>
        <row r="37">
          <cell r="C37">
            <v>300208431115</v>
          </cell>
          <cell r="D37">
            <v>339118483376</v>
          </cell>
        </row>
      </sheetData>
      <sheetData sheetId="2">
        <row r="8">
          <cell r="C8">
            <v>14252404084</v>
          </cell>
          <cell r="D8">
            <v>4044331771</v>
          </cell>
        </row>
        <row r="9">
          <cell r="C9">
            <v>8707969655</v>
          </cell>
          <cell r="D9">
            <v>0</v>
          </cell>
        </row>
        <row r="10">
          <cell r="C10">
            <v>5544374253</v>
          </cell>
          <cell r="D10">
            <v>4042023393</v>
          </cell>
        </row>
        <row r="11">
          <cell r="C11">
            <v>3881327762</v>
          </cell>
          <cell r="D11">
            <v>2997064069</v>
          </cell>
        </row>
        <row r="12">
          <cell r="C12">
            <v>1799963</v>
          </cell>
          <cell r="D12">
            <v>40334404</v>
          </cell>
        </row>
        <row r="13">
          <cell r="C13">
            <v>1661246528</v>
          </cell>
          <cell r="D13">
            <v>1004624920</v>
          </cell>
        </row>
        <row r="14">
          <cell r="C14">
            <v>40335</v>
          </cell>
          <cell r="D14">
            <v>0</v>
          </cell>
        </row>
        <row r="15">
          <cell r="C15">
            <v>19841</v>
          </cell>
          <cell r="D15">
            <v>2308378</v>
          </cell>
        </row>
        <row r="16">
          <cell r="C16">
            <v>265373542</v>
          </cell>
          <cell r="D16">
            <v>241316322</v>
          </cell>
        </row>
        <row r="17">
          <cell r="C17">
            <v>13432084</v>
          </cell>
          <cell r="D17">
            <v>135418698</v>
          </cell>
        </row>
        <row r="18">
          <cell r="C18">
            <v>230244492</v>
          </cell>
          <cell r="D18">
            <v>316145180</v>
          </cell>
        </row>
        <row r="19">
          <cell r="C19">
            <v>37497630</v>
          </cell>
          <cell r="D19">
            <v>43099490</v>
          </cell>
        </row>
        <row r="20">
          <cell r="C20">
            <v>14798951832</v>
          </cell>
          <cell r="D20">
            <v>4780311461</v>
          </cell>
        </row>
        <row r="22">
          <cell r="C22">
            <v>4094571528</v>
          </cell>
          <cell r="D22">
            <v>1975640959</v>
          </cell>
        </row>
        <row r="23">
          <cell r="C23">
            <v>0</v>
          </cell>
          <cell r="D23">
            <v>332175829</v>
          </cell>
        </row>
        <row r="24">
          <cell r="C24">
            <v>3739179787</v>
          </cell>
          <cell r="D24">
            <v>1586081170</v>
          </cell>
        </row>
        <row r="25">
          <cell r="C25">
            <v>354140254</v>
          </cell>
          <cell r="D25">
            <v>57057738</v>
          </cell>
        </row>
        <row r="26">
          <cell r="C26">
            <v>354140254</v>
          </cell>
          <cell r="D26">
            <v>57057738</v>
          </cell>
        </row>
        <row r="27">
          <cell r="C27">
            <v>1251487</v>
          </cell>
          <cell r="D27">
            <v>326222</v>
          </cell>
        </row>
        <row r="28">
          <cell r="C28">
            <v>46946148</v>
          </cell>
          <cell r="D28">
            <v>48062330</v>
          </cell>
        </row>
        <row r="29">
          <cell r="C29">
            <v>106971041</v>
          </cell>
          <cell r="D29">
            <v>103214143</v>
          </cell>
        </row>
        <row r="30">
          <cell r="C30">
            <v>84608387</v>
          </cell>
          <cell r="D30">
            <v>9639502</v>
          </cell>
        </row>
        <row r="31">
          <cell r="C31">
            <v>341310961</v>
          </cell>
          <cell r="D31">
            <v>333610864</v>
          </cell>
        </row>
        <row r="32">
          <cell r="C32">
            <v>124330287</v>
          </cell>
          <cell r="D32">
            <v>118471397</v>
          </cell>
        </row>
        <row r="33">
          <cell r="C33">
            <v>196396636</v>
          </cell>
          <cell r="D33">
            <v>197348063</v>
          </cell>
        </row>
        <row r="34">
          <cell r="C34">
            <v>20584038</v>
          </cell>
          <cell r="D34">
            <v>17791404</v>
          </cell>
        </row>
        <row r="35">
          <cell r="C35">
            <v>559891356</v>
          </cell>
          <cell r="D35">
            <v>520855144</v>
          </cell>
        </row>
        <row r="36">
          <cell r="C36">
            <v>168335799</v>
          </cell>
          <cell r="D36">
            <v>137647325</v>
          </cell>
        </row>
        <row r="37">
          <cell r="C37">
            <v>15870548</v>
          </cell>
          <cell r="D37">
            <v>14462888</v>
          </cell>
        </row>
        <row r="38">
          <cell r="C38">
            <v>15250216</v>
          </cell>
          <cell r="D38">
            <v>13177640</v>
          </cell>
        </row>
        <row r="39">
          <cell r="C39">
            <v>12823138</v>
          </cell>
          <cell r="D39">
            <v>10339041</v>
          </cell>
        </row>
        <row r="40">
          <cell r="C40">
            <v>16202143</v>
          </cell>
          <cell r="D40">
            <v>15021207</v>
          </cell>
        </row>
        <row r="41">
          <cell r="C41">
            <v>89334216</v>
          </cell>
          <cell r="D41">
            <v>87383070</v>
          </cell>
        </row>
        <row r="42">
          <cell r="C42">
            <v>20610840</v>
          </cell>
          <cell r="D42">
            <v>4894963</v>
          </cell>
        </row>
        <row r="43">
          <cell r="C43">
            <v>5572726321</v>
          </cell>
          <cell r="D43">
            <v>3273949076</v>
          </cell>
        </row>
        <row r="45">
          <cell r="C45">
            <v>9226225511</v>
          </cell>
          <cell r="D45">
            <v>1506362385</v>
          </cell>
        </row>
        <row r="47">
          <cell r="C47">
            <v>7722358047</v>
          </cell>
          <cell r="D47">
            <v>-7959577583</v>
          </cell>
        </row>
        <row r="48">
          <cell r="C48">
            <v>1974644</v>
          </cell>
          <cell r="D48">
            <v>-46298</v>
          </cell>
        </row>
        <row r="49">
          <cell r="C49">
            <v>7720383403</v>
          </cell>
          <cell r="D49">
            <v>-7959531285</v>
          </cell>
        </row>
        <row r="50">
          <cell r="C50">
            <v>6627956071</v>
          </cell>
          <cell r="D50">
            <v>-7959433683</v>
          </cell>
        </row>
        <row r="51">
          <cell r="C51">
            <v>1092427332</v>
          </cell>
          <cell r="D51">
            <v>-97602</v>
          </cell>
        </row>
        <row r="52">
          <cell r="C52">
            <v>16948583558</v>
          </cell>
          <cell r="D52">
            <v>-6453215198</v>
          </cell>
        </row>
      </sheetData>
      <sheetData sheetId="3">
        <row r="6">
          <cell r="C6">
            <v>1461628387</v>
          </cell>
          <cell r="D6">
            <v>444257813</v>
          </cell>
        </row>
        <row r="7">
          <cell r="C7">
            <v>7746415518</v>
          </cell>
          <cell r="D7">
            <v>7030885725</v>
          </cell>
        </row>
        <row r="8">
          <cell r="C8">
            <v>3233918038</v>
          </cell>
          <cell r="D8">
            <v>508243119</v>
          </cell>
        </row>
        <row r="9">
          <cell r="C9">
            <v>2910209399</v>
          </cell>
          <cell r="D9">
            <v>5460153289</v>
          </cell>
        </row>
        <row r="10">
          <cell r="C10">
            <v>4133899</v>
          </cell>
          <cell r="D10">
            <v>43677498</v>
          </cell>
        </row>
        <row r="11">
          <cell r="C11">
            <v>1598154182</v>
          </cell>
          <cell r="D11">
            <v>1018811819</v>
          </cell>
        </row>
        <row r="12">
          <cell r="C12">
            <v>258193185</v>
          </cell>
          <cell r="D12">
            <v>234473736</v>
          </cell>
        </row>
        <row r="13">
          <cell r="C13">
            <v>-4077860647</v>
          </cell>
          <cell r="D13">
            <v>-1651063523</v>
          </cell>
        </row>
        <row r="14">
          <cell r="C14">
            <v>-3743705006</v>
          </cell>
          <cell r="D14">
            <v>-1595372068</v>
          </cell>
        </row>
        <row r="15">
          <cell r="C15">
            <v>-334155641</v>
          </cell>
          <cell r="D15">
            <v>-55691455</v>
          </cell>
        </row>
        <row r="16">
          <cell r="C16">
            <v>230244492</v>
          </cell>
          <cell r="D16">
            <v>316145180</v>
          </cell>
        </row>
        <row r="17">
          <cell r="C17">
            <v>-559891356</v>
          </cell>
          <cell r="D17">
            <v>-520855144</v>
          </cell>
        </row>
        <row r="18">
          <cell r="C18">
            <v>-228481844</v>
          </cell>
          <cell r="D18">
            <v>-190648101</v>
          </cell>
        </row>
        <row r="19">
          <cell r="C19">
            <v>-1528818038</v>
          </cell>
          <cell r="D19">
            <v>90756881</v>
          </cell>
        </row>
        <row r="20">
          <cell r="C20">
            <v>15798820</v>
          </cell>
          <cell r="D20">
            <v>10019892</v>
          </cell>
        </row>
        <row r="21">
          <cell r="C21">
            <v>-6389875748</v>
          </cell>
          <cell r="D21">
            <v>-8522594141</v>
          </cell>
        </row>
        <row r="22">
          <cell r="C22">
            <v>-1805627614</v>
          </cell>
          <cell r="D22">
            <v>-522837044</v>
          </cell>
        </row>
        <row r="23">
          <cell r="C23">
            <v>-707521</v>
          </cell>
          <cell r="D23">
            <v>-1893909</v>
          </cell>
        </row>
        <row r="24">
          <cell r="C24">
            <v>-4106491479</v>
          </cell>
          <cell r="D24">
            <v>-7634959520</v>
          </cell>
        </row>
        <row r="25">
          <cell r="C25">
            <v>-3519729900</v>
          </cell>
          <cell r="D25">
            <v>4810954400</v>
          </cell>
        </row>
        <row r="26">
          <cell r="C26">
            <v>-783052579</v>
          </cell>
          <cell r="D26">
            <v>-13432477820</v>
          </cell>
        </row>
        <row r="27">
          <cell r="C27">
            <v>196291000</v>
          </cell>
          <cell r="D27">
            <v>986563900</v>
          </cell>
        </row>
        <row r="28">
          <cell r="C28">
            <v>-15000000</v>
          </cell>
          <cell r="D28">
            <v>0</v>
          </cell>
        </row>
        <row r="29">
          <cell r="C29">
            <v>-482591023</v>
          </cell>
          <cell r="D29">
            <v>-365032643</v>
          </cell>
        </row>
        <row r="30">
          <cell r="C30">
            <v>20541889</v>
          </cell>
          <cell r="D30">
            <v>2128975</v>
          </cell>
        </row>
        <row r="31">
          <cell r="C31">
            <v>5995904005</v>
          </cell>
          <cell r="D31">
            <v>3647137308</v>
          </cell>
        </row>
        <row r="32">
          <cell r="C32">
            <v>-1145832880</v>
          </cell>
          <cell r="D32">
            <v>9411705426</v>
          </cell>
        </row>
        <row r="33">
          <cell r="C33">
            <v>-433770312</v>
          </cell>
          <cell r="D33">
            <v>1932380485</v>
          </cell>
        </row>
        <row r="34">
          <cell r="C34">
            <v>1221235294</v>
          </cell>
          <cell r="D34">
            <v>-6203042766</v>
          </cell>
        </row>
        <row r="35">
          <cell r="C35">
            <v>6353911300</v>
          </cell>
          <cell r="D35">
            <v>-1330646400</v>
          </cell>
        </row>
        <row r="36">
          <cell r="C36">
            <v>-3610216</v>
          </cell>
          <cell r="D36">
            <v>3203218</v>
          </cell>
        </row>
        <row r="37">
          <cell r="C37">
            <v>-10282126</v>
          </cell>
          <cell r="D37">
            <v>-2641176</v>
          </cell>
        </row>
        <row r="38">
          <cell r="C38">
            <v>200607663</v>
          </cell>
          <cell r="D38">
            <v>203982485</v>
          </cell>
        </row>
        <row r="39">
          <cell r="C39">
            <v>-210889789</v>
          </cell>
          <cell r="D39">
            <v>-206623661</v>
          </cell>
        </row>
        <row r="40">
          <cell r="C40">
            <v>14252945</v>
          </cell>
          <cell r="D40">
            <v>-163821479</v>
          </cell>
        </row>
        <row r="41">
          <cell r="C41">
            <v>-167644882</v>
          </cell>
          <cell r="D41">
            <v>-127182289</v>
          </cell>
        </row>
        <row r="42">
          <cell r="C42">
            <v>-63998817</v>
          </cell>
          <cell r="D42">
            <v>-84549140</v>
          </cell>
        </row>
        <row r="43">
          <cell r="C43">
            <v>0</v>
          </cell>
          <cell r="D43">
            <v>431319</v>
          </cell>
        </row>
        <row r="44">
          <cell r="C44">
            <v>-4126178</v>
          </cell>
          <cell r="D44">
            <v>2826728</v>
          </cell>
        </row>
        <row r="45">
          <cell r="C45">
            <v>-52370735</v>
          </cell>
          <cell r="D45">
            <v>-38642084</v>
          </cell>
        </row>
        <row r="46">
          <cell r="C46">
            <v>-9191151</v>
          </cell>
          <cell r="D46">
            <v>-8475380</v>
          </cell>
        </row>
        <row r="47">
          <cell r="C47">
            <v>-101053808</v>
          </cell>
          <cell r="D47">
            <v>-40853388</v>
          </cell>
        </row>
        <row r="48">
          <cell r="C48">
            <v>54022308</v>
          </cell>
          <cell r="D48">
            <v>34467081</v>
          </cell>
        </row>
        <row r="49">
          <cell r="C49">
            <v>9073499</v>
          </cell>
          <cell r="D49">
            <v>7612575</v>
          </cell>
        </row>
        <row r="50">
          <cell r="C50">
            <v>-1609152175</v>
          </cell>
          <cell r="D50">
            <v>-556272197</v>
          </cell>
        </row>
        <row r="51">
          <cell r="C51">
            <v>-1609152175</v>
          </cell>
          <cell r="D51">
            <v>-556272197</v>
          </cell>
        </row>
        <row r="52">
          <cell r="C52">
            <v>148897603</v>
          </cell>
          <cell r="D52">
            <v>-165439594</v>
          </cell>
        </row>
        <row r="53">
          <cell r="C53">
            <v>-166271067</v>
          </cell>
          <cell r="D53">
            <v>-404636267</v>
          </cell>
        </row>
        <row r="54">
          <cell r="C54">
            <v>743797981</v>
          </cell>
          <cell r="D54">
            <v>1148434248</v>
          </cell>
        </row>
        <row r="55">
          <cell r="C55">
            <v>577526914</v>
          </cell>
          <cell r="D55">
            <v>743797981</v>
          </cell>
        </row>
      </sheetData>
      <sheetData sheetId="4">
        <row r="8">
          <cell r="N8">
            <v>108354634970</v>
          </cell>
        </row>
        <row r="9">
          <cell r="N9">
            <v>40490365647</v>
          </cell>
        </row>
        <row r="10">
          <cell r="N10">
            <v>-46298</v>
          </cell>
        </row>
        <row r="11">
          <cell r="N11">
            <v>-7694450684</v>
          </cell>
        </row>
        <row r="12">
          <cell r="N12">
            <v>-1634745364</v>
          </cell>
        </row>
        <row r="13">
          <cell r="N13">
            <v>0</v>
          </cell>
        </row>
        <row r="14">
          <cell r="N14">
            <v>-1634745364</v>
          </cell>
        </row>
        <row r="15">
          <cell r="N15">
            <v>-6049112971</v>
          </cell>
        </row>
        <row r="16">
          <cell r="N16">
            <v>-10592349</v>
          </cell>
        </row>
        <row r="17">
          <cell r="N17">
            <v>-556272197</v>
          </cell>
        </row>
        <row r="18">
          <cell r="N18">
            <v>1506362385</v>
          </cell>
        </row>
        <row r="19">
          <cell r="N19">
            <v>142100593823</v>
          </cell>
        </row>
        <row r="20">
          <cell r="N20">
            <v>-54044390361</v>
          </cell>
        </row>
        <row r="21">
          <cell r="N21">
            <v>1974644</v>
          </cell>
        </row>
        <row r="22">
          <cell r="N22">
            <v>7455302802</v>
          </cell>
        </row>
        <row r="23">
          <cell r="N23">
            <v>1231163645</v>
          </cell>
        </row>
        <row r="24">
          <cell r="N24">
            <v>6223435357</v>
          </cell>
        </row>
        <row r="25">
          <cell r="N25">
            <v>703800</v>
          </cell>
        </row>
        <row r="26">
          <cell r="N26">
            <v>-1344071574</v>
          </cell>
        </row>
        <row r="27">
          <cell r="N27">
            <v>9226225511</v>
          </cell>
        </row>
        <row r="28">
          <cell r="N28">
            <v>103395634845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versionesreservas"/>
      <sheetName val="composicionpormoneda"/>
      <sheetName val="Futuros Directo"/>
      <sheetName val="Futuros ADMON"/>
      <sheetName val="ContratosForwardDirecta"/>
      <sheetName val="ContratosForwardAdmon"/>
      <sheetName val="Ingreso Forward y futuros-Nota6"/>
    </sheetNames>
    <sheetDataSet>
      <sheetData sheetId="0">
        <row r="2">
          <cell r="K2">
            <v>2243.59</v>
          </cell>
        </row>
      </sheetData>
      <sheetData sheetId="1" refreshError="1"/>
      <sheetData sheetId="2"/>
      <sheetData sheetId="3"/>
      <sheetData sheetId="4"/>
      <sheetData sheetId="5"/>
      <sheetData sheetId="6"/>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a 2.6 Valor Razonable"/>
      <sheetName val="Nota 2.6 VR y Jerarquia 2022"/>
      <sheetName val="Nota 2.6 VR y Jerarquia 2021"/>
    </sheetNames>
    <sheetDataSet>
      <sheetData sheetId="0">
        <row r="22">
          <cell r="B22">
            <v>2832209536</v>
          </cell>
        </row>
      </sheetData>
      <sheetData sheetId="1"/>
      <sheetData sheetId="2"/>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aldo COP"/>
      <sheetName val="Saldo USD"/>
      <sheetName val="Comparativo COP"/>
      <sheetName val="Comparativo USD"/>
    </sheetNames>
    <sheetDataSet>
      <sheetData sheetId="0"/>
      <sheetData sheetId="1"/>
      <sheetData sheetId="2">
        <row r="855">
          <cell r="E855">
            <v>2626506868.9899998</v>
          </cell>
        </row>
        <row r="856">
          <cell r="E856">
            <v>6075552633.1099997</v>
          </cell>
        </row>
        <row r="857">
          <cell r="E857">
            <v>-1790407725.3</v>
          </cell>
        </row>
      </sheetData>
      <sheetData sheetId="3"/>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aldos de cuentas SAP"/>
      <sheetName val="Saldos de cuentas por moneda de"/>
    </sheetNames>
    <sheetDataSet>
      <sheetData sheetId="0">
        <row r="4">
          <cell r="B4" t="str">
            <v>Cuenta de Mayor</v>
          </cell>
          <cell r="C4" t="str">
            <v>Nombre de Cuenta de Mayor</v>
          </cell>
          <cell r="D4" t="str">
            <v>Saldo acumulado COP a 31/12/2023</v>
          </cell>
        </row>
        <row r="5">
          <cell r="B5" t="str">
            <v>BR02</v>
          </cell>
          <cell r="C5" t="str">
            <v>CUENTAS SAP PARA VERIFICACION</v>
          </cell>
          <cell r="D5">
            <v>-1.3183355331420898E-3</v>
          </cell>
        </row>
        <row r="6">
          <cell r="B6" t="str">
            <v>BR027</v>
          </cell>
          <cell r="C6" t="str">
            <v>ACTIVO</v>
          </cell>
          <cell r="D6">
            <v>300208431115327.63</v>
          </cell>
        </row>
        <row r="7">
          <cell r="B7" t="str">
            <v>BR028</v>
          </cell>
          <cell r="C7" t="str">
            <v>1. ACTIVO</v>
          </cell>
          <cell r="D7">
            <v>300208431115327.63</v>
          </cell>
        </row>
        <row r="8">
          <cell r="B8">
            <v>1105050100</v>
          </cell>
          <cell r="C8" t="str">
            <v>BILLETES EN LA CENTRAL DE EFECTIVO</v>
          </cell>
          <cell r="D8">
            <v>26182340479741</v>
          </cell>
        </row>
        <row r="9">
          <cell r="B9">
            <v>1105050200</v>
          </cell>
          <cell r="C9" t="str">
            <v>BILLETES EN LA CAJA DE TESORERIA</v>
          </cell>
          <cell r="D9">
            <v>8855168150170</v>
          </cell>
        </row>
        <row r="10">
          <cell r="B10">
            <v>1105050300</v>
          </cell>
          <cell r="C10" t="str">
            <v>BILLETES EN BOVEDAS ANEXAS</v>
          </cell>
          <cell r="D10">
            <v>503902537000</v>
          </cell>
        </row>
        <row r="11">
          <cell r="B11">
            <v>1105050400</v>
          </cell>
          <cell r="C11" t="str">
            <v>BILLETES EN TRANSITO - REMESAS</v>
          </cell>
          <cell r="D11">
            <v>0</v>
          </cell>
        </row>
        <row r="12">
          <cell r="B12">
            <v>1105050500</v>
          </cell>
          <cell r="C12" t="str">
            <v>BILLETES EN LA IMPRENTA DE BILLETES</v>
          </cell>
          <cell r="D12">
            <v>0</v>
          </cell>
        </row>
        <row r="13">
          <cell r="B13">
            <v>1105050600</v>
          </cell>
          <cell r="C13" t="str">
            <v>BILLETES EN PODER DE TERCEROS</v>
          </cell>
          <cell r="D13">
            <v>356371500</v>
          </cell>
        </row>
        <row r="14">
          <cell r="B14">
            <v>1105050700</v>
          </cell>
          <cell r="C14" t="str">
            <v>BILLETES EMITIDOS EN LA CAJA DEL BANCO (</v>
          </cell>
          <cell r="D14">
            <v>-35541767538411</v>
          </cell>
        </row>
        <row r="15">
          <cell r="B15">
            <v>1105050800</v>
          </cell>
          <cell r="C15" t="str">
            <v>ESPECIES EXTRANJERAS EN LA CAJA DE TESOR</v>
          </cell>
          <cell r="D15">
            <v>6135043961.9000006</v>
          </cell>
        </row>
        <row r="16">
          <cell r="B16">
            <v>1105050900</v>
          </cell>
          <cell r="C16" t="str">
            <v>ESPECIES EXTRANJERAS EN VENTANILLA</v>
          </cell>
          <cell r="D16">
            <v>0</v>
          </cell>
        </row>
        <row r="17">
          <cell r="B17">
            <v>1105051000</v>
          </cell>
          <cell r="C17" t="str">
            <v>REMESAS EN TRANSITO ESPECIES EXTRANJERAS</v>
          </cell>
          <cell r="D17">
            <v>0</v>
          </cell>
        </row>
        <row r="18">
          <cell r="B18">
            <v>1105051100</v>
          </cell>
          <cell r="C18" t="str">
            <v>REMESAS EN TRANSITO ESPECIES EXTRANJERAS</v>
          </cell>
          <cell r="D18">
            <v>0</v>
          </cell>
        </row>
        <row r="19">
          <cell r="B19">
            <v>1105051200</v>
          </cell>
          <cell r="C19" t="str">
            <v>ESPECIES EXTRANJERAS EN LA CENTRAL DE EF</v>
          </cell>
          <cell r="D19">
            <v>1346599266.3599999</v>
          </cell>
        </row>
        <row r="20">
          <cell r="B20">
            <v>1105051300</v>
          </cell>
          <cell r="C20" t="str">
            <v>MONEDA METALICA EN LA CAJA DE TESORERIA</v>
          </cell>
          <cell r="D20">
            <v>217558887246.98001</v>
          </cell>
        </row>
        <row r="21">
          <cell r="B21">
            <v>1105051301</v>
          </cell>
          <cell r="C21" t="str">
            <v>MONEDA METALICA EN PODER DE TERCEROS</v>
          </cell>
          <cell r="D21">
            <v>19970000</v>
          </cell>
        </row>
        <row r="22">
          <cell r="B22">
            <v>1105051400</v>
          </cell>
          <cell r="C22" t="str">
            <v>MONEDA METALICA EN LA FABRICA DE MONEDA</v>
          </cell>
          <cell r="D22">
            <v>0</v>
          </cell>
        </row>
        <row r="23">
          <cell r="B23">
            <v>1105051500</v>
          </cell>
          <cell r="C23" t="str">
            <v>MONEDA METALICA EN TRANSITO - REMESAS</v>
          </cell>
          <cell r="D23">
            <v>0</v>
          </cell>
        </row>
        <row r="24">
          <cell r="B24">
            <v>1105051600</v>
          </cell>
          <cell r="C24" t="str">
            <v>MONEDA METALICA EN BOVEDAS ANEXAS</v>
          </cell>
          <cell r="D24">
            <v>36707519080</v>
          </cell>
        </row>
        <row r="25">
          <cell r="B25">
            <v>1105051700</v>
          </cell>
          <cell r="C25" t="str">
            <v>MONEDA METALICA EN AGENCIAS CULTURALES</v>
          </cell>
          <cell r="D25">
            <v>161520000</v>
          </cell>
        </row>
        <row r="26">
          <cell r="B26">
            <v>1105051800</v>
          </cell>
          <cell r="C26" t="str">
            <v>MONEDA METALICA EN LA CENTRAL DE EFECTIV</v>
          </cell>
          <cell r="D26">
            <v>469643733</v>
          </cell>
        </row>
        <row r="27">
          <cell r="B27">
            <v>1105051900</v>
          </cell>
          <cell r="C27" t="str">
            <v>MONEDA METALICA EMITIDA EN LA CAJA DEL B</v>
          </cell>
          <cell r="D27">
            <v>-254917540059.98001</v>
          </cell>
        </row>
        <row r="28">
          <cell r="B28">
            <v>1105052000</v>
          </cell>
          <cell r="C28" t="str">
            <v>EFECTIVO EN VENTANILLA - TESORERIA</v>
          </cell>
          <cell r="D28">
            <v>0</v>
          </cell>
        </row>
        <row r="29">
          <cell r="B29">
            <v>1105052100</v>
          </cell>
          <cell r="C29" t="str">
            <v>EFECTIVO EN LA CENTRAL DE EFECTIVO</v>
          </cell>
          <cell r="D29">
            <v>0</v>
          </cell>
        </row>
        <row r="30">
          <cell r="B30">
            <v>1105100100</v>
          </cell>
          <cell r="C30" t="str">
            <v>CHEQUES EN VENTANILLA</v>
          </cell>
          <cell r="D30">
            <v>0</v>
          </cell>
        </row>
        <row r="31">
          <cell r="B31">
            <v>1105200100</v>
          </cell>
          <cell r="C31" t="str">
            <v>FONDO FIJO CAJA MENOR</v>
          </cell>
          <cell r="D31">
            <v>147700000</v>
          </cell>
        </row>
        <row r="32">
          <cell r="B32">
            <v>1115050100</v>
          </cell>
          <cell r="C32" t="str">
            <v>GNB SUDAMERIS EXTRACTO CTA. 001191519010</v>
          </cell>
          <cell r="D32">
            <v>0</v>
          </cell>
        </row>
        <row r="33">
          <cell r="B33">
            <v>1115050110</v>
          </cell>
          <cell r="C33" t="str">
            <v>DAVIVIENDA CARTAGENA EXTRACTO CTA. 05606</v>
          </cell>
          <cell r="D33">
            <v>0</v>
          </cell>
        </row>
        <row r="34">
          <cell r="B34">
            <v>1115050120</v>
          </cell>
          <cell r="C34" t="str">
            <v>DAVIVIENDA NEIVA EXTRACTO CTA.0761699996</v>
          </cell>
          <cell r="D34">
            <v>0</v>
          </cell>
        </row>
        <row r="35">
          <cell r="B35">
            <v>1115050130</v>
          </cell>
          <cell r="C35" t="str">
            <v>DAVIVIENDA MANIZALES EXTRACTO CTA. 08606</v>
          </cell>
          <cell r="D35">
            <v>0</v>
          </cell>
        </row>
        <row r="36">
          <cell r="B36">
            <v>1115050140</v>
          </cell>
          <cell r="C36" t="str">
            <v>DAVIVIENDA STA MARTA EXTRACTO CTA. 11606</v>
          </cell>
          <cell r="D36">
            <v>0</v>
          </cell>
        </row>
        <row r="37">
          <cell r="B37">
            <v>1115050150</v>
          </cell>
          <cell r="C37" t="str">
            <v>DAVIVIENDA PEREIRA EXTRACTO CTA. 1260699</v>
          </cell>
          <cell r="D37">
            <v>0</v>
          </cell>
        </row>
        <row r="38">
          <cell r="B38">
            <v>1115050160</v>
          </cell>
          <cell r="C38" t="str">
            <v>DAVIVIENDA TUNJA EXTRACTO CTA. 176069999</v>
          </cell>
          <cell r="D38">
            <v>0</v>
          </cell>
        </row>
        <row r="39">
          <cell r="B39">
            <v>1115050170</v>
          </cell>
          <cell r="C39" t="str">
            <v>DAVIVIENDA POPAYAN EXTRACTO CTA.19606999</v>
          </cell>
          <cell r="D39">
            <v>0</v>
          </cell>
        </row>
        <row r="40">
          <cell r="B40">
            <v>1115050180</v>
          </cell>
          <cell r="C40" t="str">
            <v>DAVIVIENDA SINCELEJO EXTRACTO CTA. 20606</v>
          </cell>
          <cell r="D40">
            <v>0</v>
          </cell>
        </row>
        <row r="41">
          <cell r="B41">
            <v>1115050190</v>
          </cell>
          <cell r="C41" t="str">
            <v>CAJA SOCIAL FLORENCIA EXTRACTO CTA.21000</v>
          </cell>
          <cell r="D41">
            <v>0</v>
          </cell>
        </row>
        <row r="42">
          <cell r="B42">
            <v>1115050200</v>
          </cell>
          <cell r="C42" t="str">
            <v>BANCO BBVA EXTRACTO CTA. 126023571</v>
          </cell>
          <cell r="D42">
            <v>0</v>
          </cell>
        </row>
        <row r="43">
          <cell r="B43">
            <v>1115050201</v>
          </cell>
          <cell r="C43" t="str">
            <v>BANCO BBVA PAGOS CTA. 126023571</v>
          </cell>
          <cell r="D43">
            <v>0</v>
          </cell>
        </row>
        <row r="44">
          <cell r="B44">
            <v>1115050210</v>
          </cell>
          <cell r="C44" t="str">
            <v>DAVIVIENDA B/VENTURA EXTRACTO CTA. 21606</v>
          </cell>
          <cell r="D44">
            <v>0</v>
          </cell>
        </row>
        <row r="45">
          <cell r="B45">
            <v>1115050220</v>
          </cell>
          <cell r="C45" t="str">
            <v>DAVIVIENDA VALLEDUPAR EXTRACTO CTA.25606</v>
          </cell>
          <cell r="D45">
            <v>0</v>
          </cell>
        </row>
        <row r="46">
          <cell r="B46">
            <v>1115050230</v>
          </cell>
          <cell r="C46" t="str">
            <v>OCCIDENTE BOGOTA EXTRACTO CTA. 265049171</v>
          </cell>
          <cell r="D46">
            <v>0</v>
          </cell>
        </row>
        <row r="47">
          <cell r="B47">
            <v>1115050240</v>
          </cell>
          <cell r="C47" t="str">
            <v>DAVIVIENDA SAN ANDRES EXTRACTO CTA. 2660</v>
          </cell>
          <cell r="D47">
            <v>0</v>
          </cell>
        </row>
        <row r="48">
          <cell r="B48">
            <v>1115050250</v>
          </cell>
          <cell r="C48" t="str">
            <v>DAVIVIENDA IPIALES EXTRACTO CTA. 3460699</v>
          </cell>
          <cell r="D48">
            <v>0</v>
          </cell>
        </row>
        <row r="49">
          <cell r="B49">
            <v>1115050260</v>
          </cell>
          <cell r="C49" t="str">
            <v>DAVIVIENDA GIRARDOT EXTRACTO CTA. 356069</v>
          </cell>
          <cell r="D49">
            <v>0</v>
          </cell>
        </row>
        <row r="50">
          <cell r="B50">
            <v>1115050270</v>
          </cell>
          <cell r="C50" t="str">
            <v>BANCOLOMBIA HONDA EXTRACTO CTA. 42494194</v>
          </cell>
          <cell r="D50">
            <v>0</v>
          </cell>
        </row>
        <row r="51">
          <cell r="B51">
            <v>1115050280</v>
          </cell>
          <cell r="C51" t="str">
            <v>DAVIVIENDA CTA NAL EXTRACTO 056048286999</v>
          </cell>
          <cell r="D51">
            <v>1466210.79</v>
          </cell>
        </row>
        <row r="52">
          <cell r="B52">
            <v>1115050281</v>
          </cell>
          <cell r="C52" t="str">
            <v>DAVIVIENDA CTA NAL CONSIGNAC Y NOTAS CR</v>
          </cell>
          <cell r="D52">
            <v>0</v>
          </cell>
        </row>
        <row r="53">
          <cell r="B53">
            <v>1115050282</v>
          </cell>
          <cell r="C53" t="str">
            <v>DAVIVIENDA CTA NAL PAGOS Y NOTAS DB BANC</v>
          </cell>
          <cell r="D53">
            <v>0</v>
          </cell>
        </row>
        <row r="54">
          <cell r="B54">
            <v>1115050290</v>
          </cell>
          <cell r="C54" t="str">
            <v>BANCOLOMBIA QUIBDO EXTRACTO CTA. 188-000</v>
          </cell>
          <cell r="D54">
            <v>12229369.51</v>
          </cell>
        </row>
        <row r="55">
          <cell r="B55">
            <v>1115050300</v>
          </cell>
          <cell r="C55" t="str">
            <v>BANCOLOMBIA LETICIA EXTRACTO CTA. 188-00</v>
          </cell>
          <cell r="D55">
            <v>17073025.129999999</v>
          </cell>
        </row>
        <row r="56">
          <cell r="B56">
            <v>1115050310</v>
          </cell>
          <cell r="C56" t="str">
            <v>BANCOLOMBIA CTA NAL EXTRACTO 69000006453</v>
          </cell>
          <cell r="D56">
            <v>4188532955.8099999</v>
          </cell>
        </row>
        <row r="57">
          <cell r="B57">
            <v>1115050311</v>
          </cell>
          <cell r="C57" t="str">
            <v>BANCOLOMBIA CTA NAL CONSIGNAC Y NOTAS CR</v>
          </cell>
          <cell r="D57">
            <v>373262.71</v>
          </cell>
        </row>
        <row r="58">
          <cell r="B58">
            <v>1115050312</v>
          </cell>
          <cell r="C58" t="str">
            <v>BANCOLOMBIA CTA NAL PAGOS Y NOTAS DB BAN</v>
          </cell>
          <cell r="D58">
            <v>-621873429.21000004</v>
          </cell>
        </row>
        <row r="59">
          <cell r="B59">
            <v>1115100101</v>
          </cell>
          <cell r="C59" t="str">
            <v>BANK OF ENGLAND (BKENGB2L)</v>
          </cell>
          <cell r="D59">
            <v>29253293.100000001</v>
          </cell>
        </row>
        <row r="60">
          <cell r="B60">
            <v>1115100303</v>
          </cell>
          <cell r="C60" t="str">
            <v>JPMORGAN CHASE BANK, LONDON GB AUD  (CHA</v>
          </cell>
          <cell r="D60">
            <v>19576796.550000001</v>
          </cell>
        </row>
        <row r="61">
          <cell r="B61">
            <v>1115100304</v>
          </cell>
          <cell r="C61" t="str">
            <v>JPMORGAN CHASE BANK, LONDON GB CAD (CHAS</v>
          </cell>
          <cell r="D61">
            <v>16760295.050000001</v>
          </cell>
        </row>
        <row r="62">
          <cell r="B62">
            <v>1115100305</v>
          </cell>
          <cell r="C62" t="str">
            <v>JPMORGAN CHASE BANK, LONDON GB CHF (CHAS</v>
          </cell>
          <cell r="D62">
            <v>40139812.579999998</v>
          </cell>
        </row>
        <row r="63">
          <cell r="B63">
            <v>1115100306</v>
          </cell>
          <cell r="C63" t="str">
            <v>JPMORGAN CHASE BANK, LONDON GB CNH (CHAS</v>
          </cell>
          <cell r="D63">
            <v>338158.51</v>
          </cell>
        </row>
        <row r="64">
          <cell r="B64">
            <v>1115100308</v>
          </cell>
          <cell r="C64" t="str">
            <v>JPMORGAN CHASE BANK, LONDON GB EUR (CHAS</v>
          </cell>
          <cell r="D64">
            <v>35716959.659999996</v>
          </cell>
        </row>
        <row r="65">
          <cell r="B65">
            <v>1115100309</v>
          </cell>
          <cell r="C65" t="str">
            <v>JPMORGAN CHASE BANK, LONDON GB GBP (CHAS</v>
          </cell>
          <cell r="D65">
            <v>38862637.909999996</v>
          </cell>
        </row>
        <row r="66">
          <cell r="B66">
            <v>1115100310</v>
          </cell>
          <cell r="C66" t="str">
            <v>JPMORGAN CHASE BANK, LONDON GB HKD (CHAS</v>
          </cell>
          <cell r="D66">
            <v>143027.99</v>
          </cell>
        </row>
        <row r="67">
          <cell r="B67">
            <v>1115100311</v>
          </cell>
          <cell r="C67" t="str">
            <v>JPMORGAN CHASE BANK, LONDON GB JPY (CHAS</v>
          </cell>
          <cell r="D67">
            <v>38042708.799999997</v>
          </cell>
        </row>
        <row r="68">
          <cell r="B68">
            <v>1115100312</v>
          </cell>
          <cell r="C68" t="str">
            <v>JPMORGAN CHASE BANK, LONDON GB NOK (CHAS</v>
          </cell>
          <cell r="D68">
            <v>36938995.32</v>
          </cell>
        </row>
        <row r="69">
          <cell r="B69">
            <v>1115100313</v>
          </cell>
          <cell r="C69" t="str">
            <v>JPMORGAN CHASE BANK, LONDON GB NZD (CHAS</v>
          </cell>
          <cell r="D69">
            <v>21707627.66</v>
          </cell>
        </row>
        <row r="70">
          <cell r="B70">
            <v>1115100314</v>
          </cell>
          <cell r="C70" t="str">
            <v>JPMORGAN CHASE BANK, LONDON GB SEK (CHAS</v>
          </cell>
          <cell r="D70">
            <v>34880715.090000004</v>
          </cell>
        </row>
        <row r="71">
          <cell r="B71">
            <v>1115100315</v>
          </cell>
          <cell r="C71" t="str">
            <v>JPMORGAN CHASE BANK, LONDON GB SGD (CHAS</v>
          </cell>
          <cell r="D71">
            <v>54066.75</v>
          </cell>
        </row>
        <row r="72">
          <cell r="B72">
            <v>1115100317</v>
          </cell>
          <cell r="C72" t="str">
            <v>JP MORGAN CHASE BANK - TDA ACCOUNT (CHAS</v>
          </cell>
          <cell r="D72">
            <v>536239264142.78003</v>
          </cell>
        </row>
        <row r="73">
          <cell r="B73">
            <v>1115100318</v>
          </cell>
          <cell r="C73" t="str">
            <v>JPMORGAN CHASE BANK, LONDON GB KRW (CHAS</v>
          </cell>
          <cell r="D73">
            <v>955.59</v>
          </cell>
        </row>
        <row r="74">
          <cell r="B74">
            <v>1115100401</v>
          </cell>
          <cell r="C74" t="str">
            <v>CITIBANK N.A. - LONDRES AUD (CITIGB2L)</v>
          </cell>
          <cell r="D74">
            <v>23093156.43</v>
          </cell>
        </row>
        <row r="75">
          <cell r="B75">
            <v>1115100402</v>
          </cell>
          <cell r="C75" t="str">
            <v>CITIBANK N.A. - LONDRES CAD (CITIGB2L)</v>
          </cell>
          <cell r="D75">
            <v>21437712.07</v>
          </cell>
        </row>
        <row r="76">
          <cell r="B76">
            <v>1115100403</v>
          </cell>
          <cell r="C76" t="str">
            <v>CITIBANK N.A. - LONDRES CHF (CITIGB2L)</v>
          </cell>
          <cell r="D76">
            <v>41482945.390000001</v>
          </cell>
        </row>
        <row r="77">
          <cell r="B77">
            <v>1115100404</v>
          </cell>
          <cell r="C77" t="str">
            <v>CITIBANK N.A. - LONDRES DKK (CITIGB2L)</v>
          </cell>
          <cell r="D77">
            <v>27470681.010000002</v>
          </cell>
        </row>
        <row r="78">
          <cell r="B78">
            <v>1115100405</v>
          </cell>
          <cell r="C78" t="str">
            <v>CITIBANK N.A. - LONDRES EUR (CITIGB2L)</v>
          </cell>
          <cell r="D78">
            <v>74550113.390000001</v>
          </cell>
        </row>
        <row r="79">
          <cell r="B79">
            <v>1115100406</v>
          </cell>
          <cell r="C79" t="str">
            <v>CITIBANK N.A. - LONDRES GBP (CITIGB2L)</v>
          </cell>
          <cell r="D79">
            <v>63225602.700000003</v>
          </cell>
        </row>
        <row r="80">
          <cell r="B80">
            <v>1115100407</v>
          </cell>
          <cell r="C80" t="str">
            <v>CITIBANK N.A. - LONDRES JPY (CITIGB2L)</v>
          </cell>
          <cell r="D80">
            <v>45802191.439999998</v>
          </cell>
        </row>
        <row r="81">
          <cell r="B81">
            <v>1115100408</v>
          </cell>
          <cell r="C81" t="str">
            <v>CITIBANK N.A. - LONDRES NOK (CITIGB2L)</v>
          </cell>
          <cell r="D81">
            <v>25807638.329999998</v>
          </cell>
        </row>
        <row r="82">
          <cell r="B82">
            <v>1115100409</v>
          </cell>
          <cell r="C82" t="str">
            <v>CITIBANK N.A. - LONDRES NZD (CITIGB2L)</v>
          </cell>
          <cell r="D82">
            <v>23123698.66</v>
          </cell>
        </row>
        <row r="83">
          <cell r="B83">
            <v>1115100410</v>
          </cell>
          <cell r="C83" t="str">
            <v>CITIBANK N.A. - LONDRES SEK (CITIGB2L)</v>
          </cell>
          <cell r="D83">
            <v>0</v>
          </cell>
        </row>
        <row r="84">
          <cell r="B84">
            <v>1115100411</v>
          </cell>
          <cell r="C84" t="str">
            <v>CITIBANK - NEW YORK USD (CITIUS33)</v>
          </cell>
          <cell r="D84">
            <v>21297668265.669998</v>
          </cell>
        </row>
        <row r="85">
          <cell r="B85">
            <v>1115100490</v>
          </cell>
          <cell r="C85" t="str">
            <v>CITIBANK - NEW YORK USD - DGTN (CITIUS33</v>
          </cell>
          <cell r="D85">
            <v>0</v>
          </cell>
        </row>
        <row r="86">
          <cell r="B86">
            <v>1115100501</v>
          </cell>
          <cell r="C86" t="str">
            <v>FEDERAL RESERVE BANK OF NEW YORK USD (FR</v>
          </cell>
          <cell r="D86">
            <v>7797053663.4399996</v>
          </cell>
        </row>
        <row r="87">
          <cell r="B87">
            <v>1115100601</v>
          </cell>
          <cell r="C87" t="str">
            <v>EUROCLEAR BANK S.A./N.V BRUSSELS USD (MG</v>
          </cell>
          <cell r="D87">
            <v>38906978.399999999</v>
          </cell>
        </row>
        <row r="88">
          <cell r="B88">
            <v>1115100602</v>
          </cell>
          <cell r="C88" t="str">
            <v>EUROCLEAR BANK S.A/N.V BRUSSELS AUD (MGT</v>
          </cell>
          <cell r="D88">
            <v>23955744.43</v>
          </cell>
        </row>
        <row r="89">
          <cell r="B89">
            <v>1115100603</v>
          </cell>
          <cell r="C89" t="str">
            <v>EUROCLEAR BANK S.A. /N.V BRUSSELS CAD(MG</v>
          </cell>
          <cell r="D89">
            <v>16568989.65</v>
          </cell>
        </row>
        <row r="90">
          <cell r="B90">
            <v>1115100606</v>
          </cell>
          <cell r="C90" t="str">
            <v>EUROCLEAR BANK S.A /N.V BRUSSELS EUR (MG</v>
          </cell>
          <cell r="D90">
            <v>42635258.409999996</v>
          </cell>
        </row>
        <row r="91">
          <cell r="B91">
            <v>1115100607</v>
          </cell>
          <cell r="C91" t="str">
            <v>EUROCLEAR BANK S.A/N.V BRUSSELS GBP (MGT</v>
          </cell>
          <cell r="D91">
            <v>21995733.859999999</v>
          </cell>
        </row>
        <row r="92">
          <cell r="B92">
            <v>1115100608</v>
          </cell>
          <cell r="C92" t="str">
            <v>EUROCLEAR BANK S.A/N.V BRUSSELS HKD (MGT</v>
          </cell>
          <cell r="D92">
            <v>239135.4</v>
          </cell>
        </row>
        <row r="93">
          <cell r="B93">
            <v>1115100610</v>
          </cell>
          <cell r="C93" t="str">
            <v>EUROCLEAR BANK S.A/N.V BRUSSELS NOK (MGT</v>
          </cell>
          <cell r="D93">
            <v>46045595.75</v>
          </cell>
        </row>
        <row r="94">
          <cell r="B94">
            <v>1115100611</v>
          </cell>
          <cell r="C94" t="str">
            <v>EUROCLEAR BANK S.A/N.V BRUSSELS NZD (MGT</v>
          </cell>
          <cell r="D94">
            <v>24355346.719999999</v>
          </cell>
        </row>
        <row r="95">
          <cell r="B95">
            <v>1115100612</v>
          </cell>
          <cell r="C95" t="str">
            <v>EUROCLEAR BANK S.A/N.V BRUSSELS SEK (MGT</v>
          </cell>
          <cell r="D95">
            <v>30905363.640000001</v>
          </cell>
        </row>
        <row r="96">
          <cell r="B96">
            <v>1115100613</v>
          </cell>
          <cell r="C96" t="str">
            <v>EUROCLEAR BANK S.A/N.V BRUSSELS SGD (MGT</v>
          </cell>
          <cell r="D96">
            <v>351578.76</v>
          </cell>
        </row>
        <row r="97">
          <cell r="B97">
            <v>1115100614</v>
          </cell>
          <cell r="C97" t="str">
            <v>EUROCLEAR BANK S.A/N.V BRUSSELS USD (MGT</v>
          </cell>
          <cell r="D97">
            <v>41630456.57</v>
          </cell>
        </row>
        <row r="98">
          <cell r="B98">
            <v>1115100615</v>
          </cell>
          <cell r="C98" t="str">
            <v>EUROCLEAR BANK S.A/N.V BRUSELAS EUR (MGT</v>
          </cell>
          <cell r="D98">
            <v>19784041.030000001</v>
          </cell>
        </row>
        <row r="99">
          <cell r="B99">
            <v>1120010100</v>
          </cell>
          <cell r="C99" t="str">
            <v>DEPOSITOS EN CANJE</v>
          </cell>
          <cell r="D99">
            <v>0</v>
          </cell>
        </row>
        <row r="100">
          <cell r="B100">
            <v>1130100102</v>
          </cell>
          <cell r="C100" t="str">
            <v>CITIBANK - NEW YORK</v>
          </cell>
          <cell r="D100">
            <v>0</v>
          </cell>
        </row>
        <row r="101">
          <cell r="B101">
            <v>1130100103</v>
          </cell>
          <cell r="C101" t="str">
            <v>FEDERAL RESERVE BANK OF NEW YORK - NEW Y</v>
          </cell>
          <cell r="D101">
            <v>0</v>
          </cell>
        </row>
        <row r="102">
          <cell r="B102">
            <v>1215100100</v>
          </cell>
          <cell r="C102" t="str">
            <v>PACTOS DE REVENTA BANCOS</v>
          </cell>
          <cell r="D102">
            <v>7314329900000</v>
          </cell>
        </row>
        <row r="103">
          <cell r="B103">
            <v>1215100200</v>
          </cell>
          <cell r="C103" t="str">
            <v>PACTOS DE REVENTA INTERESES ENTIDADES FI</v>
          </cell>
          <cell r="D103">
            <v>73760828698.520004</v>
          </cell>
        </row>
        <row r="104">
          <cell r="B104">
            <v>1215100300</v>
          </cell>
          <cell r="C104" t="str">
            <v>PACTOS DE REVENTA CORPORACIONES FINANCIE</v>
          </cell>
          <cell r="D104">
            <v>1457000000000</v>
          </cell>
        </row>
        <row r="105">
          <cell r="B105">
            <v>1215100500</v>
          </cell>
          <cell r="C105" t="str">
            <v>PACTOS DE REVENTA CIAS. DE FINANCIAMIENT</v>
          </cell>
          <cell r="D105">
            <v>13000000000</v>
          </cell>
        </row>
        <row r="106">
          <cell r="B106">
            <v>1215100700</v>
          </cell>
          <cell r="C106" t="str">
            <v>PACTOS DE REVENTA SOCIEDADES FIDUCIARIAS</v>
          </cell>
          <cell r="D106">
            <v>0</v>
          </cell>
        </row>
        <row r="107">
          <cell r="B107">
            <v>1215100900</v>
          </cell>
          <cell r="C107" t="str">
            <v>PACTOS DE REVENTA SOC. ADMIN FONDOS DE P</v>
          </cell>
          <cell r="D107">
            <v>0</v>
          </cell>
        </row>
        <row r="108">
          <cell r="B108">
            <v>1215101100</v>
          </cell>
          <cell r="C108" t="str">
            <v>PACTOS DE REVENTA OTRAS ENTIDADES FINANC</v>
          </cell>
          <cell r="D108">
            <v>22000000000</v>
          </cell>
        </row>
        <row r="109">
          <cell r="B109">
            <v>1230250100</v>
          </cell>
          <cell r="C109" t="str">
            <v>ATL OTRAS ENTIDADES FINANCIERAS</v>
          </cell>
          <cell r="D109">
            <v>15000000000</v>
          </cell>
        </row>
        <row r="110">
          <cell r="B110">
            <v>1230950101</v>
          </cell>
          <cell r="C110" t="str">
            <v>INTERESES ATL</v>
          </cell>
          <cell r="D110">
            <v>40335000</v>
          </cell>
        </row>
        <row r="111">
          <cell r="B111">
            <v>1301150110</v>
          </cell>
          <cell r="C111" t="str">
            <v>INVERSIONES BONOS</v>
          </cell>
          <cell r="D111">
            <v>0</v>
          </cell>
        </row>
        <row r="112">
          <cell r="B112">
            <v>1301200010</v>
          </cell>
          <cell r="C112" t="str">
            <v>RI TRANSICION OPERACIONES TITULOS</v>
          </cell>
          <cell r="D112">
            <v>0</v>
          </cell>
        </row>
        <row r="113">
          <cell r="B113">
            <v>1301200120</v>
          </cell>
          <cell r="C113" t="str">
            <v>RI FONDO DE MERCADO MONETARIO-STIF</v>
          </cell>
          <cell r="D113">
            <v>1727656182698.5</v>
          </cell>
        </row>
        <row r="114">
          <cell r="B114">
            <v>1301200130</v>
          </cell>
          <cell r="C114" t="str">
            <v>RI ACUERDOS RECOMPRA COSTO</v>
          </cell>
          <cell r="D114">
            <v>6357215765038.2197</v>
          </cell>
        </row>
        <row r="115">
          <cell r="B115">
            <v>1301200140</v>
          </cell>
          <cell r="C115" t="str">
            <v>RI ACUERDOS RECOMPRA INTERES CAUSADO</v>
          </cell>
          <cell r="D115">
            <v>2807770270.7199998</v>
          </cell>
        </row>
        <row r="116">
          <cell r="B116">
            <v>1301200150</v>
          </cell>
          <cell r="C116" t="str">
            <v>RI DEPOSITOS TERMINO OVERNIGHT</v>
          </cell>
          <cell r="D116">
            <v>0</v>
          </cell>
        </row>
        <row r="117">
          <cell r="B117">
            <v>1301200151</v>
          </cell>
          <cell r="C117" t="str">
            <v>DEPOSITOS A TERMINO OVERNIGHT-DGTN</v>
          </cell>
          <cell r="D117">
            <v>0</v>
          </cell>
        </row>
        <row r="118">
          <cell r="B118">
            <v>1301200160</v>
          </cell>
          <cell r="C118" t="str">
            <v>RI DEPOSITOS A TERMINO</v>
          </cell>
          <cell r="D118">
            <v>0</v>
          </cell>
        </row>
        <row r="119">
          <cell r="B119">
            <v>1301200180</v>
          </cell>
          <cell r="C119" t="str">
            <v>RI FONDOS DEL BIS</v>
          </cell>
          <cell r="D119">
            <v>2174352105361.2202</v>
          </cell>
        </row>
        <row r="120">
          <cell r="B120">
            <v>1301200190</v>
          </cell>
          <cell r="C120" t="str">
            <v>RI INVERSIONES PAPELES A DESCUENTO</v>
          </cell>
          <cell r="D120">
            <v>363233170804.82996</v>
          </cell>
        </row>
        <row r="121">
          <cell r="B121">
            <v>1301200200</v>
          </cell>
          <cell r="C121" t="str">
            <v>RI INVERSIONES CERTIFICADOS DE DEPOSITO</v>
          </cell>
          <cell r="D121">
            <v>0</v>
          </cell>
        </row>
        <row r="122">
          <cell r="B122">
            <v>1301200210</v>
          </cell>
          <cell r="C122" t="str">
            <v>RI INVERSIONES BONOS</v>
          </cell>
          <cell r="D122">
            <v>7967962602047.4805</v>
          </cell>
        </row>
        <row r="123">
          <cell r="B123">
            <v>1301200220</v>
          </cell>
          <cell r="C123" t="str">
            <v>RI INVERSIONES RENTA VARIABLE</v>
          </cell>
          <cell r="D123">
            <v>0</v>
          </cell>
        </row>
        <row r="124">
          <cell r="B124">
            <v>1301200310</v>
          </cell>
          <cell r="C124" t="str">
            <v>RI DEPOSITOS CONTRATOS FUTUROS EFECTIVO</v>
          </cell>
          <cell r="D124">
            <v>11176215340.889999</v>
          </cell>
        </row>
        <row r="125">
          <cell r="B125">
            <v>1301200425</v>
          </cell>
          <cell r="C125" t="str">
            <v>RI TITULOS ENTREGADOS EN GARANTIA REPO</v>
          </cell>
          <cell r="D125">
            <v>0</v>
          </cell>
        </row>
        <row r="126">
          <cell r="B126">
            <v>1302100001</v>
          </cell>
          <cell r="C126" t="str">
            <v>RI INVERSIONES RENTA VARIABLE</v>
          </cell>
          <cell r="D126">
            <v>170743012957.5</v>
          </cell>
        </row>
        <row r="127">
          <cell r="B127">
            <v>1303150001</v>
          </cell>
          <cell r="C127" t="str">
            <v>INVERS. CERTIFICADOS DE DEPOSITOS A TERM</v>
          </cell>
          <cell r="D127">
            <v>0</v>
          </cell>
        </row>
        <row r="128">
          <cell r="B128">
            <v>1317050001</v>
          </cell>
          <cell r="C128" t="str">
            <v>VR.RAZONABLE-ORI TITULOSTES-INTERVENCION</v>
          </cell>
          <cell r="D128">
            <v>43886917087365.102</v>
          </cell>
        </row>
        <row r="129">
          <cell r="B129">
            <v>1317150001</v>
          </cell>
          <cell r="C129" t="str">
            <v>VR. RAZ-ORI TIT. DEUDA PRIVADA -INTERV.</v>
          </cell>
          <cell r="D129">
            <v>0</v>
          </cell>
        </row>
        <row r="130">
          <cell r="B130">
            <v>1317200190</v>
          </cell>
          <cell r="C130" t="str">
            <v>RI INVERSIONES PAPELES A DESCUENTO</v>
          </cell>
          <cell r="D130">
            <v>18134280734140.898</v>
          </cell>
        </row>
        <row r="131">
          <cell r="B131">
            <v>1317200200</v>
          </cell>
          <cell r="C131" t="str">
            <v>RI INVERSIONES CERTIFICADOS DE DEPOSITO</v>
          </cell>
          <cell r="D131">
            <v>3480456216774.3398</v>
          </cell>
        </row>
        <row r="132">
          <cell r="B132">
            <v>1317200210</v>
          </cell>
          <cell r="C132" t="str">
            <v>RI INVERSIONES BONOS</v>
          </cell>
          <cell r="D132">
            <v>109337865032264.72</v>
          </cell>
        </row>
        <row r="133">
          <cell r="B133">
            <v>1352050100</v>
          </cell>
          <cell r="C133" t="str">
            <v>FORWARD MONEDAS (COP/USD) NON DELIVERY N</v>
          </cell>
          <cell r="D133">
            <v>0</v>
          </cell>
        </row>
        <row r="134">
          <cell r="B134">
            <v>1352100100</v>
          </cell>
          <cell r="C134" t="str">
            <v>RI CONTRATOS FORWARD SOBRE DIVISAS</v>
          </cell>
          <cell r="D134">
            <v>10870153053.059999</v>
          </cell>
        </row>
        <row r="135">
          <cell r="B135">
            <v>1352101100</v>
          </cell>
          <cell r="C135" t="str">
            <v>RI CONTRATOS FORWARD SOBRE DIVISAS</v>
          </cell>
          <cell r="D135">
            <v>16927462415.450001</v>
          </cell>
        </row>
        <row r="136">
          <cell r="B136">
            <v>1352201100</v>
          </cell>
          <cell r="C136" t="str">
            <v>RI CONTRATOS FORWARD SOBRE TITULOS</v>
          </cell>
          <cell r="D136">
            <v>29328038015.849998</v>
          </cell>
        </row>
        <row r="137">
          <cell r="B137">
            <v>1353150100</v>
          </cell>
          <cell r="C137" t="str">
            <v>RI CONTRATOS DE FUTUROS SOBRE TITULOS</v>
          </cell>
          <cell r="D137">
            <v>0</v>
          </cell>
        </row>
        <row r="138">
          <cell r="B138">
            <v>1353151100</v>
          </cell>
          <cell r="C138" t="str">
            <v>RI CONTRATOS DE FUTUROS SOBRE TITULOS</v>
          </cell>
          <cell r="D138">
            <v>0</v>
          </cell>
        </row>
        <row r="139">
          <cell r="B139">
            <v>1354950101</v>
          </cell>
          <cell r="C139" t="str">
            <v>FX SWAPS OTROS - DE NEGOCIACION</v>
          </cell>
          <cell r="D139">
            <v>0</v>
          </cell>
        </row>
        <row r="140">
          <cell r="B140">
            <v>1356050100</v>
          </cell>
          <cell r="C140" t="str">
            <v>FORWARD MONEDAS (COP/USD) NON DELIVERY C</v>
          </cell>
          <cell r="D140">
            <v>0</v>
          </cell>
        </row>
        <row r="141">
          <cell r="B141">
            <v>1380051010</v>
          </cell>
          <cell r="C141" t="str">
            <v>RI TRANSICION OPERACIONES TITULOS</v>
          </cell>
          <cell r="D141">
            <v>0</v>
          </cell>
        </row>
        <row r="142">
          <cell r="B142">
            <v>1380051110</v>
          </cell>
          <cell r="C142" t="str">
            <v>RI EFECTIVO</v>
          </cell>
          <cell r="D142">
            <v>223493704107.84</v>
          </cell>
        </row>
        <row r="143">
          <cell r="B143">
            <v>1380051120</v>
          </cell>
          <cell r="C143" t="str">
            <v>RI FONDO DE MERCADO MONETARIO-STIF</v>
          </cell>
          <cell r="D143">
            <v>851419912602.10999</v>
          </cell>
        </row>
        <row r="144">
          <cell r="B144">
            <v>1380051190</v>
          </cell>
          <cell r="C144" t="str">
            <v>RI INVERSIONES PAPELES A DESCUENTO</v>
          </cell>
          <cell r="D144">
            <v>1895474823901</v>
          </cell>
        </row>
        <row r="145">
          <cell r="B145">
            <v>1380051200</v>
          </cell>
          <cell r="C145" t="str">
            <v>RI INVERSIONES CERTIFICADOS DE DEPOSITO</v>
          </cell>
          <cell r="D145">
            <v>0</v>
          </cell>
        </row>
        <row r="146">
          <cell r="B146">
            <v>1380051210</v>
          </cell>
          <cell r="C146" t="str">
            <v>RI INVERSIONES BONOS</v>
          </cell>
          <cell r="D146">
            <v>54061712133536.359</v>
          </cell>
        </row>
        <row r="147">
          <cell r="B147">
            <v>1380051220</v>
          </cell>
          <cell r="C147" t="str">
            <v>RI INVERSIONES RENTA VARIABLE</v>
          </cell>
          <cell r="D147">
            <v>0</v>
          </cell>
        </row>
        <row r="148">
          <cell r="B148">
            <v>1380051310</v>
          </cell>
          <cell r="C148" t="str">
            <v>RI DEPOSITOS CONTRATOS FUTUROS EFECTIVO</v>
          </cell>
          <cell r="D148">
            <v>98546228131.799988</v>
          </cell>
        </row>
        <row r="149">
          <cell r="B149">
            <v>1380051320</v>
          </cell>
          <cell r="C149" t="str">
            <v>RI DEPOSITOS CONTRATOS FUTURO TITULOS</v>
          </cell>
          <cell r="D149">
            <v>0</v>
          </cell>
        </row>
        <row r="150">
          <cell r="B150">
            <v>1380051410</v>
          </cell>
          <cell r="C150" t="str">
            <v>RI GARANTIA ENTREGADAS EN EFECTIVO-OP OT</v>
          </cell>
          <cell r="D150">
            <v>3974932000</v>
          </cell>
        </row>
        <row r="151">
          <cell r="B151">
            <v>1380051420</v>
          </cell>
          <cell r="C151" t="str">
            <v>RI GARANTIA ENTREGADAS EN TITULOS-OP OTC</v>
          </cell>
          <cell r="D151">
            <v>0</v>
          </cell>
        </row>
        <row r="152">
          <cell r="B152">
            <v>1381050100</v>
          </cell>
          <cell r="C152" t="str">
            <v>DERECHOS ESPECIALES DE GIRO COSTO</v>
          </cell>
          <cell r="D152">
            <v>13011123642264.93</v>
          </cell>
        </row>
        <row r="153">
          <cell r="B153">
            <v>1381050102</v>
          </cell>
          <cell r="C153" t="str">
            <v>DERECHOS ESPECIALES DE GIRO INTERES CAUS</v>
          </cell>
          <cell r="D153">
            <v>90400572278.410004</v>
          </cell>
        </row>
        <row r="154">
          <cell r="B154">
            <v>1381050104</v>
          </cell>
          <cell r="C154" t="str">
            <v>DERECHOS ESPECIALES DE GIRO REMUNERACION</v>
          </cell>
          <cell r="D154">
            <v>16231010652.15</v>
          </cell>
        </row>
        <row r="155">
          <cell r="B155">
            <v>1381100100</v>
          </cell>
          <cell r="C155" t="str">
            <v>PESOS ANDINOS</v>
          </cell>
          <cell r="D155">
            <v>76441000000</v>
          </cell>
        </row>
        <row r="156">
          <cell r="B156">
            <v>1381150100</v>
          </cell>
          <cell r="C156" t="str">
            <v>CONVENIOS ALADI ARGENTINA - CUENTA A - A</v>
          </cell>
          <cell r="D156">
            <v>0</v>
          </cell>
        </row>
        <row r="157">
          <cell r="B157">
            <v>1381150200</v>
          </cell>
          <cell r="C157" t="str">
            <v>CONVENIOS ALADI ARGENTINA - CUENTA B - A</v>
          </cell>
          <cell r="D157">
            <v>0</v>
          </cell>
        </row>
        <row r="158">
          <cell r="B158">
            <v>1381150300</v>
          </cell>
          <cell r="C158" t="str">
            <v>CONVENIOS ALADI BOLIVIA - CUENTA A - ALA</v>
          </cell>
          <cell r="D158">
            <v>0</v>
          </cell>
        </row>
        <row r="159">
          <cell r="B159">
            <v>1381150400</v>
          </cell>
          <cell r="C159" t="str">
            <v>CONVENIOS ALADI BOLIVIA - CUENTA B - ALA</v>
          </cell>
          <cell r="D159">
            <v>0</v>
          </cell>
        </row>
        <row r="160">
          <cell r="B160">
            <v>1381150700</v>
          </cell>
          <cell r="C160" t="str">
            <v>CONVENIOS ALADI ECUADOR - CUENTA A - ALA</v>
          </cell>
          <cell r="D160">
            <v>0</v>
          </cell>
        </row>
        <row r="161">
          <cell r="B161">
            <v>1381150800</v>
          </cell>
          <cell r="C161" t="str">
            <v>CONVENIOS ALADI ECUADOR - CUENTA B - ALA</v>
          </cell>
          <cell r="D161">
            <v>0</v>
          </cell>
        </row>
        <row r="162">
          <cell r="B162">
            <v>1381151600</v>
          </cell>
          <cell r="C162" t="str">
            <v>CONVENIOS ALADI PERU - CUENTA B - ALADI</v>
          </cell>
          <cell r="D162">
            <v>0</v>
          </cell>
        </row>
        <row r="163">
          <cell r="B163">
            <v>1382050100</v>
          </cell>
          <cell r="C163" t="str">
            <v>FMI POSICION DE RESERVAS - COSTO</v>
          </cell>
          <cell r="D163">
            <v>2537355063437.8198</v>
          </cell>
        </row>
        <row r="164">
          <cell r="B164">
            <v>1382050300</v>
          </cell>
          <cell r="C164" t="str">
            <v>FMI CUENTA NUMERO1 APORTE EN PESOS</v>
          </cell>
          <cell r="D164">
            <v>1549689199</v>
          </cell>
        </row>
        <row r="165">
          <cell r="B165">
            <v>1382050400</v>
          </cell>
          <cell r="C165" t="str">
            <v>FMI CUENTA NUMERO1 DEGS DIFERENCIA DE CA</v>
          </cell>
          <cell r="D165">
            <v>9713700038058.2598</v>
          </cell>
        </row>
        <row r="166">
          <cell r="B166">
            <v>1382100100</v>
          </cell>
          <cell r="C166" t="str">
            <v>APORTES EN EL FONDO LATINOAM DE RESERVAS</v>
          </cell>
          <cell r="D166">
            <v>2153040825099.1499</v>
          </cell>
        </row>
        <row r="167">
          <cell r="B167">
            <v>1382100200</v>
          </cell>
          <cell r="C167" t="str">
            <v>APORTES EN LAS RESERVAS DEL FLAR</v>
          </cell>
          <cell r="D167">
            <v>27853447439.82</v>
          </cell>
        </row>
        <row r="168">
          <cell r="B168">
            <v>1382150100</v>
          </cell>
          <cell r="C168" t="str">
            <v>ASOCIACION INTERNACIONAL DE FOMENTO DOLA</v>
          </cell>
          <cell r="D168">
            <v>0</v>
          </cell>
        </row>
        <row r="169">
          <cell r="B169">
            <v>1382150200</v>
          </cell>
          <cell r="C169" t="str">
            <v>AIF DOLARES - SEPTIMO REABASTECIMIENTO</v>
          </cell>
          <cell r="D169">
            <v>0</v>
          </cell>
        </row>
        <row r="170">
          <cell r="B170">
            <v>1382150300</v>
          </cell>
          <cell r="C170" t="str">
            <v>AIF DOLARES - OCTAVO REABASTECIMIENTO</v>
          </cell>
          <cell r="D170">
            <v>0</v>
          </cell>
        </row>
        <row r="171">
          <cell r="B171">
            <v>1382150301</v>
          </cell>
          <cell r="C171" t="str">
            <v>VLRACION INVERSION A VLR RAZONABLE APORT</v>
          </cell>
          <cell r="D171">
            <v>0</v>
          </cell>
        </row>
        <row r="172">
          <cell r="B172">
            <v>1382150400</v>
          </cell>
          <cell r="C172" t="str">
            <v>AIF MONEDA NACIONAL</v>
          </cell>
          <cell r="D172">
            <v>0</v>
          </cell>
        </row>
        <row r="173">
          <cell r="B173">
            <v>1382150500</v>
          </cell>
          <cell r="C173" t="str">
            <v>AIF CONTRIBUCIONES ESPECIALES</v>
          </cell>
          <cell r="D173">
            <v>0</v>
          </cell>
        </row>
        <row r="174">
          <cell r="B174">
            <v>1382150600</v>
          </cell>
          <cell r="C174" t="str">
            <v>AIF CONTRIBUCIONES ESPECIALES-CUARTO REA</v>
          </cell>
          <cell r="D174">
            <v>0</v>
          </cell>
        </row>
        <row r="175">
          <cell r="B175">
            <v>1382150700</v>
          </cell>
          <cell r="C175" t="str">
            <v>AIF CONTRIBUCIONES ESPECIALES-QUINTO REA</v>
          </cell>
          <cell r="D175">
            <v>0</v>
          </cell>
        </row>
        <row r="176">
          <cell r="B176">
            <v>1382150800</v>
          </cell>
          <cell r="C176" t="str">
            <v>AIF CONTRIBUCIONES ESPECIALES-SEXTO REAB</v>
          </cell>
          <cell r="D176">
            <v>0</v>
          </cell>
        </row>
        <row r="177">
          <cell r="B177">
            <v>1382150900</v>
          </cell>
          <cell r="C177" t="str">
            <v>AIF SEXTO REABASTECIMTO SIN MANTENIMIENT</v>
          </cell>
          <cell r="D177">
            <v>0</v>
          </cell>
        </row>
        <row r="178">
          <cell r="B178">
            <v>1382151000</v>
          </cell>
          <cell r="C178" t="str">
            <v>AIF 9NO  REABASTECIMTO SIN MANTENIMIENTO</v>
          </cell>
          <cell r="D178">
            <v>0</v>
          </cell>
        </row>
        <row r="179">
          <cell r="B179">
            <v>1382152000</v>
          </cell>
          <cell r="C179" t="str">
            <v>VLRACION INVERSION A VLR RAZONABLE APORT</v>
          </cell>
          <cell r="D179">
            <v>0</v>
          </cell>
        </row>
        <row r="180">
          <cell r="B180">
            <v>1382200100</v>
          </cell>
          <cell r="C180" t="str">
            <v>BID CAPITAL ORDINARIO RESOLUCION AG 9/20</v>
          </cell>
          <cell r="D180">
            <v>0</v>
          </cell>
        </row>
        <row r="181">
          <cell r="B181">
            <v>1382200200</v>
          </cell>
          <cell r="C181" t="str">
            <v>BID CAPITAL ORDINARIO RES. AG 9/2016</v>
          </cell>
          <cell r="D181">
            <v>0</v>
          </cell>
        </row>
        <row r="182">
          <cell r="B182">
            <v>1382200400</v>
          </cell>
          <cell r="C182" t="str">
            <v>BID CAPITAL ORDINARIO - MONEDA NACIONAL</v>
          </cell>
          <cell r="D182">
            <v>0</v>
          </cell>
        </row>
        <row r="183">
          <cell r="B183">
            <v>1382250100</v>
          </cell>
          <cell r="C183" t="str">
            <v>BIRF-APORTE M/NAL- 2% SECCION 7A CONVENI</v>
          </cell>
          <cell r="D183">
            <v>0</v>
          </cell>
        </row>
        <row r="184">
          <cell r="B184">
            <v>1382250200</v>
          </cell>
          <cell r="C184" t="str">
            <v>BIRF 18% SECCION 7A CONVENIO OP RECOMPR</v>
          </cell>
          <cell r="D184">
            <v>0</v>
          </cell>
        </row>
        <row r="185">
          <cell r="B185">
            <v>1382250300</v>
          </cell>
          <cell r="C185" t="str">
            <v>BIRF 18% SECCION 7A CONVENIO - PAR NOMIN</v>
          </cell>
          <cell r="D185">
            <v>0</v>
          </cell>
        </row>
        <row r="186">
          <cell r="B186">
            <v>1382250400</v>
          </cell>
          <cell r="C186" t="str">
            <v>BIRF18% SECCION 7A CONVENIO-MTTO DE VALO</v>
          </cell>
          <cell r="D186">
            <v>0</v>
          </cell>
        </row>
        <row r="187">
          <cell r="B187">
            <v>1382300100</v>
          </cell>
          <cell r="C187" t="str">
            <v>BDC FONDO DE RECURSOS ESPECIALES APORTES</v>
          </cell>
          <cell r="D187">
            <v>0</v>
          </cell>
        </row>
        <row r="188">
          <cell r="B188">
            <v>1382300200</v>
          </cell>
          <cell r="C188" t="str">
            <v>BDC RECURSOS ORDINARIOS - DOLARES</v>
          </cell>
          <cell r="D188">
            <v>0</v>
          </cell>
        </row>
        <row r="189">
          <cell r="B189">
            <v>1382300300</v>
          </cell>
          <cell r="C189" t="str">
            <v>BDC FONDO ESPECIAL DESARROLLO ACT JD 374</v>
          </cell>
          <cell r="D189">
            <v>0</v>
          </cell>
        </row>
        <row r="190">
          <cell r="B190">
            <v>1382300400</v>
          </cell>
          <cell r="C190" t="str">
            <v>BDC FONDO ESPECIAL DESARROLLO ACT JD 388</v>
          </cell>
          <cell r="D190">
            <v>0</v>
          </cell>
        </row>
        <row r="191">
          <cell r="B191">
            <v>1382300500</v>
          </cell>
          <cell r="C191" t="str">
            <v>BDC FONDO DE RECURSOS ESPECIALES - RENDI</v>
          </cell>
          <cell r="D191">
            <v>0</v>
          </cell>
        </row>
        <row r="192">
          <cell r="B192">
            <v>1382350100</v>
          </cell>
          <cell r="C192" t="str">
            <v>APORTES CORPORACION ANDINA DE FOMENTO</v>
          </cell>
          <cell r="D192">
            <v>0</v>
          </cell>
        </row>
        <row r="193">
          <cell r="B193">
            <v>1382400100</v>
          </cell>
          <cell r="C193" t="str">
            <v>APORTES CORPORACION FINANCIERA INTERNACI</v>
          </cell>
          <cell r="D193">
            <v>0</v>
          </cell>
        </row>
        <row r="194">
          <cell r="B194">
            <v>1382450100</v>
          </cell>
          <cell r="C194" t="str">
            <v>APORTES CORPORACION INTERAMERICANA DE IN</v>
          </cell>
          <cell r="D194">
            <v>0</v>
          </cell>
        </row>
        <row r="195">
          <cell r="B195">
            <v>1382500100</v>
          </cell>
          <cell r="C195" t="str">
            <v>BANCO DE PAGOS INTERNACIONALES-BPI COSTO</v>
          </cell>
          <cell r="D195">
            <v>336966524561.83002</v>
          </cell>
        </row>
        <row r="196">
          <cell r="B196">
            <v>1408250100</v>
          </cell>
          <cell r="C196" t="str">
            <v>CATEGORIA E CARTERA ODRINARIA RES 25/95</v>
          </cell>
          <cell r="D196">
            <v>0</v>
          </cell>
        </row>
        <row r="197">
          <cell r="B197">
            <v>1410250100</v>
          </cell>
          <cell r="C197" t="str">
            <v>CATEGORIA E CREDITOS CCIALES LINEA BIRF</v>
          </cell>
          <cell r="D197">
            <v>0</v>
          </cell>
        </row>
        <row r="198">
          <cell r="B198">
            <v>1414050100</v>
          </cell>
          <cell r="C198" t="str">
            <v>CATEG A RIESGO NORMAL VIVIENDA PRESTAMOS</v>
          </cell>
          <cell r="D198">
            <v>223378429177.16</v>
          </cell>
        </row>
        <row r="199">
          <cell r="B199">
            <v>1414050200</v>
          </cell>
          <cell r="C199" t="str">
            <v>CATEGORIA A RIESGO NORMAL VIVIENDA PREST</v>
          </cell>
          <cell r="D199">
            <v>47115859054.669998</v>
          </cell>
        </row>
        <row r="200">
          <cell r="B200">
            <v>1414100100</v>
          </cell>
          <cell r="C200" t="str">
            <v>CATEG B RIESGO ACEPTABLE VIVIENDA PRESTA</v>
          </cell>
          <cell r="D200">
            <v>451396277.50999999</v>
          </cell>
        </row>
        <row r="201">
          <cell r="B201">
            <v>1414100200</v>
          </cell>
          <cell r="C201" t="str">
            <v>CATEG B RIESGO ACEPTABLE VIVIENDA PRESTA</v>
          </cell>
          <cell r="D201">
            <v>501295128.51999998</v>
          </cell>
        </row>
        <row r="202">
          <cell r="B202">
            <v>1414150100</v>
          </cell>
          <cell r="C202" t="str">
            <v>CATEG C RIESGO APRECIABLE VIVIENDA PREST</v>
          </cell>
          <cell r="D202">
            <v>25119956.920000002</v>
          </cell>
        </row>
        <row r="203">
          <cell r="B203">
            <v>1414150200</v>
          </cell>
          <cell r="C203" t="str">
            <v>CATEG C RIESGO APRECIABLE VIVIENDA PREST</v>
          </cell>
          <cell r="D203">
            <v>162717006.50999999</v>
          </cell>
        </row>
        <row r="204">
          <cell r="B204">
            <v>1414200100</v>
          </cell>
          <cell r="C204" t="str">
            <v>CATEG D RIESGO SIGNIFICAT VIVIENDA PREST</v>
          </cell>
          <cell r="D204">
            <v>211171310.33000001</v>
          </cell>
        </row>
        <row r="205">
          <cell r="B205">
            <v>1414200200</v>
          </cell>
          <cell r="C205" t="str">
            <v>CATEG D RIESGO SIGNIFICAT VIVIENDA PREST</v>
          </cell>
          <cell r="D205">
            <v>66574436.079999998</v>
          </cell>
        </row>
        <row r="206">
          <cell r="B206">
            <v>1414250100</v>
          </cell>
          <cell r="C206" t="str">
            <v>CATEG E RIESGO INCOBRABIL VIVIENDA PREST</v>
          </cell>
          <cell r="D206">
            <v>347003286.79000002</v>
          </cell>
        </row>
        <row r="207">
          <cell r="B207">
            <v>1414250200</v>
          </cell>
          <cell r="C207" t="str">
            <v>CATEG E RIESGO INCOBRABIL VIVIENDA PREST</v>
          </cell>
          <cell r="D207">
            <v>240511809.25999999</v>
          </cell>
        </row>
        <row r="208">
          <cell r="B208">
            <v>1414600101</v>
          </cell>
          <cell r="C208" t="str">
            <v>CATEGORIA A EDUCACION EMPLEADOS Y PENSIO</v>
          </cell>
          <cell r="D208">
            <v>3694056953.9000001</v>
          </cell>
        </row>
        <row r="209">
          <cell r="B209">
            <v>1414600151</v>
          </cell>
          <cell r="C209" t="str">
            <v>CATEG.A PTMO.TRANSIC. NOMINA EMPLEADOS/P</v>
          </cell>
          <cell r="D209">
            <v>3392241313.0500002</v>
          </cell>
        </row>
        <row r="210">
          <cell r="B210">
            <v>1414600200</v>
          </cell>
          <cell r="C210" t="str">
            <v>CATEGORIA A SERV MEDICO EMPLEADOS Y PENS</v>
          </cell>
          <cell r="D210">
            <v>3534097.1</v>
          </cell>
        </row>
        <row r="211">
          <cell r="B211">
            <v>1414600300</v>
          </cell>
          <cell r="C211" t="str">
            <v>CATEGORIA A BONOS SERV MEDICO EMPLEADOS</v>
          </cell>
          <cell r="D211">
            <v>0</v>
          </cell>
        </row>
        <row r="212">
          <cell r="B212">
            <v>1414600301</v>
          </cell>
          <cell r="C212" t="str">
            <v>CATEGORIA A PAGO BONOS SERV MEDI. EMPLEA</v>
          </cell>
          <cell r="D212">
            <v>0</v>
          </cell>
        </row>
        <row r="213">
          <cell r="B213">
            <v>1414600400</v>
          </cell>
          <cell r="C213" t="str">
            <v>CATEGORIA A CREDITOS VIVIENDA SIN GTIA H</v>
          </cell>
          <cell r="D213">
            <v>0</v>
          </cell>
        </row>
        <row r="214">
          <cell r="B214">
            <v>1414600500</v>
          </cell>
          <cell r="C214" t="str">
            <v>CATEGORIA A CREDITOS DE NECESIDAD DOMEST</v>
          </cell>
          <cell r="D214">
            <v>0.04</v>
          </cell>
        </row>
        <row r="215">
          <cell r="B215">
            <v>1414600505</v>
          </cell>
          <cell r="C215" t="str">
            <v>CATEGORÍA A RIESGO NORMAL CREDITOS DE CO</v>
          </cell>
          <cell r="D215">
            <v>1298959268.5899999</v>
          </cell>
        </row>
        <row r="216">
          <cell r="B216">
            <v>1414600600</v>
          </cell>
          <cell r="C216" t="str">
            <v>CATEGORIA A SEGURO HIPOTECARIO DE VIDA E</v>
          </cell>
          <cell r="D216">
            <v>219445745.86000001</v>
          </cell>
        </row>
        <row r="217">
          <cell r="B217">
            <v>1414650200</v>
          </cell>
          <cell r="C217" t="str">
            <v>CATEGORIA B SERV MEDICO EMPLEADOS Y PENS</v>
          </cell>
          <cell r="D217">
            <v>0</v>
          </cell>
        </row>
        <row r="218">
          <cell r="B218">
            <v>1414650201</v>
          </cell>
          <cell r="C218" t="str">
            <v>CATEGORIA B EDUCACION EMPLEADOS Y PENSIO</v>
          </cell>
          <cell r="D218">
            <v>12822401.1</v>
          </cell>
        </row>
        <row r="219">
          <cell r="B219">
            <v>1414650600</v>
          </cell>
          <cell r="C219" t="str">
            <v>CATEGORIA B SEGURO HIPOTECARIO DE VIDA E</v>
          </cell>
          <cell r="D219">
            <v>2386384.2999999998</v>
          </cell>
        </row>
        <row r="220">
          <cell r="B220">
            <v>1414700200</v>
          </cell>
          <cell r="C220" t="str">
            <v>CATEGORIA C SERV MEDICO EMPLEADOS Y PENS</v>
          </cell>
          <cell r="D220">
            <v>0</v>
          </cell>
        </row>
        <row r="221">
          <cell r="B221">
            <v>1414700201</v>
          </cell>
          <cell r="C221" t="str">
            <v>CATEGORIA C EDUCACION EMPLEADOS Y PENSIO</v>
          </cell>
          <cell r="D221">
            <v>0</v>
          </cell>
        </row>
        <row r="222">
          <cell r="B222">
            <v>1414700600</v>
          </cell>
          <cell r="C222" t="str">
            <v>CATEGORIA C SEGURO HIPOTECARIO DE VIDA E</v>
          </cell>
          <cell r="D222">
            <v>767470.42</v>
          </cell>
        </row>
        <row r="223">
          <cell r="B223">
            <v>1414750200</v>
          </cell>
          <cell r="C223" t="str">
            <v>CATEGORIA D SERV MEDICO EMPLEADOS Y PENS</v>
          </cell>
          <cell r="D223">
            <v>0</v>
          </cell>
        </row>
        <row r="224">
          <cell r="B224">
            <v>1414750201</v>
          </cell>
          <cell r="C224" t="str">
            <v>CATEGORIA D EDUCACION EMPLEADOS Y PENSIO</v>
          </cell>
          <cell r="D224">
            <v>16714169.939999999</v>
          </cell>
        </row>
        <row r="225">
          <cell r="B225">
            <v>1414750600</v>
          </cell>
          <cell r="C225" t="str">
            <v>CATEGORIA D SEGURO HIPOTECARIO DE VIDA E</v>
          </cell>
          <cell r="D225">
            <v>2746842.81</v>
          </cell>
        </row>
        <row r="226">
          <cell r="B226">
            <v>1414800200</v>
          </cell>
          <cell r="C226" t="str">
            <v>CATEGORIA E SERV MEDICO EMPLEADOS Y PENS</v>
          </cell>
          <cell r="D226">
            <v>4765528.3899999997</v>
          </cell>
        </row>
        <row r="227">
          <cell r="B227">
            <v>1414800201</v>
          </cell>
          <cell r="C227" t="str">
            <v>CATEGORIA E EDUCACION EMPLEADOS Y PENSIO</v>
          </cell>
          <cell r="D227">
            <v>0</v>
          </cell>
        </row>
        <row r="228">
          <cell r="B228">
            <v>1414800400</v>
          </cell>
          <cell r="C228" t="str">
            <v>CATEGORIA E CREDITOS VIVIENDA SIN GTIA H</v>
          </cell>
          <cell r="D228">
            <v>66609572.770000003</v>
          </cell>
        </row>
        <row r="229">
          <cell r="B229">
            <v>1414800600</v>
          </cell>
          <cell r="C229" t="str">
            <v>CATEGORIA E SEGURO HIPOTECARIO DE VIDA E</v>
          </cell>
          <cell r="D229">
            <v>36436768.979999997</v>
          </cell>
        </row>
        <row r="230">
          <cell r="B230">
            <v>1488100100</v>
          </cell>
          <cell r="C230" t="str">
            <v>DETERIORO CATEGORIA B PRESTAMOS EN PESOS</v>
          </cell>
          <cell r="D230">
            <v>-4513962.78</v>
          </cell>
        </row>
        <row r="231">
          <cell r="B231">
            <v>1488100200</v>
          </cell>
          <cell r="C231" t="str">
            <v>DETERIORO CATEGORIA B PRESTAMOS EN UVR</v>
          </cell>
          <cell r="D231">
            <v>-5031382.09</v>
          </cell>
        </row>
        <row r="232">
          <cell r="B232">
            <v>1488150100</v>
          </cell>
          <cell r="C232" t="str">
            <v>DETERIORO CATEGORIA C PRESTAMOS EN PESOS</v>
          </cell>
          <cell r="D232">
            <v>-2511995.69</v>
          </cell>
        </row>
        <row r="233">
          <cell r="B233">
            <v>1488150200</v>
          </cell>
          <cell r="C233" t="str">
            <v>DETERIORO CATEGORIA C PRESTAMOS EN UVR</v>
          </cell>
          <cell r="D233">
            <v>-16331680.41</v>
          </cell>
        </row>
        <row r="234">
          <cell r="B234">
            <v>1488200100</v>
          </cell>
          <cell r="C234" t="str">
            <v>DETERIORO CATEGORIA D PRESTAMOS EN PESOS</v>
          </cell>
          <cell r="D234">
            <v>-42234262.07</v>
          </cell>
        </row>
        <row r="235">
          <cell r="B235">
            <v>1488200200</v>
          </cell>
          <cell r="C235" t="str">
            <v>DETERIORO CATEGORIA D PRESTAMOS EN UVR</v>
          </cell>
          <cell r="D235">
            <v>-13363826.24</v>
          </cell>
        </row>
        <row r="236">
          <cell r="B236">
            <v>1488250100</v>
          </cell>
          <cell r="C236" t="str">
            <v>DETERIORO CATEGORIA E PRESTAMOS EN PESOS</v>
          </cell>
          <cell r="D236">
            <v>-193513025.97</v>
          </cell>
        </row>
        <row r="237">
          <cell r="B237">
            <v>1488250200</v>
          </cell>
          <cell r="C237" t="str">
            <v>DETERIORO CATEGORIA E PRESTAMOS EN UVR</v>
          </cell>
          <cell r="D237">
            <v>-106063348.95999999</v>
          </cell>
        </row>
        <row r="238">
          <cell r="B238">
            <v>1488600100</v>
          </cell>
          <cell r="C238" t="str">
            <v>DETERIORO CARTERA CATEGORIA A EDUCACION</v>
          </cell>
          <cell r="D238">
            <v>-36940569.539999999</v>
          </cell>
        </row>
        <row r="239">
          <cell r="B239">
            <v>1488600151</v>
          </cell>
          <cell r="C239" t="str">
            <v>DETERIORO CATEGORIA A PTMO.TRANS.NOM. EM</v>
          </cell>
          <cell r="D239">
            <v>-33922413.149999999</v>
          </cell>
        </row>
        <row r="240">
          <cell r="B240">
            <v>1488600200</v>
          </cell>
          <cell r="C240" t="str">
            <v>DETERIORO CARTERA CATEGORIA A SERVICIO M</v>
          </cell>
          <cell r="D240">
            <v>-35340.97</v>
          </cell>
        </row>
        <row r="241">
          <cell r="B241">
            <v>1488650100</v>
          </cell>
          <cell r="C241" t="str">
            <v>DETERIORO CARTERA CATEGORIA B EDUCACION</v>
          </cell>
          <cell r="D241">
            <v>-128224.01</v>
          </cell>
        </row>
        <row r="242">
          <cell r="B242">
            <v>1488650200</v>
          </cell>
          <cell r="C242" t="str">
            <v>DETERIORO CARTERA CATEGORIA B SERVICIO M</v>
          </cell>
          <cell r="D242">
            <v>0</v>
          </cell>
        </row>
        <row r="243">
          <cell r="B243">
            <v>1488650500</v>
          </cell>
          <cell r="C243" t="str">
            <v>DETERIORO CAT B SEGURO HIPOTECARIO VIDA-</v>
          </cell>
          <cell r="D243">
            <v>-2386384.2999999998</v>
          </cell>
        </row>
        <row r="244">
          <cell r="B244">
            <v>1488700100</v>
          </cell>
          <cell r="C244" t="str">
            <v>DETERIORO CARTERA CATEGORIA C EDUCACION</v>
          </cell>
          <cell r="D244">
            <v>0</v>
          </cell>
        </row>
        <row r="245">
          <cell r="B245">
            <v>1488700200</v>
          </cell>
          <cell r="C245" t="str">
            <v>DETERIORO CARTERA CATEGORIA C SERVICIO M</v>
          </cell>
          <cell r="D245">
            <v>0</v>
          </cell>
        </row>
        <row r="246">
          <cell r="B246">
            <v>1488700500</v>
          </cell>
          <cell r="C246" t="str">
            <v>DETERIORO CAT C SEGURO HIPOTECARIO VIDA-</v>
          </cell>
          <cell r="D246">
            <v>-767470.42</v>
          </cell>
        </row>
        <row r="247">
          <cell r="B247">
            <v>1488750100</v>
          </cell>
          <cell r="C247" t="str">
            <v>DETERIORO CARTERA CATEGORIA D EDUCACION</v>
          </cell>
          <cell r="D247">
            <v>-8357084.9699999997</v>
          </cell>
        </row>
        <row r="248">
          <cell r="B248">
            <v>1488750200</v>
          </cell>
          <cell r="C248" t="str">
            <v>DETERIORO CARTERA CATEGORIA D SERVICIO M</v>
          </cell>
          <cell r="D248">
            <v>0</v>
          </cell>
        </row>
        <row r="249">
          <cell r="B249">
            <v>1488750500</v>
          </cell>
          <cell r="C249" t="str">
            <v>DETERIORO CAT D SEGURO HIPOTECARIO VIDA-</v>
          </cell>
          <cell r="D249">
            <v>-2746842.81</v>
          </cell>
        </row>
        <row r="250">
          <cell r="B250">
            <v>1488800100</v>
          </cell>
          <cell r="C250" t="str">
            <v>DETERIORO CARTERA CATEGORIA E EDUCACION</v>
          </cell>
          <cell r="D250">
            <v>0</v>
          </cell>
        </row>
        <row r="251">
          <cell r="B251">
            <v>1488800200</v>
          </cell>
          <cell r="C251" t="str">
            <v>DETERIORO CARTERA CATEGORIA E SERVICIO M</v>
          </cell>
          <cell r="D251">
            <v>-4765528.3899999997</v>
          </cell>
        </row>
        <row r="252">
          <cell r="B252">
            <v>1488800300</v>
          </cell>
          <cell r="C252" t="str">
            <v>DETERIORO CAT E CREDITOS VIVIENDA SIN GT</v>
          </cell>
          <cell r="D252">
            <v>-66609572.719999999</v>
          </cell>
        </row>
        <row r="253">
          <cell r="B253">
            <v>1488800500</v>
          </cell>
          <cell r="C253" t="str">
            <v>DETERIORO CAT E SEGURO HIPOTECARIO VIDA-</v>
          </cell>
          <cell r="D253">
            <v>-36436768.979999997</v>
          </cell>
        </row>
        <row r="254">
          <cell r="B254">
            <v>1491250100</v>
          </cell>
          <cell r="C254" t="str">
            <v>DETERIOR CT E CARTERA ORDINARIA RES 25/9</v>
          </cell>
          <cell r="D254">
            <v>0</v>
          </cell>
        </row>
        <row r="255">
          <cell r="B255">
            <v>1495250200</v>
          </cell>
          <cell r="C255" t="str">
            <v>DETERIORO CT E CREDITOS CCIALES LINEA BI</v>
          </cell>
          <cell r="D255">
            <v>0</v>
          </cell>
        </row>
        <row r="256">
          <cell r="B256">
            <v>1498050100</v>
          </cell>
          <cell r="C256" t="str">
            <v>PROVISION GENERAL VIVIENDA CONVENCIONALE</v>
          </cell>
          <cell r="D256">
            <v>-2244131200.0799999</v>
          </cell>
        </row>
        <row r="257">
          <cell r="B257">
            <v>1498050200</v>
          </cell>
          <cell r="C257" t="str">
            <v>PROVISION GENERAL VIVIENDA ESPECIALES</v>
          </cell>
          <cell r="D257">
            <v>-480869574.35000002</v>
          </cell>
        </row>
        <row r="258">
          <cell r="B258">
            <v>1498150100</v>
          </cell>
          <cell r="C258" t="str">
            <v>PROVISION GENERAL SERVICIO MEDICO</v>
          </cell>
          <cell r="D258">
            <v>-82996.25</v>
          </cell>
        </row>
        <row r="259">
          <cell r="B259">
            <v>1498150200</v>
          </cell>
          <cell r="C259" t="str">
            <v>PROVISION GENERAL EDUCACIONALES</v>
          </cell>
          <cell r="D259">
            <v>-37235935.25</v>
          </cell>
        </row>
        <row r="260">
          <cell r="B260">
            <v>1498150300</v>
          </cell>
          <cell r="C260" t="str">
            <v>PROVISION GRAL NEC DOMESTICA-CR VIVIENDA</v>
          </cell>
          <cell r="D260">
            <v>-13655688.42</v>
          </cell>
        </row>
        <row r="261">
          <cell r="B261">
            <v>1565000100</v>
          </cell>
          <cell r="C261" t="str">
            <v>REPUESTOS, MATERIALES y ACCESORIOS TESOR</v>
          </cell>
          <cell r="D261">
            <v>9620301371.8400002</v>
          </cell>
        </row>
        <row r="262">
          <cell r="B262">
            <v>1565000101</v>
          </cell>
          <cell r="C262" t="str">
            <v>REPUESTOS EQUIPOS DE SEGURIDAD Y RADIOCO</v>
          </cell>
          <cell r="D262">
            <v>111797835.68000001</v>
          </cell>
        </row>
        <row r="263">
          <cell r="B263">
            <v>1565000102</v>
          </cell>
          <cell r="C263" t="str">
            <v>COSTOS DE IMPORTACIONES POR APLIC. DTE Y</v>
          </cell>
          <cell r="D263">
            <v>1582058153.27</v>
          </cell>
        </row>
        <row r="264">
          <cell r="B264">
            <v>1565000200</v>
          </cell>
          <cell r="C264" t="str">
            <v>INVENTARIOS OTROS ELEMENTOS PARA EL CONS</v>
          </cell>
          <cell r="D264">
            <v>2199006861.3000002</v>
          </cell>
        </row>
        <row r="265">
          <cell r="B265">
            <v>1587050100</v>
          </cell>
          <cell r="C265" t="str">
            <v>RI ORO EN CUSTODIA EN EL EXTERIOR</v>
          </cell>
          <cell r="D265">
            <v>1184807122055.3899</v>
          </cell>
        </row>
        <row r="266">
          <cell r="B266">
            <v>1587050102</v>
          </cell>
          <cell r="C266" t="str">
            <v>ORO PARA USOS INDUSTRIALES - COSTO</v>
          </cell>
          <cell r="D266">
            <v>50675314.960000001</v>
          </cell>
        </row>
        <row r="267">
          <cell r="B267">
            <v>1587050104</v>
          </cell>
          <cell r="C267" t="str">
            <v>ORO FINO EN OTRAS PRESENTACIONES - COSTO</v>
          </cell>
          <cell r="D267">
            <v>172219543.49000001</v>
          </cell>
        </row>
        <row r="268">
          <cell r="B268">
            <v>1587050107</v>
          </cell>
          <cell r="C268" t="str">
            <v>ORO SIN AFINAR EN CAJA - COSTO</v>
          </cell>
          <cell r="D268">
            <v>12409322373.290001</v>
          </cell>
        </row>
        <row r="269">
          <cell r="B269">
            <v>1587050111</v>
          </cell>
          <cell r="C269" t="str">
            <v>ORO SIN AFINAR EN REMESAS EN TRANSITO -</v>
          </cell>
          <cell r="D269">
            <v>0</v>
          </cell>
        </row>
        <row r="270">
          <cell r="B270">
            <v>1587050113</v>
          </cell>
          <cell r="C270" t="str">
            <v>RECURSOS REFINACION METALES PRECIOSOS RE</v>
          </cell>
          <cell r="D270">
            <v>-28719771.609999999</v>
          </cell>
        </row>
        <row r="271">
          <cell r="B271">
            <v>1587050114</v>
          </cell>
          <cell r="C271" t="str">
            <v>ORO USOS INDUSTRIALES EN CENTRAL EFECTIV</v>
          </cell>
          <cell r="D271">
            <v>0</v>
          </cell>
        </row>
        <row r="272">
          <cell r="B272">
            <v>1587050116</v>
          </cell>
          <cell r="C272" t="str">
            <v>ORO USOS INDUSTRIALES REMESAS EN TRANSIT</v>
          </cell>
          <cell r="D272">
            <v>0</v>
          </cell>
        </row>
        <row r="273">
          <cell r="B273">
            <v>1587050400</v>
          </cell>
          <cell r="C273" t="str">
            <v>PATRONES DE ORO</v>
          </cell>
          <cell r="D273">
            <v>57348074.259999998</v>
          </cell>
        </row>
        <row r="274">
          <cell r="B274">
            <v>1587100100</v>
          </cell>
          <cell r="C274" t="str">
            <v>PLATA PARA USOS INDUSTRIALES</v>
          </cell>
          <cell r="D274">
            <v>103884321.56</v>
          </cell>
        </row>
        <row r="275">
          <cell r="B275">
            <v>1587100400</v>
          </cell>
          <cell r="C275" t="str">
            <v>PATRONES DE PLATA</v>
          </cell>
          <cell r="D275">
            <v>2243028.69</v>
          </cell>
        </row>
        <row r="276">
          <cell r="B276">
            <v>1587100500</v>
          </cell>
          <cell r="C276" t="str">
            <v>PLATA PARA ENCUARTE</v>
          </cell>
          <cell r="D276">
            <v>1768097.1</v>
          </cell>
        </row>
        <row r="277">
          <cell r="B277">
            <v>1587100600</v>
          </cell>
          <cell r="C277" t="str">
            <v>PLATA EN OTRAS PRESENTACIONES</v>
          </cell>
          <cell r="D277">
            <v>79699.429999999993</v>
          </cell>
        </row>
        <row r="278">
          <cell r="B278">
            <v>1587100700</v>
          </cell>
          <cell r="C278" t="str">
            <v>PLATA SIN AFINAR EN CAJA</v>
          </cell>
          <cell r="D278">
            <v>13933249.57</v>
          </cell>
        </row>
        <row r="279">
          <cell r="B279">
            <v>1587100900</v>
          </cell>
          <cell r="C279" t="str">
            <v>PLATA SIN AFINAR EN REMESAS EN TRANSITO</v>
          </cell>
          <cell r="D279">
            <v>0</v>
          </cell>
        </row>
        <row r="280">
          <cell r="B280">
            <v>1587150100</v>
          </cell>
          <cell r="C280" t="str">
            <v>PLATINO FINO EN OTRAS PRESENTACIONES</v>
          </cell>
          <cell r="D280">
            <v>954430.38</v>
          </cell>
        </row>
        <row r="281">
          <cell r="B281">
            <v>1587200100</v>
          </cell>
          <cell r="C281" t="str">
            <v>PATRON DE IRIDIO EN PODER DEL D.T.I.</v>
          </cell>
          <cell r="D281">
            <v>113245.78</v>
          </cell>
        </row>
        <row r="282">
          <cell r="B282">
            <v>1587200101</v>
          </cell>
          <cell r="C282" t="str">
            <v>PATRON DE PALADIO EN PODER DEL D.T.I.</v>
          </cell>
          <cell r="D282">
            <v>13013.72</v>
          </cell>
        </row>
        <row r="283">
          <cell r="B283">
            <v>1587200102</v>
          </cell>
          <cell r="C283" t="str">
            <v>PATRON DE RODIO EN PODER DEL D.T.I.</v>
          </cell>
          <cell r="D283">
            <v>80763.94</v>
          </cell>
        </row>
        <row r="284">
          <cell r="B284">
            <v>1588050100</v>
          </cell>
          <cell r="C284" t="str">
            <v>MATERIA PRIMA - PAPEL DE SEGURIDAD</v>
          </cell>
          <cell r="D284">
            <v>25194364625.639999</v>
          </cell>
        </row>
        <row r="285">
          <cell r="B285">
            <v>1588050200</v>
          </cell>
          <cell r="C285" t="str">
            <v>MATERIA PRIMA - TINTA DE SEGURIDAD</v>
          </cell>
          <cell r="D285">
            <v>31394109387.84</v>
          </cell>
        </row>
        <row r="286">
          <cell r="B286">
            <v>1588050300</v>
          </cell>
          <cell r="C286" t="str">
            <v>MATERIA PRIMA - CAJAS DE CARTON</v>
          </cell>
          <cell r="D286">
            <v>79886149.370000005</v>
          </cell>
        </row>
        <row r="287">
          <cell r="B287">
            <v>1588050400</v>
          </cell>
          <cell r="C287" t="str">
            <v>MATERIA PRIMA - OTROS INSUMOS DIRECTOS</v>
          </cell>
          <cell r="D287">
            <v>4089242061.9200001</v>
          </cell>
        </row>
        <row r="288">
          <cell r="B288">
            <v>1588050500</v>
          </cell>
          <cell r="C288" t="str">
            <v>M. PRIMA - MATERIAL DEFECTUOSO Y PARA MU</v>
          </cell>
          <cell r="D288">
            <v>216071156.34999999</v>
          </cell>
        </row>
        <row r="289">
          <cell r="B289">
            <v>1588100100</v>
          </cell>
          <cell r="C289" t="str">
            <v>PRODUCTOS EN PROCESO BILLETES</v>
          </cell>
          <cell r="D289">
            <v>67680005465.529999</v>
          </cell>
        </row>
        <row r="290">
          <cell r="B290">
            <v>1588150100</v>
          </cell>
          <cell r="C290" t="str">
            <v>PRODUCTOS TERMINADOS EN LA IMPRENTA DE B</v>
          </cell>
          <cell r="D290">
            <v>0</v>
          </cell>
        </row>
        <row r="291">
          <cell r="B291">
            <v>1588150300</v>
          </cell>
          <cell r="C291" t="str">
            <v>PRODUCTOS TERMINADOS EN DPTO DE TESORERI</v>
          </cell>
          <cell r="D291">
            <v>122518530396.32001</v>
          </cell>
        </row>
        <row r="292">
          <cell r="B292">
            <v>1588300100</v>
          </cell>
          <cell r="C292" t="str">
            <v>MATERIALES Y SUMINISTROS BILLETES</v>
          </cell>
          <cell r="D292">
            <v>4336655396.5900002</v>
          </cell>
        </row>
        <row r="293">
          <cell r="B293">
            <v>1588300400</v>
          </cell>
          <cell r="C293" t="str">
            <v>REPUESTOS Y ACCESORIOS BILLETES</v>
          </cell>
          <cell r="D293">
            <v>25990623291.73</v>
          </cell>
        </row>
        <row r="294">
          <cell r="B294">
            <v>1588300500</v>
          </cell>
          <cell r="C294" t="str">
            <v>PLANCHAS PARA IMPRESION DE BILLETES</v>
          </cell>
          <cell r="D294">
            <v>1099467532.49</v>
          </cell>
        </row>
        <row r="295">
          <cell r="B295">
            <v>1588400100</v>
          </cell>
          <cell r="C295" t="str">
            <v>EN TRANSITO MATERIA PRIMA - PAPEL DE SEG</v>
          </cell>
          <cell r="D295">
            <v>0</v>
          </cell>
        </row>
        <row r="296">
          <cell r="B296">
            <v>1588400101</v>
          </cell>
          <cell r="C296" t="str">
            <v>EN TRANSITO MATERIA PRIMA - TINTA DE SEG</v>
          </cell>
          <cell r="D296">
            <v>0</v>
          </cell>
        </row>
        <row r="297">
          <cell r="B297">
            <v>1588400103</v>
          </cell>
          <cell r="C297" t="str">
            <v>EN TRANSITO MATERIA PRIMA - OTROS INSUMO</v>
          </cell>
          <cell r="D297">
            <v>0</v>
          </cell>
        </row>
        <row r="298">
          <cell r="B298">
            <v>1588400104</v>
          </cell>
          <cell r="C298" t="str">
            <v>EN TRANSITO MATERIALES Y SUMINISTROS</v>
          </cell>
          <cell r="D298">
            <v>0</v>
          </cell>
        </row>
        <row r="299">
          <cell r="B299">
            <v>1588400105</v>
          </cell>
          <cell r="C299" t="str">
            <v>EN TRANSITO REPUESTOS Y ACCESORIOS BILLE</v>
          </cell>
          <cell r="D299">
            <v>0</v>
          </cell>
        </row>
        <row r="300">
          <cell r="B300">
            <v>1588400106</v>
          </cell>
          <cell r="C300" t="str">
            <v>COSTOS DE IMPORTACIONES POR APLICAR IMPR</v>
          </cell>
          <cell r="D300">
            <v>10946384153.73</v>
          </cell>
        </row>
        <row r="301">
          <cell r="B301">
            <v>1588500300</v>
          </cell>
          <cell r="C301" t="str">
            <v>COSTOS POR DISTRIBUIR DPTO TESORERIA BIL</v>
          </cell>
          <cell r="D301">
            <v>0</v>
          </cell>
        </row>
        <row r="302">
          <cell r="B302">
            <v>1588500301</v>
          </cell>
          <cell r="C302" t="str">
            <v>COSTOS DE PRODUCCIÓN POR APLICAR</v>
          </cell>
          <cell r="D302">
            <v>995307456.05999994</v>
          </cell>
        </row>
        <row r="303">
          <cell r="B303">
            <v>1589050100</v>
          </cell>
          <cell r="C303" t="str">
            <v>MATERIAS PRIMAS METALES DE FUNDICION</v>
          </cell>
          <cell r="D303">
            <v>35076483292.889999</v>
          </cell>
        </row>
        <row r="304">
          <cell r="B304">
            <v>1589050200</v>
          </cell>
          <cell r="C304" t="str">
            <v>OTRAS MATERIAS PRIMAS IMPORTADAS MONEDA</v>
          </cell>
          <cell r="D304">
            <v>42874717841.839996</v>
          </cell>
        </row>
        <row r="305">
          <cell r="B305">
            <v>1589050300</v>
          </cell>
          <cell r="C305" t="str">
            <v>MATERIAL DE EMPAQUE MONEDA METALICA</v>
          </cell>
          <cell r="D305">
            <v>864999101.13999999</v>
          </cell>
        </row>
        <row r="306">
          <cell r="B306">
            <v>1589050400</v>
          </cell>
          <cell r="C306" t="str">
            <v>MATERIAL PARA RECUPERAR MONEDA METALICA</v>
          </cell>
          <cell r="D306">
            <v>1365365831.3099999</v>
          </cell>
        </row>
        <row r="307">
          <cell r="B307">
            <v>1589050500</v>
          </cell>
          <cell r="C307" t="str">
            <v>RECICLADOS</v>
          </cell>
          <cell r="D307">
            <v>65576694347.129997</v>
          </cell>
        </row>
        <row r="308">
          <cell r="B308">
            <v>1589070100</v>
          </cell>
          <cell r="C308" t="str">
            <v>PRODUCTOS SEMIELABORADOS MONEDA METALICA</v>
          </cell>
          <cell r="D308">
            <v>15016841098.1</v>
          </cell>
        </row>
        <row r="309">
          <cell r="B309">
            <v>1589150100</v>
          </cell>
          <cell r="C309" t="str">
            <v>PRODUCTOS TERMINADOS EN LA FABRICA DE MO</v>
          </cell>
          <cell r="D309">
            <v>0</v>
          </cell>
        </row>
        <row r="310">
          <cell r="B310">
            <v>1589150300</v>
          </cell>
          <cell r="C310" t="str">
            <v>PRODUCTOS TERMINADOS EN EL DPTO DE TESOR</v>
          </cell>
          <cell r="D310">
            <v>146015248858.67001</v>
          </cell>
        </row>
        <row r="311">
          <cell r="B311">
            <v>1589300100</v>
          </cell>
          <cell r="C311" t="str">
            <v>MATERIALES Y SUMINISTROS MONEDA METALICA</v>
          </cell>
          <cell r="D311">
            <v>2506080902.7099996</v>
          </cell>
        </row>
        <row r="312">
          <cell r="B312">
            <v>1589300101</v>
          </cell>
          <cell r="C312" t="str">
            <v>COSTOS DE IMPORTACIONES POR APLICAR FÁBR</v>
          </cell>
          <cell r="D312">
            <v>72334137863.270004</v>
          </cell>
        </row>
        <row r="313">
          <cell r="B313">
            <v>1589300200</v>
          </cell>
          <cell r="C313" t="str">
            <v>REPUESTOS Y ACCESORIOS MONEDA METALICA</v>
          </cell>
          <cell r="D313">
            <v>5652213723.21</v>
          </cell>
        </row>
        <row r="314">
          <cell r="B314">
            <v>1589300300</v>
          </cell>
          <cell r="C314" t="str">
            <v>MATRICES Y TROQUELES MONEDA METALICA</v>
          </cell>
          <cell r="D314">
            <v>74596207.980000004</v>
          </cell>
        </row>
        <row r="315">
          <cell r="B315">
            <v>1589400100</v>
          </cell>
          <cell r="C315" t="str">
            <v>EN TRANSITO IMPORTACIONES MONEDA METALIC</v>
          </cell>
          <cell r="D315">
            <v>0</v>
          </cell>
        </row>
        <row r="316">
          <cell r="B316">
            <v>1589400101</v>
          </cell>
          <cell r="C316" t="str">
            <v>EN TRANSITO IMPORTACIONES REPUESTOS MONE</v>
          </cell>
          <cell r="D316">
            <v>5.9604644775390625E-8</v>
          </cell>
        </row>
        <row r="317">
          <cell r="B317">
            <v>1589400103</v>
          </cell>
          <cell r="C317" t="str">
            <v>EN TRANSITO IMPORTACIONES MAT. Y SUMINIS</v>
          </cell>
          <cell r="D317">
            <v>0</v>
          </cell>
        </row>
        <row r="318">
          <cell r="B318">
            <v>1589400104</v>
          </cell>
          <cell r="C318" t="str">
            <v>EN TRANSITO IMPORTACIONES MONEDA TERMINA</v>
          </cell>
          <cell r="D318">
            <v>0</v>
          </cell>
        </row>
        <row r="319">
          <cell r="B319">
            <v>1589500300</v>
          </cell>
          <cell r="C319" t="str">
            <v>DEPARTAMENTO DE TESORERIA MONEDA METALIC</v>
          </cell>
          <cell r="D319">
            <v>0</v>
          </cell>
        </row>
        <row r="320">
          <cell r="B320">
            <v>1589500301</v>
          </cell>
          <cell r="C320" t="str">
            <v>COSTOS DE PRODUCCIÓN POR APLICAR A LA PR</v>
          </cell>
          <cell r="D320">
            <v>0</v>
          </cell>
        </row>
        <row r="321">
          <cell r="B321">
            <v>1590030100</v>
          </cell>
          <cell r="C321" t="str">
            <v>MONEDAS CONMEMORATIVAS</v>
          </cell>
          <cell r="D321">
            <v>831235.82</v>
          </cell>
        </row>
        <row r="322">
          <cell r="B322">
            <v>1590030200</v>
          </cell>
          <cell r="C322" t="str">
            <v>MONEDAS CONMEMORATIVAS EN LA CENTRAL DE</v>
          </cell>
          <cell r="D322">
            <v>0</v>
          </cell>
        </row>
        <row r="323">
          <cell r="B323">
            <v>1590120100</v>
          </cell>
          <cell r="C323" t="str">
            <v>PUBLICACIONES Y ARTICULOS</v>
          </cell>
          <cell r="D323">
            <v>1742582614.4100001</v>
          </cell>
        </row>
        <row r="324">
          <cell r="B324">
            <v>1590120500</v>
          </cell>
          <cell r="C324" t="str">
            <v>ESTUCHES PARA BILLETES Y MONEDAS</v>
          </cell>
          <cell r="D324">
            <v>6780231</v>
          </cell>
        </row>
        <row r="325">
          <cell r="B325">
            <v>1590120600</v>
          </cell>
          <cell r="C325" t="str">
            <v>ESTUCHES ESPECIES MONETARIAS</v>
          </cell>
          <cell r="D325">
            <v>12993871.800000001</v>
          </cell>
        </row>
        <row r="326">
          <cell r="B326">
            <v>1590400100</v>
          </cell>
          <cell r="C326" t="str">
            <v>MERCANCIAS EN TRANSITO</v>
          </cell>
          <cell r="D326">
            <v>0</v>
          </cell>
        </row>
        <row r="327">
          <cell r="B327">
            <v>1595010200</v>
          </cell>
          <cell r="C327" t="str">
            <v>BILLETES Y MONEDAS FUERA DE CIRCULACION</v>
          </cell>
          <cell r="D327">
            <v>34000</v>
          </cell>
        </row>
        <row r="328">
          <cell r="B328">
            <v>1597010101</v>
          </cell>
          <cell r="C328" t="str">
            <v>DETERIORO REPUEST EQUIP DE SEGURIDAD Y R</v>
          </cell>
          <cell r="D328">
            <v>0</v>
          </cell>
        </row>
        <row r="329">
          <cell r="B329">
            <v>1597010200</v>
          </cell>
          <cell r="C329" t="str">
            <v>DETERIORO ELEMENTOS PARA PRODUCCION DE B</v>
          </cell>
          <cell r="D329">
            <v>-413390196.06</v>
          </cell>
        </row>
        <row r="330">
          <cell r="B330">
            <v>1597010300</v>
          </cell>
          <cell r="C330" t="str">
            <v>DETERIORO ELEMENTOS PARA PRODUCCION DE M</v>
          </cell>
          <cell r="D330">
            <v>-71815416.810000002</v>
          </cell>
        </row>
        <row r="331">
          <cell r="B331">
            <v>1597010500</v>
          </cell>
          <cell r="C331" t="str">
            <v>DETERIORO BILLETES Y MONEDA FUERA DE CIR</v>
          </cell>
          <cell r="D331">
            <v>-34000</v>
          </cell>
        </row>
        <row r="332">
          <cell r="B332">
            <v>1597010700</v>
          </cell>
          <cell r="C332" t="str">
            <v>DETERIORO PUBLICACIONES Y ARTICULOS PARA</v>
          </cell>
          <cell r="D332">
            <v>-18342744.109999999</v>
          </cell>
        </row>
        <row r="333">
          <cell r="B333">
            <v>1601050100</v>
          </cell>
          <cell r="C333" t="str">
            <v>RI VENTA DE PAPELES A DESCUENTO</v>
          </cell>
          <cell r="D333">
            <v>0</v>
          </cell>
        </row>
        <row r="334">
          <cell r="B334">
            <v>1601050200</v>
          </cell>
          <cell r="C334" t="str">
            <v>RI VENTA DE CERTIFICADOS</v>
          </cell>
          <cell r="D334">
            <v>0</v>
          </cell>
        </row>
        <row r="335">
          <cell r="B335">
            <v>1601050300</v>
          </cell>
          <cell r="C335" t="str">
            <v>RI VENTA DE BONOS</v>
          </cell>
          <cell r="D335">
            <v>7008916134750.4004</v>
          </cell>
        </row>
        <row r="336">
          <cell r="B336">
            <v>1601050310</v>
          </cell>
          <cell r="C336" t="str">
            <v>RI VENTA DE INVERSIONES RENTA VARIABLE</v>
          </cell>
          <cell r="D336">
            <v>0</v>
          </cell>
        </row>
        <row r="337">
          <cell r="B337">
            <v>1601051100</v>
          </cell>
          <cell r="C337" t="str">
            <v>RI VENTA DE PAPELES A DESCUENTO</v>
          </cell>
          <cell r="D337">
            <v>0</v>
          </cell>
        </row>
        <row r="338">
          <cell r="B338">
            <v>1601051200</v>
          </cell>
          <cell r="C338" t="str">
            <v>RI VENTA DE CERTIFICADOS</v>
          </cell>
          <cell r="D338">
            <v>0</v>
          </cell>
        </row>
        <row r="339">
          <cell r="B339">
            <v>1601051300</v>
          </cell>
          <cell r="C339" t="str">
            <v>RI VENTA DE BONOS</v>
          </cell>
          <cell r="D339">
            <v>559368158293.70996</v>
          </cell>
        </row>
        <row r="340">
          <cell r="B340">
            <v>1601051310</v>
          </cell>
          <cell r="C340" t="str">
            <v>RI VENTA DE INVERSIONES RENTA VARIABLE</v>
          </cell>
          <cell r="D340">
            <v>0</v>
          </cell>
        </row>
        <row r="341">
          <cell r="B341">
            <v>1601051800</v>
          </cell>
          <cell r="C341" t="str">
            <v>RI PARTIDAS PENDIENTES DE LEGALIZAR</v>
          </cell>
          <cell r="D341">
            <v>0</v>
          </cell>
        </row>
        <row r="342">
          <cell r="B342">
            <v>1601150200</v>
          </cell>
          <cell r="C342" t="str">
            <v>RI VALORACION FAVORABLE EN COMPRA VENTA</v>
          </cell>
          <cell r="D342">
            <v>0</v>
          </cell>
        </row>
        <row r="343">
          <cell r="B343">
            <v>1601150400</v>
          </cell>
          <cell r="C343" t="str">
            <v>RI VENTA OPERACIONES CON IMC Y OTRAS</v>
          </cell>
          <cell r="D343">
            <v>0</v>
          </cell>
        </row>
        <row r="344">
          <cell r="B344">
            <v>1601950500</v>
          </cell>
          <cell r="C344" t="str">
            <v>RI CUPONES Y PREPAGOS PENDIENTES DE ABON</v>
          </cell>
          <cell r="D344">
            <v>0</v>
          </cell>
        </row>
        <row r="345">
          <cell r="B345">
            <v>1601950700</v>
          </cell>
          <cell r="C345" t="str">
            <v>RI DIVIDENDOS RENTA VARIABLE POR RECIBIR</v>
          </cell>
          <cell r="D345">
            <v>0</v>
          </cell>
        </row>
        <row r="346">
          <cell r="B346">
            <v>1601951500</v>
          </cell>
          <cell r="C346" t="str">
            <v>RI CUPONES Y PREPAGOS PENDIENTES DE ABON</v>
          </cell>
          <cell r="D346">
            <v>0</v>
          </cell>
        </row>
        <row r="347">
          <cell r="B347">
            <v>1601951700</v>
          </cell>
          <cell r="C347" t="str">
            <v>RI DIVIDENDOS RENTA VARIABLE POR RECIBIR</v>
          </cell>
          <cell r="D347">
            <v>0</v>
          </cell>
        </row>
        <row r="348">
          <cell r="B348">
            <v>1605280100</v>
          </cell>
          <cell r="C348" t="str">
            <v>INTERESES E CXC ORDINARIA RES 25/95 25/9</v>
          </cell>
          <cell r="D348">
            <v>0</v>
          </cell>
        </row>
        <row r="349">
          <cell r="B349">
            <v>1605485000</v>
          </cell>
          <cell r="C349" t="str">
            <v>INTERESES COMPENSACIONES PENDIENTES DE P</v>
          </cell>
          <cell r="D349">
            <v>1173481376.4300001</v>
          </cell>
        </row>
        <row r="350">
          <cell r="B350">
            <v>1605485001</v>
          </cell>
          <cell r="C350" t="str">
            <v>INTERESES COMPENSACIONES PENDIENTES DE P</v>
          </cell>
          <cell r="D350">
            <v>0</v>
          </cell>
        </row>
        <row r="351">
          <cell r="B351">
            <v>1605950100</v>
          </cell>
          <cell r="C351" t="str">
            <v>CXC INTERESES PRESTAMOS EMPLEADOS</v>
          </cell>
          <cell r="D351">
            <v>943004041.78999996</v>
          </cell>
        </row>
        <row r="352">
          <cell r="B352">
            <v>1605950700</v>
          </cell>
          <cell r="C352" t="str">
            <v>OTROS INTERESES TARIFAS DE SERV BANCARIO</v>
          </cell>
          <cell r="D352">
            <v>0</v>
          </cell>
        </row>
        <row r="353">
          <cell r="B353">
            <v>1605950800</v>
          </cell>
          <cell r="C353" t="str">
            <v>RI INTERESES CAUSADOS SOBRE SALDOS EN EF</v>
          </cell>
          <cell r="D353">
            <v>2340979061.75</v>
          </cell>
        </row>
        <row r="354">
          <cell r="B354">
            <v>1609100200</v>
          </cell>
          <cell r="C354" t="str">
            <v>FONDO LATINOAMERICANO DE RESERVAS - FLAR</v>
          </cell>
          <cell r="D354">
            <v>0</v>
          </cell>
        </row>
        <row r="355">
          <cell r="B355">
            <v>1610250100</v>
          </cell>
          <cell r="C355" t="str">
            <v>COMISIONES SERVICIOS DCV</v>
          </cell>
          <cell r="D355">
            <v>7915033759</v>
          </cell>
        </row>
        <row r="356">
          <cell r="B356">
            <v>1610250200</v>
          </cell>
          <cell r="C356" t="str">
            <v>COMISIONES SERVICIOS BANCARIOS</v>
          </cell>
          <cell r="D356">
            <v>119928246.98999999</v>
          </cell>
        </row>
        <row r="357">
          <cell r="B357">
            <v>1610250400</v>
          </cell>
          <cell r="C357" t="str">
            <v>COMISIONES SERVICIOS SEN y DFV</v>
          </cell>
          <cell r="D357">
            <v>31681177.079999998</v>
          </cell>
        </row>
        <row r="358">
          <cell r="B358">
            <v>1610250600</v>
          </cell>
          <cell r="C358" t="str">
            <v>COMISIONES SERVICIOS CENIT</v>
          </cell>
          <cell r="D358">
            <v>1259385765</v>
          </cell>
        </row>
        <row r="359">
          <cell r="B359">
            <v>1610250700</v>
          </cell>
          <cell r="C359" t="str">
            <v>COMISIONES SERVICIOS CEDEC</v>
          </cell>
          <cell r="D359">
            <v>107485663</v>
          </cell>
        </row>
        <row r="360">
          <cell r="B360">
            <v>1610250800</v>
          </cell>
          <cell r="C360" t="str">
            <v>COMISIONES TARIFAS SEBRA</v>
          </cell>
          <cell r="D360">
            <v>10106234</v>
          </cell>
        </row>
        <row r="361">
          <cell r="B361">
            <v>1610250905</v>
          </cell>
          <cell r="C361" t="str">
            <v>COMISIONES ENTIDADES INTERVENIDAS</v>
          </cell>
          <cell r="D361">
            <v>71766.070000000007</v>
          </cell>
        </row>
        <row r="362">
          <cell r="B362">
            <v>1610300100</v>
          </cell>
          <cell r="C362" t="str">
            <v>COMISIONES ADMINISTRACION TES</v>
          </cell>
          <cell r="D362">
            <v>40660310988.410004</v>
          </cell>
        </row>
        <row r="363">
          <cell r="B363">
            <v>1610300110</v>
          </cell>
          <cell r="C363" t="str">
            <v>COMISIONES ADMINISTRACION TITULOS DE SOL</v>
          </cell>
          <cell r="D363">
            <v>798018990.85000002</v>
          </cell>
        </row>
        <row r="364">
          <cell r="B364">
            <v>1610300200</v>
          </cell>
          <cell r="C364" t="str">
            <v>COMISIONES ADMINISTRACION CERT</v>
          </cell>
          <cell r="D364">
            <v>0</v>
          </cell>
        </row>
        <row r="365">
          <cell r="B365">
            <v>1610300201</v>
          </cell>
          <cell r="C365" t="str">
            <v>COMISIONES ADMINISTRACION TIDIS</v>
          </cell>
          <cell r="D365">
            <v>2124957117</v>
          </cell>
        </row>
        <row r="366">
          <cell r="B366">
            <v>1610300300</v>
          </cell>
          <cell r="C366" t="str">
            <v>COMISIONES ADMINISTRACION TITULOS FINAGR</v>
          </cell>
          <cell r="D366">
            <v>227277298.06</v>
          </cell>
        </row>
        <row r="367">
          <cell r="B367">
            <v>1610300400</v>
          </cell>
          <cell r="C367" t="str">
            <v>COMISIONES ADMINISTRACION FIDEICOMISOS</v>
          </cell>
          <cell r="D367">
            <v>1115811183.6099999</v>
          </cell>
        </row>
        <row r="368">
          <cell r="B368">
            <v>1610300499</v>
          </cell>
          <cell r="C368" t="str">
            <v>COMISIONES ADMINISTRACION FIDEICOMISOS V</v>
          </cell>
          <cell r="D368">
            <v>-35608506.609999999</v>
          </cell>
        </row>
        <row r="369">
          <cell r="B369">
            <v>1610300600</v>
          </cell>
          <cell r="C369" t="str">
            <v>COMISIONES ADMON BONOS DE SOLIDARIDAD PA</v>
          </cell>
          <cell r="D369">
            <v>124616.57</v>
          </cell>
        </row>
        <row r="370">
          <cell r="B370">
            <v>1610300900</v>
          </cell>
          <cell r="C370" t="str">
            <v>COMISIONES ADMINISTRACION BONOS DE SEGUR</v>
          </cell>
          <cell r="D370">
            <v>0</v>
          </cell>
        </row>
        <row r="371">
          <cell r="B371">
            <v>1610301000</v>
          </cell>
          <cell r="C371" t="str">
            <v>COMISIONES ADMON BONOS DE VALOR CONSTANT</v>
          </cell>
          <cell r="D371">
            <v>227739425.09</v>
          </cell>
        </row>
        <row r="372">
          <cell r="B372">
            <v>1610301001</v>
          </cell>
          <cell r="C372" t="str">
            <v>COMISIONES ADMINISTRACION FRECH</v>
          </cell>
          <cell r="D372">
            <v>0</v>
          </cell>
        </row>
        <row r="373">
          <cell r="B373">
            <v>1610301002</v>
          </cell>
          <cell r="C373" t="str">
            <v>COMISIONES ADMINISTRACION FRECH NO VIS</v>
          </cell>
          <cell r="D373">
            <v>42197393</v>
          </cell>
        </row>
        <row r="374">
          <cell r="B374">
            <v>1612050100</v>
          </cell>
          <cell r="C374" t="str">
            <v>ARRENDAMIENTO BIENES PROPIOS</v>
          </cell>
          <cell r="D374">
            <v>86173892</v>
          </cell>
        </row>
        <row r="375">
          <cell r="B375">
            <v>1612050200</v>
          </cell>
          <cell r="C375" t="str">
            <v>ARRENDAMIENTO BIENES RECIBIDOS EN DACION</v>
          </cell>
          <cell r="D375">
            <v>0</v>
          </cell>
        </row>
        <row r="376">
          <cell r="B376">
            <v>1614050200</v>
          </cell>
          <cell r="C376" t="str">
            <v>VENTA DE BIENES Y SERVICIOS</v>
          </cell>
          <cell r="D376">
            <v>23000</v>
          </cell>
        </row>
        <row r="377">
          <cell r="B377">
            <v>1614100100</v>
          </cell>
          <cell r="C377" t="str">
            <v>BOLETERIA-AFILIACIONES Y SUSCRIPCIONES</v>
          </cell>
          <cell r="D377">
            <v>21216516</v>
          </cell>
        </row>
        <row r="378">
          <cell r="B378">
            <v>1616950100</v>
          </cell>
          <cell r="C378" t="str">
            <v>CATEGORIA A FALTANTES EN REMESAS ENTRE S</v>
          </cell>
          <cell r="D378">
            <v>812050</v>
          </cell>
        </row>
        <row r="379">
          <cell r="B379">
            <v>1616950200</v>
          </cell>
          <cell r="C379" t="str">
            <v>CAT A FALTANTES EN OPERAC DE CAMBIO-BOVE</v>
          </cell>
          <cell r="D379">
            <v>4757650</v>
          </cell>
        </row>
        <row r="380">
          <cell r="B380">
            <v>1616950400</v>
          </cell>
          <cell r="C380" t="str">
            <v>ESTUDIOS EN EL EXTERIOR</v>
          </cell>
          <cell r="D380">
            <v>1805592236.26</v>
          </cell>
        </row>
        <row r="381">
          <cell r="B381">
            <v>1616950401</v>
          </cell>
          <cell r="C381" t="str">
            <v>EDUCACIONAL EXEMPLEADOS</v>
          </cell>
          <cell r="D381">
            <v>28517746.34</v>
          </cell>
        </row>
        <row r="382">
          <cell r="B382">
            <v>1616950402</v>
          </cell>
          <cell r="C382" t="str">
            <v>SERVICIO MEDICO EXEMPLEADOS</v>
          </cell>
          <cell r="D382">
            <v>1207211</v>
          </cell>
        </row>
        <row r="383">
          <cell r="B383">
            <v>1616950499</v>
          </cell>
          <cell r="C383" t="str">
            <v>POR ESTUDIOS EN EL EXTERIOR VALORACION</v>
          </cell>
          <cell r="D383">
            <v>-140799100.12</v>
          </cell>
        </row>
        <row r="384">
          <cell r="B384">
            <v>1616950600</v>
          </cell>
          <cell r="C384" t="str">
            <v>ADMINISTRADORA REGIMEN PRIMA MEDIA - ARP</v>
          </cell>
          <cell r="D384">
            <v>971344285.63999999</v>
          </cell>
        </row>
        <row r="385">
          <cell r="B385">
            <v>1616950700</v>
          </cell>
          <cell r="C385" t="str">
            <v>PROCESOS JUDICIALES LABORALES</v>
          </cell>
          <cell r="D385">
            <v>47445876</v>
          </cell>
        </row>
        <row r="386">
          <cell r="B386">
            <v>1616950900</v>
          </cell>
          <cell r="C386" t="str">
            <v>ENTIDADES OFICIALES</v>
          </cell>
          <cell r="D386">
            <v>0</v>
          </cell>
        </row>
        <row r="387">
          <cell r="B387">
            <v>1616950901</v>
          </cell>
          <cell r="C387" t="str">
            <v>PROCESOS JUDICIALES NO LABORALES</v>
          </cell>
          <cell r="D387">
            <v>7463578</v>
          </cell>
        </row>
        <row r="388">
          <cell r="B388">
            <v>1616951000</v>
          </cell>
          <cell r="C388" t="str">
            <v>FALTANTES EN INVENTARIOS</v>
          </cell>
          <cell r="D388">
            <v>0</v>
          </cell>
        </row>
        <row r="389">
          <cell r="B389">
            <v>1617950001</v>
          </cell>
          <cell r="C389" t="str">
            <v>LIQUIDACION CONTRATOS FORWARD (COP/USD)</v>
          </cell>
          <cell r="D389">
            <v>0</v>
          </cell>
        </row>
        <row r="390">
          <cell r="B390">
            <v>1630100100</v>
          </cell>
          <cell r="C390" t="str">
            <v>ANTICIPOS DE IMPUESTOS DE INDUSTRIA Y CO</v>
          </cell>
          <cell r="D390">
            <v>31738561.199999999</v>
          </cell>
        </row>
        <row r="391">
          <cell r="B391">
            <v>1630400100</v>
          </cell>
          <cell r="C391" t="str">
            <v>RETENCION IVA EFECTUADA POR TERCEROS</v>
          </cell>
          <cell r="D391">
            <v>1008959.99</v>
          </cell>
        </row>
        <row r="392">
          <cell r="B392">
            <v>1632000100</v>
          </cell>
          <cell r="C392" t="str">
            <v>ANTICIPOS A PROVEEDORES</v>
          </cell>
          <cell r="D392">
            <v>8302683425.7799997</v>
          </cell>
        </row>
        <row r="393">
          <cell r="B393">
            <v>1632000101</v>
          </cell>
          <cell r="C393" t="str">
            <v>ANTICIPO A PROVEEDORES - AMORTIZACIÓN</v>
          </cell>
          <cell r="D393">
            <v>0</v>
          </cell>
        </row>
        <row r="394">
          <cell r="B394">
            <v>1632000199</v>
          </cell>
          <cell r="C394" t="str">
            <v>ANTICIPOS A CONTRATOS VALORACION</v>
          </cell>
          <cell r="D394">
            <v>0</v>
          </cell>
        </row>
        <row r="395">
          <cell r="B395">
            <v>1634950300</v>
          </cell>
          <cell r="C395" t="str">
            <v>FALTANTES EN LAS CAJAS DE TESORERIA</v>
          </cell>
          <cell r="D395">
            <v>2963900</v>
          </cell>
        </row>
        <row r="396">
          <cell r="B396">
            <v>1634950500</v>
          </cell>
          <cell r="C396" t="str">
            <v>COTIZACIONES SEGURIDAD SOCIAL NO DESCONT</v>
          </cell>
          <cell r="D396">
            <v>203376</v>
          </cell>
        </row>
        <row r="397">
          <cell r="B397">
            <v>1634950600</v>
          </cell>
          <cell r="C397" t="str">
            <v>CONCEPTOS DE NOMINA NO DESCONTADOS</v>
          </cell>
          <cell r="D397">
            <v>480694055.33000004</v>
          </cell>
        </row>
        <row r="398">
          <cell r="B398">
            <v>1634950620</v>
          </cell>
          <cell r="C398" t="str">
            <v>LIBRANZA INCUMPLIMI.REGLAMENTACION SERVC</v>
          </cell>
          <cell r="D398">
            <v>127001983.47</v>
          </cell>
        </row>
        <row r="399">
          <cell r="B399">
            <v>1634950650</v>
          </cell>
          <cell r="C399" t="str">
            <v>PARQUEADERO A EMPLEADOS</v>
          </cell>
          <cell r="D399">
            <v>3192436.67</v>
          </cell>
        </row>
        <row r="400">
          <cell r="B400">
            <v>1634950700</v>
          </cell>
          <cell r="C400" t="str">
            <v>RTENCIONES Y DCTOS DE NOMINA X APLICAR E</v>
          </cell>
          <cell r="D400">
            <v>12523606.5</v>
          </cell>
        </row>
        <row r="401">
          <cell r="B401">
            <v>1634950800</v>
          </cell>
          <cell r="C401" t="str">
            <v>ANTICIPO GASTOS DE VIAJE</v>
          </cell>
          <cell r="D401">
            <v>5802979</v>
          </cell>
        </row>
        <row r="402">
          <cell r="B402">
            <v>1634950899</v>
          </cell>
          <cell r="C402" t="str">
            <v>ANTICIPO GASTOS DE VIAJE VALORACIÓN</v>
          </cell>
          <cell r="D402">
            <v>0</v>
          </cell>
        </row>
        <row r="403">
          <cell r="B403">
            <v>1647010300</v>
          </cell>
          <cell r="C403" t="str">
            <v>SOBRECOSTOS RECLAMACIONES POR IMPORTACIO</v>
          </cell>
          <cell r="D403">
            <v>135604168.87</v>
          </cell>
        </row>
        <row r="404">
          <cell r="B404">
            <v>1647010399</v>
          </cell>
          <cell r="C404" t="str">
            <v>SOBRECOSTOS Y/O RECLAMAC X IMPORTACIONES</v>
          </cell>
          <cell r="D404">
            <v>-2773787.79</v>
          </cell>
        </row>
        <row r="405">
          <cell r="B405">
            <v>1647019900</v>
          </cell>
          <cell r="C405" t="str">
            <v>OTRAS RECLAMACIONES</v>
          </cell>
          <cell r="D405">
            <v>0</v>
          </cell>
        </row>
        <row r="406">
          <cell r="B406">
            <v>1658950200</v>
          </cell>
          <cell r="C406" t="str">
            <v>ENTIDADES EN LIQUIDACION</v>
          </cell>
          <cell r="D406">
            <v>0</v>
          </cell>
        </row>
        <row r="407">
          <cell r="B407">
            <v>1690050100</v>
          </cell>
          <cell r="C407" t="str">
            <v>CUOTAS PARTES PENSIONES DE JUBILACION</v>
          </cell>
          <cell r="D407">
            <v>368273885.06</v>
          </cell>
        </row>
        <row r="408">
          <cell r="B408">
            <v>1690100100</v>
          </cell>
          <cell r="C408" t="str">
            <v>RECLAMOS A COMPAÑIAS ASEGURADORAS</v>
          </cell>
          <cell r="D408">
            <v>0</v>
          </cell>
        </row>
        <row r="409">
          <cell r="B409">
            <v>1690950200</v>
          </cell>
          <cell r="C409" t="str">
            <v>CUENTA POR COBRAR-DESCUENTOS EN CONTRATO</v>
          </cell>
          <cell r="D409">
            <v>3157889739.9099998</v>
          </cell>
        </row>
        <row r="410">
          <cell r="B410">
            <v>1690950201</v>
          </cell>
          <cell r="C410" t="str">
            <v>CUENTAS X COBRAR-COLPENSIONES-MESADAS PE</v>
          </cell>
          <cell r="D410">
            <v>0</v>
          </cell>
        </row>
        <row r="411">
          <cell r="B411">
            <v>1690950300</v>
          </cell>
          <cell r="C411" t="str">
            <v>COMPENSACIONES PENDIENTES DE PAGO - CUBA</v>
          </cell>
          <cell r="D411">
            <v>106680124448.28999</v>
          </cell>
        </row>
        <row r="412">
          <cell r="B412">
            <v>1690950301</v>
          </cell>
          <cell r="C412" t="str">
            <v>COMPENSACIONES PEND DE PAGO - VENEZUELA</v>
          </cell>
          <cell r="D412">
            <v>0</v>
          </cell>
        </row>
        <row r="413">
          <cell r="B413">
            <v>1690950600</v>
          </cell>
          <cell r="C413" t="str">
            <v>OTRAS CUENTAS POR COBRAR</v>
          </cell>
          <cell r="D413">
            <v>491953869.80999994</v>
          </cell>
        </row>
        <row r="414">
          <cell r="B414">
            <v>1690950602</v>
          </cell>
          <cell r="C414" t="str">
            <v>OTRAS CUENTAS POR COBRAR</v>
          </cell>
          <cell r="D414">
            <v>0</v>
          </cell>
        </row>
        <row r="415">
          <cell r="B415">
            <v>1690950603</v>
          </cell>
          <cell r="C415" t="str">
            <v>PAGO A PROVEEDORES POR CUENTA DE TERCERO</v>
          </cell>
          <cell r="D415">
            <v>0</v>
          </cell>
        </row>
        <row r="416">
          <cell r="B416">
            <v>1690950699</v>
          </cell>
          <cell r="C416" t="str">
            <v>OTRAS CUENTAS POR COBRAR VALORACION</v>
          </cell>
          <cell r="D416">
            <v>-1737253.1</v>
          </cell>
        </row>
        <row r="417">
          <cell r="B417">
            <v>1694575000</v>
          </cell>
          <cell r="C417" t="str">
            <v>DETER INTERESES COMPENSACIONES PEN DE PA</v>
          </cell>
          <cell r="D417">
            <v>-1173481376.4300001</v>
          </cell>
        </row>
        <row r="418">
          <cell r="B418">
            <v>1694575001</v>
          </cell>
          <cell r="C418" t="str">
            <v>DETER INTERESES COMPENSACIONES PEN DE PA</v>
          </cell>
          <cell r="D418">
            <v>0</v>
          </cell>
        </row>
        <row r="419">
          <cell r="B419">
            <v>1696100100</v>
          </cell>
          <cell r="C419" t="str">
            <v>DETERIORO COMISIONES (161025 Y 161030 CX</v>
          </cell>
          <cell r="D419">
            <v>-71766.070000000007</v>
          </cell>
        </row>
        <row r="420">
          <cell r="B420">
            <v>1696300200</v>
          </cell>
          <cell r="C420" t="str">
            <v>DETERIORO PUBLICACIONES (CXC CONSUMO)</v>
          </cell>
          <cell r="D420">
            <v>-11500</v>
          </cell>
        </row>
        <row r="421">
          <cell r="B421">
            <v>1696300300</v>
          </cell>
          <cell r="C421" t="str">
            <v>DETERIORO BOLETERIA AFILIACIONES Y SUSCR</v>
          </cell>
          <cell r="D421">
            <v>0</v>
          </cell>
        </row>
        <row r="422">
          <cell r="B422">
            <v>1696570100</v>
          </cell>
          <cell r="C422" t="str">
            <v>DETERIORO CXC CONSUMO- CART ORDINARIA RE</v>
          </cell>
          <cell r="D422">
            <v>0</v>
          </cell>
        </row>
        <row r="423">
          <cell r="B423">
            <v>1696950001</v>
          </cell>
          <cell r="C423" t="str">
            <v>DETERIORO CXC INTERESES CREDITOS A EMPLE</v>
          </cell>
          <cell r="D423">
            <v>-20820621.960000001</v>
          </cell>
        </row>
        <row r="424">
          <cell r="B424">
            <v>1698100100</v>
          </cell>
          <cell r="C424" t="str">
            <v>DETERIORO CXC ARRENDAMIENTO BIENES PROPI</v>
          </cell>
          <cell r="D424">
            <v>-19440818.100000001</v>
          </cell>
        </row>
        <row r="425">
          <cell r="B425">
            <v>1698200300</v>
          </cell>
          <cell r="C425" t="str">
            <v>DETERIORO CXC COTIZACION SEG SOCIAL NO D</v>
          </cell>
          <cell r="D425">
            <v>-203376</v>
          </cell>
        </row>
        <row r="426">
          <cell r="B426">
            <v>1698250100</v>
          </cell>
          <cell r="C426" t="str">
            <v>DETERIORO CXC ENTIDADES EN LIQUIDACION</v>
          </cell>
          <cell r="D426">
            <v>0</v>
          </cell>
        </row>
        <row r="427">
          <cell r="B427">
            <v>1698950001</v>
          </cell>
          <cell r="C427" t="str">
            <v>DETERIORO CXC EDUCACIONAL A EXEMPLEADOS</v>
          </cell>
          <cell r="D427">
            <v>-28517746.34</v>
          </cell>
        </row>
        <row r="428">
          <cell r="B428">
            <v>1698950002</v>
          </cell>
          <cell r="C428" t="str">
            <v>DETERIORO CXC SERVICIO MEDICO EXEMPLEADO</v>
          </cell>
          <cell r="D428">
            <v>-1207211</v>
          </cell>
        </row>
        <row r="429">
          <cell r="B429">
            <v>1698950003</v>
          </cell>
          <cell r="C429" t="str">
            <v>DETERIORO CONVENIO ALADI</v>
          </cell>
          <cell r="D429">
            <v>0</v>
          </cell>
        </row>
        <row r="430">
          <cell r="B430">
            <v>1698950300</v>
          </cell>
          <cell r="C430" t="str">
            <v>DETERIORO CXC ESTUDIOS EN EL EXTERIOR</v>
          </cell>
          <cell r="D430">
            <v>-1229728385.26</v>
          </cell>
        </row>
        <row r="431">
          <cell r="B431">
            <v>1698950400</v>
          </cell>
          <cell r="C431" t="str">
            <v>DETERIORO CUOTAS PARTES PENSIONALES DE J</v>
          </cell>
          <cell r="D431">
            <v>-368273885.06</v>
          </cell>
        </row>
        <row r="432">
          <cell r="B432">
            <v>1698950500</v>
          </cell>
          <cell r="C432" t="str">
            <v>DETERIORO PROCESOS JUDICIALES NO LABORAL</v>
          </cell>
          <cell r="D432">
            <v>-7463578</v>
          </cell>
        </row>
        <row r="433">
          <cell r="B433">
            <v>1698950600</v>
          </cell>
          <cell r="C433" t="str">
            <v>DETERIORO PROCESOS JUDICIALES LABORALES</v>
          </cell>
          <cell r="D433">
            <v>-19042876</v>
          </cell>
        </row>
        <row r="434">
          <cell r="B434">
            <v>1698950700</v>
          </cell>
          <cell r="C434" t="str">
            <v>DETERIORO CXC A ENTIDADES OFICIALES</v>
          </cell>
          <cell r="D434">
            <v>-971344285.63999999</v>
          </cell>
        </row>
        <row r="435">
          <cell r="B435">
            <v>1698950800</v>
          </cell>
          <cell r="C435" t="str">
            <v>DETERIORO OTRAS CUENTAS POR COBRAR</v>
          </cell>
          <cell r="D435">
            <v>-910771335.69000006</v>
          </cell>
        </row>
        <row r="436">
          <cell r="B436">
            <v>1698950900</v>
          </cell>
          <cell r="C436" t="str">
            <v>DET COMPENSACIONES PENDIENTES DE PAGO CU</v>
          </cell>
          <cell r="D436">
            <v>-106680124448.28999</v>
          </cell>
        </row>
        <row r="437">
          <cell r="B437">
            <v>1698950901</v>
          </cell>
          <cell r="C437" t="str">
            <v>DET COMPENSACIONES PEND DE PAGO VENEZUEL</v>
          </cell>
          <cell r="D437">
            <v>0</v>
          </cell>
        </row>
        <row r="438">
          <cell r="B438">
            <v>1699999997</v>
          </cell>
          <cell r="C438" t="str">
            <v>PAGO A PROVEEDORES POR CUENTA DE TERCERO</v>
          </cell>
          <cell r="D438">
            <v>0</v>
          </cell>
        </row>
        <row r="439">
          <cell r="B439">
            <v>1699999998</v>
          </cell>
          <cell r="C439" t="str">
            <v>AJUSTE EN CAMBIO DEUDORAS USD EQUIV M.NA</v>
          </cell>
          <cell r="D439">
            <v>0</v>
          </cell>
        </row>
        <row r="440">
          <cell r="B440">
            <v>1699999999</v>
          </cell>
          <cell r="C440" t="str">
            <v>CUENTA COMPENSACION SALDO CERO</v>
          </cell>
          <cell r="D440">
            <v>0</v>
          </cell>
        </row>
        <row r="441">
          <cell r="B441">
            <v>1705050100</v>
          </cell>
          <cell r="C441" t="str">
            <v>TERRENOS NO CORRIENTES MANTENIDOS PARA L</v>
          </cell>
          <cell r="D441">
            <v>4849750475</v>
          </cell>
        </row>
        <row r="442">
          <cell r="B442">
            <v>1705050101</v>
          </cell>
          <cell r="C442" t="str">
            <v>EDIFICIOS NO CORRIENTES MANTENIDOS PARA</v>
          </cell>
          <cell r="D442">
            <v>0</v>
          </cell>
        </row>
        <row r="443">
          <cell r="B443">
            <v>1705250001</v>
          </cell>
          <cell r="C443" t="str">
            <v>VEHICULOS NO CORRIENTES MANTENIDOS PARA</v>
          </cell>
          <cell r="D443">
            <v>0</v>
          </cell>
        </row>
        <row r="444">
          <cell r="B444">
            <v>1705300001</v>
          </cell>
          <cell r="C444" t="str">
            <v>EDIFICIOS NO CORRIENTES MANTENIDOS PARA</v>
          </cell>
          <cell r="D444">
            <v>35858179915.940002</v>
          </cell>
        </row>
        <row r="445">
          <cell r="B445">
            <v>1801020100</v>
          </cell>
          <cell r="C445" t="str">
            <v>TERRENOS</v>
          </cell>
          <cell r="D445">
            <v>405334483109.85999</v>
          </cell>
        </row>
        <row r="446">
          <cell r="B446">
            <v>1801040100</v>
          </cell>
          <cell r="C446" t="str">
            <v>EDIFICIOS</v>
          </cell>
          <cell r="D446">
            <v>915411045228.72998</v>
          </cell>
        </row>
        <row r="447">
          <cell r="B447">
            <v>1801100100</v>
          </cell>
          <cell r="C447" t="str">
            <v>MAQUINARIA</v>
          </cell>
          <cell r="D447">
            <v>1332558680.4100001</v>
          </cell>
        </row>
        <row r="448">
          <cell r="B448">
            <v>1801100101</v>
          </cell>
          <cell r="C448" t="str">
            <v>MAQUINARIA Y EQUIPO INDUSTRIAL</v>
          </cell>
          <cell r="D448">
            <v>423418300506.90002</v>
          </cell>
        </row>
        <row r="449">
          <cell r="B449">
            <v>1801100102</v>
          </cell>
          <cell r="C449" t="str">
            <v>EQUIPO DE TESORERIA</v>
          </cell>
          <cell r="D449">
            <v>85732854448.949997</v>
          </cell>
        </row>
        <row r="450">
          <cell r="B450">
            <v>1801100103</v>
          </cell>
          <cell r="C450" t="str">
            <v>EQUIPO PARA MICROFILMACION</v>
          </cell>
          <cell r="D450">
            <v>638649392</v>
          </cell>
        </row>
        <row r="451">
          <cell r="B451">
            <v>1801100104</v>
          </cell>
          <cell r="C451" t="str">
            <v>EQUIPO PARA ESTUDIO Y ANALISIS TECNICO</v>
          </cell>
          <cell r="D451">
            <v>5493330418.3400002</v>
          </cell>
        </row>
        <row r="452">
          <cell r="B452">
            <v>1801100105</v>
          </cell>
          <cell r="C452" t="str">
            <v>EQUIPO DEPORTE, SEGURIDAD INSUTRIAL Y ZO</v>
          </cell>
          <cell r="D452">
            <v>3247928322.6599998</v>
          </cell>
        </row>
        <row r="453">
          <cell r="B453">
            <v>1801100106</v>
          </cell>
          <cell r="C453" t="str">
            <v>EQUIPO AUDIOVISUAL</v>
          </cell>
          <cell r="D453">
            <v>11377479291.68</v>
          </cell>
        </row>
        <row r="454">
          <cell r="B454">
            <v>1801100107</v>
          </cell>
          <cell r="C454" t="str">
            <v>EQUIPO PARA SOPORTE, MANTENIMIENTO Y MED</v>
          </cell>
          <cell r="D454">
            <v>13371307043.33</v>
          </cell>
        </row>
        <row r="455">
          <cell r="B455">
            <v>1801100108</v>
          </cell>
          <cell r="C455" t="str">
            <v>INSTRUMENTOS MUSICALES</v>
          </cell>
          <cell r="D455">
            <v>1211349612.1199999</v>
          </cell>
        </row>
        <row r="456">
          <cell r="B456">
            <v>1801100109</v>
          </cell>
          <cell r="C456" t="str">
            <v>EQUI.DE SEGURIDAD INDUSTRIAL Y SALUD EN</v>
          </cell>
          <cell r="D456">
            <v>711313795.70000005</v>
          </cell>
        </row>
        <row r="457">
          <cell r="B457">
            <v>1801100200</v>
          </cell>
          <cell r="C457" t="str">
            <v>MOLDES Y MATRICES</v>
          </cell>
          <cell r="D457">
            <v>728443980</v>
          </cell>
        </row>
        <row r="458">
          <cell r="B458">
            <v>1801120100</v>
          </cell>
          <cell r="C458" t="str">
            <v>VEHICULOS</v>
          </cell>
          <cell r="D458">
            <v>12805917344</v>
          </cell>
        </row>
        <row r="459">
          <cell r="B459">
            <v>1801200100</v>
          </cell>
          <cell r="C459" t="str">
            <v>ENSERES Y ACCESORIOS</v>
          </cell>
          <cell r="D459">
            <v>19802088021.359997</v>
          </cell>
        </row>
        <row r="460">
          <cell r="B460">
            <v>1801200101</v>
          </cell>
          <cell r="C460" t="str">
            <v>MUEBLES APOYO EQUIPO INDUSTRIAL</v>
          </cell>
          <cell r="D460">
            <v>258271665.71000001</v>
          </cell>
        </row>
        <row r="461">
          <cell r="B461">
            <v>1801200102</v>
          </cell>
          <cell r="C461" t="str">
            <v>MUEBLES DE SOPORTE TECNOLÓGICO</v>
          </cell>
          <cell r="D461">
            <v>128604464.93000001</v>
          </cell>
        </row>
        <row r="462">
          <cell r="B462">
            <v>1801200103</v>
          </cell>
          <cell r="C462" t="str">
            <v>MUEBLES ARCHIVOS RODANTES</v>
          </cell>
          <cell r="D462">
            <v>1450847381.8</v>
          </cell>
        </row>
        <row r="463">
          <cell r="B463">
            <v>1801220100</v>
          </cell>
          <cell r="C463" t="str">
            <v>EQUIPO DE OFICINA</v>
          </cell>
          <cell r="D463">
            <v>491454934.56</v>
          </cell>
        </row>
        <row r="464">
          <cell r="B464">
            <v>1801220101</v>
          </cell>
          <cell r="C464" t="str">
            <v>EQU CONTROL CORRESPONDENCIA</v>
          </cell>
          <cell r="D464">
            <v>168719758</v>
          </cell>
        </row>
        <row r="465">
          <cell r="B465">
            <v>1801240100</v>
          </cell>
          <cell r="C465" t="str">
            <v>EQUIPOS DE COMPUTACION</v>
          </cell>
          <cell r="D465">
            <v>177590291861.13</v>
          </cell>
        </row>
        <row r="466">
          <cell r="B466">
            <v>1801300100</v>
          </cell>
          <cell r="C466" t="str">
            <v>EQUIPOS EN MONTAJE</v>
          </cell>
          <cell r="D466">
            <v>19583418079.32</v>
          </cell>
        </row>
        <row r="467">
          <cell r="B467">
            <v>1801620100</v>
          </cell>
          <cell r="C467" t="str">
            <v>DEPRECIACION Y AGOTAMIENTO EDIFICIOS</v>
          </cell>
          <cell r="D467">
            <v>-149963856879</v>
          </cell>
        </row>
        <row r="468">
          <cell r="B468">
            <v>1801620200</v>
          </cell>
          <cell r="C468" t="str">
            <v>DEPRECIACION EQUIPO, MUEBLES Y ENSERES D</v>
          </cell>
          <cell r="D468">
            <v>-17489516798.709999</v>
          </cell>
        </row>
        <row r="469">
          <cell r="B469">
            <v>1801620300</v>
          </cell>
          <cell r="C469" t="str">
            <v>DEPRECIACION EQUIPO DE COMPUTACION</v>
          </cell>
          <cell r="D469">
            <v>-128051195919.08</v>
          </cell>
        </row>
        <row r="470">
          <cell r="B470">
            <v>1801620400</v>
          </cell>
          <cell r="C470" t="str">
            <v>DEPRECIACION VEHICULOS</v>
          </cell>
          <cell r="D470">
            <v>-9459525612.0300007</v>
          </cell>
        </row>
        <row r="471">
          <cell r="B471">
            <v>1801620500</v>
          </cell>
          <cell r="C471" t="str">
            <v>DEPRECIACION MAQUINARIA</v>
          </cell>
          <cell r="D471">
            <v>-302592677142.10999</v>
          </cell>
        </row>
        <row r="472">
          <cell r="B472">
            <v>1801620600</v>
          </cell>
          <cell r="C472" t="str">
            <v>DEPRECIACION Y AGOTAMIENTO MOLDES Y MATR</v>
          </cell>
          <cell r="D472">
            <v>-723571625.38</v>
          </cell>
        </row>
        <row r="473">
          <cell r="B473">
            <v>1801620700</v>
          </cell>
          <cell r="C473" t="str">
            <v>DEPRECIACION MEJORAS EN BIENES RECIB.ARR</v>
          </cell>
          <cell r="D473">
            <v>-116150025.84999999</v>
          </cell>
        </row>
        <row r="474">
          <cell r="B474">
            <v>1801640100</v>
          </cell>
          <cell r="C474" t="str">
            <v>DETERIORO TERRENOS Y EDIFICIOS</v>
          </cell>
          <cell r="D474">
            <v>-1494350000</v>
          </cell>
        </row>
        <row r="475">
          <cell r="B475">
            <v>1801640200</v>
          </cell>
          <cell r="C475" t="str">
            <v>DETERIORO MAQUINARIA,  EQUIPO - MUEBLES</v>
          </cell>
          <cell r="D475">
            <v>-576310978.63</v>
          </cell>
        </row>
        <row r="476">
          <cell r="B476">
            <v>1801950100</v>
          </cell>
          <cell r="C476" t="str">
            <v>ACTIVOS FIJOS DE BAJO VALOR</v>
          </cell>
          <cell r="D476">
            <v>0</v>
          </cell>
        </row>
        <row r="477">
          <cell r="B477">
            <v>1801950102</v>
          </cell>
          <cell r="C477" t="str">
            <v>HERRAMIENTAS DE USO MENOR</v>
          </cell>
          <cell r="D477">
            <v>0</v>
          </cell>
        </row>
        <row r="478">
          <cell r="B478">
            <v>1801950104</v>
          </cell>
          <cell r="C478" t="str">
            <v>LIBROS TECNICOS</v>
          </cell>
          <cell r="D478">
            <v>0</v>
          </cell>
        </row>
        <row r="479">
          <cell r="B479">
            <v>1801959999</v>
          </cell>
          <cell r="C479" t="str">
            <v>ACTIVOS SIN PROCESO LOGISTICO</v>
          </cell>
          <cell r="D479">
            <v>0</v>
          </cell>
        </row>
        <row r="480">
          <cell r="B480">
            <v>1802000100</v>
          </cell>
          <cell r="C480" t="str">
            <v>PROPIEDADES EN ARRENDAMIENTO FINANCIERO</v>
          </cell>
          <cell r="D480">
            <v>0</v>
          </cell>
        </row>
        <row r="481">
          <cell r="B481">
            <v>1802000101</v>
          </cell>
          <cell r="C481" t="str">
            <v>PROPIEDADES EN ARRENDAMIENTO FINANCIERO</v>
          </cell>
          <cell r="D481">
            <v>0</v>
          </cell>
        </row>
        <row r="482">
          <cell r="B482">
            <v>1802000104</v>
          </cell>
          <cell r="C482" t="str">
            <v>PROPIEDADES EN ARRENDAMIENTO</v>
          </cell>
          <cell r="D482">
            <v>6075552633.1099997</v>
          </cell>
        </row>
        <row r="483">
          <cell r="B483">
            <v>1802000105</v>
          </cell>
          <cell r="C483" t="str">
            <v>DEPRECIACION PROPIEDADES EN ARRENDAMIENT</v>
          </cell>
          <cell r="D483">
            <v>-1790407725.3</v>
          </cell>
        </row>
        <row r="484">
          <cell r="B484">
            <v>1818100100</v>
          </cell>
          <cell r="C484" t="str">
            <v>MEJORAS EN BIENES RECIBIDOS EN COMODATO</v>
          </cell>
          <cell r="D484">
            <v>2528046956.6500001</v>
          </cell>
        </row>
        <row r="485">
          <cell r="B485">
            <v>1818150100</v>
          </cell>
          <cell r="C485" t="str">
            <v>MEJORAS EN BIENES RECIBIDOS EN ARRENDAMI</v>
          </cell>
          <cell r="D485">
            <v>248449887.81</v>
          </cell>
        </row>
        <row r="486">
          <cell r="B486">
            <v>1818970100</v>
          </cell>
          <cell r="C486" t="str">
            <v>DEPRE-AMORT MEJORAS BIENES RECIBIDOS EN</v>
          </cell>
          <cell r="D486">
            <v>-1095710417.1900001</v>
          </cell>
        </row>
        <row r="487">
          <cell r="B487">
            <v>1818980001</v>
          </cell>
          <cell r="C487" t="str">
            <v>DETERIORO MEJORAS EN BIENES RECIBIDOS EN</v>
          </cell>
          <cell r="D487">
            <v>0</v>
          </cell>
        </row>
        <row r="488">
          <cell r="B488">
            <v>1823150100</v>
          </cell>
          <cell r="C488" t="str">
            <v>CONTRUCCIONES EN CURSO-AMPLIACIONES Y RE</v>
          </cell>
          <cell r="D488">
            <v>42920085692.32</v>
          </cell>
        </row>
        <row r="489">
          <cell r="B489">
            <v>1827050100</v>
          </cell>
          <cell r="C489" t="str">
            <v>PROPIEDADES DE INVERSION INMUEBLES</v>
          </cell>
          <cell r="D489">
            <v>2898429500.3899999</v>
          </cell>
        </row>
        <row r="490">
          <cell r="B490">
            <v>1827200100</v>
          </cell>
          <cell r="C490" t="str">
            <v>DEPRECIACION ACUMULADA INMUEBLES</v>
          </cell>
          <cell r="D490">
            <v>-278847826.13</v>
          </cell>
        </row>
        <row r="491">
          <cell r="B491">
            <v>1905010101</v>
          </cell>
          <cell r="C491" t="str">
            <v>IMPORTACIONES INV. MATERIALES,REPUESTOS</v>
          </cell>
          <cell r="D491">
            <v>0</v>
          </cell>
        </row>
        <row r="492">
          <cell r="B492">
            <v>1905010102</v>
          </cell>
          <cell r="C492" t="str">
            <v>IMPORTACIONES INV. OTROS ELEMENTOS PARA</v>
          </cell>
          <cell r="D492">
            <v>0</v>
          </cell>
        </row>
        <row r="493">
          <cell r="B493">
            <v>1905010400</v>
          </cell>
          <cell r="C493" t="str">
            <v>IMPORTACIONES EN CURSO ACTIVOS AREA CULT</v>
          </cell>
          <cell r="D493">
            <v>0</v>
          </cell>
        </row>
        <row r="494">
          <cell r="B494">
            <v>1911300001</v>
          </cell>
          <cell r="C494" t="str">
            <v>ACTIVOS INTANGIBLES LICENCIAMIENTO</v>
          </cell>
          <cell r="D494">
            <v>59758584401.43</v>
          </cell>
        </row>
        <row r="495">
          <cell r="B495">
            <v>1911350100</v>
          </cell>
          <cell r="C495" t="str">
            <v>ACTIVOS INTANGIBLES SOFTWARE DESARROLLAD</v>
          </cell>
          <cell r="D495">
            <v>90213275757.820007</v>
          </cell>
        </row>
        <row r="496">
          <cell r="B496">
            <v>1911350200</v>
          </cell>
          <cell r="C496" t="str">
            <v>ACTIVOS INTANGIBLES EN DESARROLLO</v>
          </cell>
          <cell r="D496">
            <v>29237579747.299999</v>
          </cell>
        </row>
        <row r="497">
          <cell r="B497">
            <v>1911350300</v>
          </cell>
          <cell r="C497" t="str">
            <v>ACTIVOS INTANGIBLES DESARROLLADOS - MENO</v>
          </cell>
          <cell r="D497">
            <v>0</v>
          </cell>
        </row>
        <row r="498">
          <cell r="B498">
            <v>1911350600</v>
          </cell>
          <cell r="C498" t="str">
            <v>ACTIVOS INTANGIBLES SOFTWARE ADQUIRIDO</v>
          </cell>
          <cell r="D498">
            <v>104803595799.38</v>
          </cell>
        </row>
        <row r="499">
          <cell r="B499">
            <v>1911600001</v>
          </cell>
          <cell r="C499" t="str">
            <v>DISEÑOS Y PROTOTIPOS</v>
          </cell>
          <cell r="D499">
            <v>5428600871.4700003</v>
          </cell>
        </row>
        <row r="500">
          <cell r="B500">
            <v>1911650100</v>
          </cell>
          <cell r="C500" t="str">
            <v>AMORTIZACION ACUMULADA DE PROYECTOS</v>
          </cell>
          <cell r="D500">
            <v>-114685704586.74001</v>
          </cell>
        </row>
        <row r="501">
          <cell r="B501">
            <v>1911650200</v>
          </cell>
          <cell r="C501" t="str">
            <v>AMORTIZACION ACUMULADA LICENCIAMIENTO</v>
          </cell>
          <cell r="D501">
            <v>-33321479758.529999</v>
          </cell>
        </row>
        <row r="502">
          <cell r="B502">
            <v>1911650300</v>
          </cell>
          <cell r="C502" t="str">
            <v>AMORTIZACION ACUMULADA DISEÑOS Y PROTOTI</v>
          </cell>
          <cell r="D502">
            <v>-2254020202.4899998</v>
          </cell>
        </row>
        <row r="503">
          <cell r="B503">
            <v>1911700100</v>
          </cell>
          <cell r="C503" t="str">
            <v>DETERIORO PROGRAMAS/APLICACIONES INFORMA</v>
          </cell>
          <cell r="D503">
            <v>0</v>
          </cell>
        </row>
        <row r="504">
          <cell r="B504">
            <v>1911700200</v>
          </cell>
          <cell r="C504" t="str">
            <v>DET ACT INTANGIBLES EN DESARROLLO Y DESA</v>
          </cell>
          <cell r="D504">
            <v>-17655996.850000001</v>
          </cell>
        </row>
        <row r="505">
          <cell r="B505">
            <v>1925050100</v>
          </cell>
          <cell r="C505" t="str">
            <v>GASTOS PAGADOS POR ANTICIPADO SEGUROS</v>
          </cell>
          <cell r="D505">
            <v>7712706374.4500046</v>
          </cell>
        </row>
        <row r="506">
          <cell r="B506">
            <v>1925950100</v>
          </cell>
          <cell r="C506" t="str">
            <v>GASTOS PAGADOS POR ANTICIPADO ARRENDAMIE</v>
          </cell>
          <cell r="D506">
            <v>537428234.19999993</v>
          </cell>
        </row>
        <row r="507">
          <cell r="B507">
            <v>1925950200</v>
          </cell>
          <cell r="C507" t="str">
            <v>PAGADOS POR ANTICIPADO MANTENIMIENTO EQU</v>
          </cell>
          <cell r="D507">
            <v>6117653955.9099979</v>
          </cell>
        </row>
        <row r="508">
          <cell r="B508">
            <v>1925950300</v>
          </cell>
          <cell r="C508" t="str">
            <v>GASTOS PAGADOS POR ANTICIPADO AUXILIO ED</v>
          </cell>
          <cell r="D508">
            <v>0</v>
          </cell>
        </row>
        <row r="509">
          <cell r="B509">
            <v>1925950301</v>
          </cell>
          <cell r="C509" t="str">
            <v>GTO PAGADO ANTICIPADO-AUX EDUCACION-PENS</v>
          </cell>
          <cell r="D509">
            <v>0</v>
          </cell>
        </row>
        <row r="510">
          <cell r="B510">
            <v>1925950400</v>
          </cell>
          <cell r="C510" t="str">
            <v>PAGADOS POR ANTICIPADO CAPACITACION EN E</v>
          </cell>
          <cell r="D510">
            <v>-2.384185791015625E-7</v>
          </cell>
        </row>
        <row r="511">
          <cell r="B511">
            <v>1925950500</v>
          </cell>
          <cell r="C511" t="str">
            <v>GASTOS PAGADOS POR ANTICIPADO SERVICIOS</v>
          </cell>
          <cell r="D511">
            <v>18160819567.520004</v>
          </cell>
        </row>
        <row r="512">
          <cell r="B512">
            <v>1925950600</v>
          </cell>
          <cell r="C512" t="str">
            <v>OTROS GASTOS PAGADOS POR ANTICIPADO</v>
          </cell>
          <cell r="D512">
            <v>0.32999992370605469</v>
          </cell>
        </row>
        <row r="513">
          <cell r="B513">
            <v>1925950700</v>
          </cell>
          <cell r="C513" t="str">
            <v>OTROS GASTOS PAGADOS POR ANTICIPADO AF</v>
          </cell>
          <cell r="D513">
            <v>2708855041.5499997</v>
          </cell>
        </row>
        <row r="514">
          <cell r="B514">
            <v>1925951200</v>
          </cell>
          <cell r="C514" t="str">
            <v>PAGADOS POR ANTICIPADO MANTENIMIENTO Y S</v>
          </cell>
          <cell r="D514">
            <v>1127844859.5199995</v>
          </cell>
        </row>
        <row r="515">
          <cell r="B515">
            <v>1925951300</v>
          </cell>
          <cell r="C515" t="str">
            <v>COMISION DE COMPROMISO SOBRE PRESTAMOS F</v>
          </cell>
          <cell r="D515">
            <v>36568467455.300003</v>
          </cell>
        </row>
        <row r="516">
          <cell r="B516">
            <v>1940050100</v>
          </cell>
          <cell r="C516" t="str">
            <v>OBRAS DE ARTE PARA DECORACION DE OFICINA</v>
          </cell>
          <cell r="D516">
            <v>535547761.17000002</v>
          </cell>
        </row>
        <row r="517">
          <cell r="B517">
            <v>1940050200</v>
          </cell>
          <cell r="C517" t="str">
            <v>OBRAS DE ARTE MURALES Y ESCULTURAS</v>
          </cell>
          <cell r="D517">
            <v>16600020</v>
          </cell>
        </row>
        <row r="518">
          <cell r="B518">
            <v>1940050300</v>
          </cell>
          <cell r="C518" t="str">
            <v>OBRAS DE ARTE COLECCION DE ARTES PLASTIC</v>
          </cell>
          <cell r="D518">
            <v>219505232356.89001</v>
          </cell>
        </row>
        <row r="519">
          <cell r="B519">
            <v>1940100100</v>
          </cell>
          <cell r="C519" t="str">
            <v>LIBROS BIBLIOTECA</v>
          </cell>
          <cell r="D519">
            <v>78782069788.100006</v>
          </cell>
        </row>
        <row r="520">
          <cell r="B520">
            <v>1940100200</v>
          </cell>
          <cell r="C520" t="str">
            <v>PERIODICOS Y REVISTAS BIBLIOTECA</v>
          </cell>
          <cell r="D520">
            <v>6696138419.3299999</v>
          </cell>
        </row>
        <row r="521">
          <cell r="B521">
            <v>1940100300</v>
          </cell>
          <cell r="C521" t="str">
            <v>MAPAS Y PLANOS BIBLIOTECA</v>
          </cell>
          <cell r="D521">
            <v>558356232.15999997</v>
          </cell>
        </row>
        <row r="522">
          <cell r="B522">
            <v>1940100400</v>
          </cell>
          <cell r="C522" t="str">
            <v>MATERIALES AUDIOVISUALES BIBLIOTECA</v>
          </cell>
          <cell r="D522">
            <v>27390035279.41</v>
          </cell>
        </row>
        <row r="523">
          <cell r="B523">
            <v>1940100500</v>
          </cell>
          <cell r="C523" t="str">
            <v>INSTRUMENTOS MUSICALES BIBLIOTECA</v>
          </cell>
          <cell r="D523">
            <v>156875645</v>
          </cell>
        </row>
        <row r="524">
          <cell r="B524">
            <v>1940150100</v>
          </cell>
          <cell r="C524" t="str">
            <v>ORFEBRERIA MUSEO DEL ORO</v>
          </cell>
          <cell r="D524">
            <v>3630076422.3200002</v>
          </cell>
        </row>
        <row r="525">
          <cell r="B525">
            <v>1940150200</v>
          </cell>
          <cell r="C525" t="str">
            <v>CERAMICA MUSEO DEL ORO</v>
          </cell>
          <cell r="D525">
            <v>260952162.22</v>
          </cell>
        </row>
        <row r="526">
          <cell r="B526">
            <v>1940150300</v>
          </cell>
          <cell r="C526" t="str">
            <v>TEXTILES PRECOLOMBINOS MUSEO DEL ORO</v>
          </cell>
          <cell r="D526">
            <v>27573656.510000002</v>
          </cell>
        </row>
        <row r="527">
          <cell r="B527">
            <v>1940150400</v>
          </cell>
          <cell r="C527" t="str">
            <v>LITICOS MUSEO DEL ORO</v>
          </cell>
          <cell r="D527">
            <v>29711063.600000001</v>
          </cell>
        </row>
        <row r="528">
          <cell r="B528">
            <v>1940150500</v>
          </cell>
          <cell r="C528" t="str">
            <v>CONCHA MUSEO DEL ORO</v>
          </cell>
          <cell r="D528">
            <v>5436438.5199999996</v>
          </cell>
        </row>
        <row r="529">
          <cell r="B529">
            <v>1940150600</v>
          </cell>
          <cell r="C529" t="str">
            <v>HUESO MUSEO DEL ORO</v>
          </cell>
          <cell r="D529">
            <v>6088018.1200000001</v>
          </cell>
        </row>
        <row r="530">
          <cell r="B530">
            <v>1940150700</v>
          </cell>
          <cell r="C530" t="str">
            <v>MADERA MUSEO DEL ORO</v>
          </cell>
          <cell r="D530">
            <v>11232187.939999999</v>
          </cell>
        </row>
        <row r="531">
          <cell r="B531">
            <v>1940150800</v>
          </cell>
          <cell r="C531" t="str">
            <v>MOMIAS MUSEO DEL ORO</v>
          </cell>
          <cell r="D531">
            <v>2943802</v>
          </cell>
        </row>
        <row r="532">
          <cell r="B532">
            <v>1940150900</v>
          </cell>
          <cell r="C532" t="str">
            <v>VIDRIO COLONIAL MUSEO DEL ORO</v>
          </cell>
          <cell r="D532">
            <v>200020</v>
          </cell>
        </row>
        <row r="533">
          <cell r="B533">
            <v>1940151000</v>
          </cell>
          <cell r="C533" t="str">
            <v>RESINAS MUSEO DEL ORO</v>
          </cell>
          <cell r="D533">
            <v>120009</v>
          </cell>
        </row>
        <row r="534">
          <cell r="B534">
            <v>1940151100</v>
          </cell>
          <cell r="C534" t="str">
            <v>PIZARRAS CALCITAS PIRITAS MUESTRAS ORO/P</v>
          </cell>
          <cell r="D534">
            <v>8891137.3300000001</v>
          </cell>
        </row>
        <row r="535">
          <cell r="B535">
            <v>1940151200</v>
          </cell>
          <cell r="C535" t="str">
            <v>ESMERALDAS MUSEO DEL ORO</v>
          </cell>
          <cell r="D535">
            <v>8729440.1600000001</v>
          </cell>
        </row>
        <row r="536">
          <cell r="B536">
            <v>1940200100</v>
          </cell>
          <cell r="C536" t="str">
            <v>COLECCION FILATELICA</v>
          </cell>
          <cell r="D536">
            <v>138990039.34999999</v>
          </cell>
        </row>
        <row r="537">
          <cell r="B537">
            <v>1940200200</v>
          </cell>
          <cell r="C537" t="str">
            <v>COLECCION NUMISMATICA</v>
          </cell>
          <cell r="D537">
            <v>2225980320.8099999</v>
          </cell>
        </row>
        <row r="538">
          <cell r="B538">
            <v>1940200300</v>
          </cell>
          <cell r="C538" t="str">
            <v>COLECCION ETNOGRAFICA</v>
          </cell>
          <cell r="D538">
            <v>79292440.5</v>
          </cell>
        </row>
        <row r="539">
          <cell r="B539">
            <v>1940950100</v>
          </cell>
          <cell r="C539" t="str">
            <v>MAT DOCUMENTAL RECIBIDO PARA INGRESAR A</v>
          </cell>
          <cell r="D539">
            <v>0</v>
          </cell>
        </row>
        <row r="540">
          <cell r="B540">
            <v>1940950200</v>
          </cell>
          <cell r="C540" t="str">
            <v>ELEMENTOS EN EVALUACION PARA INGRESAR A</v>
          </cell>
          <cell r="D540">
            <v>0</v>
          </cell>
        </row>
        <row r="541">
          <cell r="B541">
            <v>1940950500</v>
          </cell>
          <cell r="C541" t="str">
            <v>MATERIAL DOCUMENTAL DEL BANCO PARA INTER</v>
          </cell>
          <cell r="D541">
            <v>0</v>
          </cell>
        </row>
        <row r="542">
          <cell r="B542">
            <v>1940950600</v>
          </cell>
          <cell r="C542" t="str">
            <v>MATERIAL BIBLIOGRAFICO EN TRANSITO</v>
          </cell>
          <cell r="D542">
            <v>28433842.859999999</v>
          </cell>
        </row>
        <row r="543">
          <cell r="B543">
            <v>1940950700</v>
          </cell>
          <cell r="C543" t="str">
            <v>ELEMENTOS EN PROCESO DE ELABORACION</v>
          </cell>
          <cell r="D543">
            <v>444839890.88</v>
          </cell>
        </row>
        <row r="544">
          <cell r="B544">
            <v>1945010100</v>
          </cell>
          <cell r="C544" t="str">
            <v>COLECCION DE ARTES PLASTICAS EN COMODATO</v>
          </cell>
          <cell r="D544">
            <v>2347431906.4699998</v>
          </cell>
        </row>
        <row r="545">
          <cell r="B545">
            <v>1945010101</v>
          </cell>
          <cell r="C545" t="str">
            <v>COLECCION DE ESMERALDAS EN COMODATO</v>
          </cell>
          <cell r="D545">
            <v>278812.32</v>
          </cell>
        </row>
        <row r="546">
          <cell r="B546">
            <v>1945010200</v>
          </cell>
          <cell r="C546" t="str">
            <v>COLECCION DE ORFEBRERIA EN COMODATO</v>
          </cell>
          <cell r="D546">
            <v>0</v>
          </cell>
        </row>
        <row r="547">
          <cell r="B547">
            <v>1945010300</v>
          </cell>
          <cell r="C547" t="str">
            <v>COLECCION DE CERAMICA EN COMODATO</v>
          </cell>
          <cell r="D547">
            <v>0</v>
          </cell>
        </row>
        <row r="548">
          <cell r="B548">
            <v>1945010400</v>
          </cell>
          <cell r="C548" t="str">
            <v>COLECCION DE TEXTILES PRECOLOMBINOS EN C</v>
          </cell>
          <cell r="D548">
            <v>0</v>
          </cell>
        </row>
        <row r="549">
          <cell r="B549">
            <v>1945010500</v>
          </cell>
          <cell r="C549" t="str">
            <v>COLECCION DE LITICOS EN COMODATO</v>
          </cell>
          <cell r="D549">
            <v>0</v>
          </cell>
        </row>
        <row r="550">
          <cell r="B550">
            <v>1945010600</v>
          </cell>
          <cell r="C550" t="str">
            <v>COLECCION DE CONCHA EN COMODATO</v>
          </cell>
          <cell r="D550">
            <v>0</v>
          </cell>
        </row>
        <row r="551">
          <cell r="B551">
            <v>1945011000</v>
          </cell>
          <cell r="C551" t="str">
            <v>COLECCION DE VIDRIO COLONIAL EN COMODATO</v>
          </cell>
          <cell r="D551">
            <v>0</v>
          </cell>
        </row>
        <row r="552">
          <cell r="B552">
            <v>1945011100</v>
          </cell>
          <cell r="C552" t="str">
            <v>COLECCION DE PIZARRAS, CALCITAS, PIRITAS</v>
          </cell>
          <cell r="D552">
            <v>250000</v>
          </cell>
        </row>
        <row r="553">
          <cell r="B553">
            <v>1960950200</v>
          </cell>
          <cell r="C553" t="str">
            <v>APORTES PERMANENTES - CLUBES SOCIALES</v>
          </cell>
          <cell r="D553">
            <v>102195868.31999999</v>
          </cell>
        </row>
        <row r="554">
          <cell r="B554">
            <v>1960950201</v>
          </cell>
          <cell r="C554" t="str">
            <v>CATALOGACIÓN Y DIGITALIZACIÓN DE ESTAMPI</v>
          </cell>
          <cell r="D554">
            <v>486279976</v>
          </cell>
        </row>
        <row r="555">
          <cell r="B555">
            <v>1960950202</v>
          </cell>
          <cell r="C555" t="str">
            <v>DEPOSITOS JUDICIALES</v>
          </cell>
          <cell r="D555">
            <v>0</v>
          </cell>
        </row>
        <row r="556">
          <cell r="B556">
            <v>1960950300</v>
          </cell>
          <cell r="C556" t="str">
            <v>FIDUBANCOLOMBIA SA CONTRATO 2011</v>
          </cell>
          <cell r="D556">
            <v>0</v>
          </cell>
        </row>
        <row r="557">
          <cell r="B557">
            <v>1960950301</v>
          </cell>
          <cell r="C557" t="str">
            <v>FIDUCIAS PORTAFOLIO DE PENSIONES CONTRAT</v>
          </cell>
          <cell r="D557">
            <v>3358943453863.54</v>
          </cell>
        </row>
        <row r="558">
          <cell r="B558">
            <v>1960950400</v>
          </cell>
          <cell r="C558" t="str">
            <v>ACTIVOS DEL PLAN TRASLADADOS A BENEFICIO</v>
          </cell>
          <cell r="D558">
            <v>-3342592287349.1099</v>
          </cell>
        </row>
        <row r="559">
          <cell r="B559">
            <v>1960950500</v>
          </cell>
          <cell r="C559" t="str">
            <v>DERECHOS EN SWIFT</v>
          </cell>
          <cell r="D559">
            <v>26779424.030000001</v>
          </cell>
        </row>
        <row r="560">
          <cell r="B560">
            <v>1960950600</v>
          </cell>
          <cell r="C560" t="str">
            <v>ELEMENTOS SIN VALOR NUMISMATICO EN PODER</v>
          </cell>
          <cell r="D560">
            <v>1645321860.3800001</v>
          </cell>
        </row>
        <row r="561">
          <cell r="B561">
            <v>1960950700</v>
          </cell>
          <cell r="C561" t="str">
            <v>DPSTO NO REMUNERADO POST-SCA-2 FMI-VLR N</v>
          </cell>
          <cell r="D561">
            <v>0</v>
          </cell>
        </row>
        <row r="562">
          <cell r="B562">
            <v>1960950702</v>
          </cell>
          <cell r="C562" t="str">
            <v>DPSTO NO REMUNERADO POST-SCA-2 FMI POR A</v>
          </cell>
          <cell r="D562">
            <v>0</v>
          </cell>
        </row>
        <row r="563">
          <cell r="B563">
            <v>1960950800</v>
          </cell>
          <cell r="C563" t="str">
            <v>PROPIEDADES EN ARRENDAMIENTO FINANCIERO</v>
          </cell>
          <cell r="D563">
            <v>0</v>
          </cell>
        </row>
        <row r="564">
          <cell r="B564">
            <v>1960950801</v>
          </cell>
          <cell r="C564" t="str">
            <v>DEPRECIACION PROPIEDADES EN ARRENDAM FIN</v>
          </cell>
          <cell r="D564">
            <v>0</v>
          </cell>
        </row>
        <row r="565">
          <cell r="B565">
            <v>1995010200</v>
          </cell>
          <cell r="C565" t="str">
            <v>DETERIORO APORTES PERMANENTES - CLUBES S</v>
          </cell>
          <cell r="D565">
            <v>0</v>
          </cell>
        </row>
        <row r="566">
          <cell r="B566">
            <v>1995010300</v>
          </cell>
          <cell r="C566" t="str">
            <v>DETERIORO BIENES DE ARTE Y CULTURA</v>
          </cell>
          <cell r="D566">
            <v>-0.2</v>
          </cell>
        </row>
        <row r="567">
          <cell r="B567">
            <v>1995019900</v>
          </cell>
          <cell r="C567" t="str">
            <v>DETERIORO OTROS ACTIVOS</v>
          </cell>
          <cell r="D567">
            <v>-1651067638.0599999</v>
          </cell>
        </row>
        <row r="568">
          <cell r="B568">
            <v>1996000010</v>
          </cell>
          <cell r="C568" t="str">
            <v>POSICION OPERACIONES CON IMC</v>
          </cell>
          <cell r="D568">
            <v>0</v>
          </cell>
        </row>
        <row r="569">
          <cell r="B569">
            <v>1996000020</v>
          </cell>
          <cell r="C569" t="str">
            <v>POSICION OPERACIONES PROPIAS DEL BANCO</v>
          </cell>
          <cell r="D569">
            <v>0</v>
          </cell>
        </row>
        <row r="570">
          <cell r="B570" t="str">
            <v>BR026</v>
          </cell>
          <cell r="C570" t="str">
            <v>PASIVO</v>
          </cell>
          <cell r="D570">
            <v>-196812796270543.16</v>
          </cell>
        </row>
        <row r="571">
          <cell r="B571">
            <v>2105050100</v>
          </cell>
          <cell r="C571" t="str">
            <v>CTA CTE SECTOR PRIVADO MONEDA NACIONAL</v>
          </cell>
          <cell r="D571">
            <v>-395149937557.20001</v>
          </cell>
        </row>
        <row r="572">
          <cell r="B572">
            <v>2105200100</v>
          </cell>
          <cell r="C572" t="str">
            <v>CTA CTE DIRECCION DEL TESORO NACIONAL M/</v>
          </cell>
          <cell r="D572">
            <v>0</v>
          </cell>
        </row>
        <row r="573">
          <cell r="B573">
            <v>2105200101</v>
          </cell>
          <cell r="C573" t="str">
            <v>CTA CTE DIRECCION DEL TESORO NACIONAL DT</v>
          </cell>
          <cell r="D573">
            <v>0</v>
          </cell>
        </row>
        <row r="574">
          <cell r="B574">
            <v>2105200200</v>
          </cell>
          <cell r="C574" t="str">
            <v>CTA CTE DIRECCION DEL TESORO NACIONAL M/</v>
          </cell>
          <cell r="D574">
            <v>-2202249040885.3301</v>
          </cell>
        </row>
        <row r="575">
          <cell r="B575">
            <v>2105200300</v>
          </cell>
          <cell r="C575" t="str">
            <v>CTA CTE OTRAS ENTIDADES SECTOR PUBLICO M</v>
          </cell>
          <cell r="D575">
            <v>-6708001.2400000002</v>
          </cell>
        </row>
        <row r="576">
          <cell r="B576">
            <v>2105250100</v>
          </cell>
          <cell r="C576" t="str">
            <v>CTA CTE BANCOS MONEDA NACIONAL</v>
          </cell>
          <cell r="D576">
            <v>-19418414943914.898</v>
          </cell>
        </row>
        <row r="577">
          <cell r="B577">
            <v>2105250200</v>
          </cell>
          <cell r="C577" t="str">
            <v>CTA CTE CORPORACIONES FINANCIERAS M/NAL</v>
          </cell>
          <cell r="D577">
            <v>-200669619736.91</v>
          </cell>
        </row>
        <row r="578">
          <cell r="B578">
            <v>2105250300</v>
          </cell>
          <cell r="C578" t="str">
            <v>CTA CTE COMPAÑIAS DE FINANCIAMIENTO COME</v>
          </cell>
          <cell r="D578">
            <v>-281759601731.63</v>
          </cell>
        </row>
        <row r="579">
          <cell r="B579">
            <v>2105250400</v>
          </cell>
          <cell r="C579" t="str">
            <v>CTA CTE AGENTES COLOCADORES DE OMAS</v>
          </cell>
          <cell r="D579">
            <v>-101317161453.42999</v>
          </cell>
        </row>
        <row r="580">
          <cell r="B580">
            <v>2105250500</v>
          </cell>
          <cell r="C580" t="str">
            <v>CTA CTE COOPERATIVAS</v>
          </cell>
          <cell r="D580">
            <v>-137664074763.26999</v>
          </cell>
        </row>
        <row r="581">
          <cell r="B581">
            <v>2105250700</v>
          </cell>
          <cell r="C581" t="str">
            <v>CTA CTE OTRAS ENTIDADES DEL SECTOR FINAN</v>
          </cell>
          <cell r="D581">
            <v>-93206726522.699997</v>
          </cell>
        </row>
        <row r="582">
          <cell r="B582">
            <v>2105250800</v>
          </cell>
          <cell r="C582" t="str">
            <v>CTA CTE CUENTAS TRANSITORIAS - DEPOSITOS</v>
          </cell>
          <cell r="D582">
            <v>0</v>
          </cell>
        </row>
        <row r="583">
          <cell r="B583">
            <v>2113150100</v>
          </cell>
          <cell r="C583" t="str">
            <v>FIDEICOMISOS DE ADMON TITULOS DE TESORER</v>
          </cell>
          <cell r="D583">
            <v>0</v>
          </cell>
        </row>
        <row r="584">
          <cell r="B584">
            <v>2113150150</v>
          </cell>
          <cell r="C584" t="str">
            <v>FIDEICOMISOS DE ADMON TITULOS DE SOLIDAR</v>
          </cell>
          <cell r="D584">
            <v>0</v>
          </cell>
        </row>
        <row r="585">
          <cell r="B585">
            <v>2113150250</v>
          </cell>
          <cell r="C585" t="str">
            <v>FIDEICOMISO DE ADMON TIT DE DESARROLLO A</v>
          </cell>
          <cell r="D585">
            <v>0</v>
          </cell>
        </row>
        <row r="586">
          <cell r="B586">
            <v>2113150300</v>
          </cell>
          <cell r="C586" t="str">
            <v>FIDEICOMISOS DE ADMON BONOS DE SEGURIDAD</v>
          </cell>
          <cell r="D586">
            <v>0</v>
          </cell>
        </row>
        <row r="587">
          <cell r="B587">
            <v>2113150400</v>
          </cell>
          <cell r="C587" t="str">
            <v>FIDEICOMISOS DE ADMON BONOS DE VALOR CON</v>
          </cell>
          <cell r="D587">
            <v>0</v>
          </cell>
        </row>
        <row r="588">
          <cell r="B588">
            <v>2113150500</v>
          </cell>
          <cell r="C588" t="str">
            <v>BONOS DE SOLIDARIDAD PARA LA PAZ - CUENT</v>
          </cell>
          <cell r="D588">
            <v>-25086404.699999999</v>
          </cell>
        </row>
        <row r="589">
          <cell r="B589">
            <v>2113150700</v>
          </cell>
          <cell r="C589" t="str">
            <v>FIDEICOMISOS DE ADMON MINHACIENDA - CUEN</v>
          </cell>
          <cell r="D589">
            <v>0</v>
          </cell>
        </row>
        <row r="590">
          <cell r="B590">
            <v>2113150800</v>
          </cell>
          <cell r="C590" t="str">
            <v>FONVIVIENDA FRECH LEY 1450 DE 2011</v>
          </cell>
          <cell r="D590">
            <v>0</v>
          </cell>
        </row>
        <row r="591">
          <cell r="B591">
            <v>2113150900</v>
          </cell>
          <cell r="C591" t="str">
            <v>FONVIVIENDA GASTOS FRECH LEY 1450 DE 201</v>
          </cell>
          <cell r="D591">
            <v>0</v>
          </cell>
        </row>
        <row r="592">
          <cell r="B592">
            <v>2116050100</v>
          </cell>
          <cell r="C592" t="str">
            <v>DEPOSITOS ESPECIALES EN MONEDA EXTRANJER</v>
          </cell>
          <cell r="D592">
            <v>0</v>
          </cell>
        </row>
        <row r="593">
          <cell r="B593">
            <v>2116050101</v>
          </cell>
          <cell r="C593" t="str">
            <v>DEPOSITOS ESPEC USD</v>
          </cell>
          <cell r="D593">
            <v>0</v>
          </cell>
        </row>
        <row r="594">
          <cell r="B594">
            <v>2116050300</v>
          </cell>
          <cell r="C594" t="str">
            <v>DPSTO REMUNERADOS  DTN-MONEDA NACIONAL</v>
          </cell>
          <cell r="D594">
            <v>-4612664844174.0195</v>
          </cell>
        </row>
        <row r="595">
          <cell r="B595">
            <v>2116050600</v>
          </cell>
          <cell r="C595" t="str">
            <v>INTERESES SOBRE DEPOSITOS REMUNERADOS-DT</v>
          </cell>
          <cell r="D595">
            <v>-8962578324.8600006</v>
          </cell>
        </row>
        <row r="596">
          <cell r="B596">
            <v>2116150100</v>
          </cell>
          <cell r="C596" t="str">
            <v>DPSTO DE GARANTIA AUTORIDADES  JUDICIALE</v>
          </cell>
          <cell r="D596">
            <v>-315</v>
          </cell>
        </row>
        <row r="597">
          <cell r="B597">
            <v>2116150200</v>
          </cell>
          <cell r="C597" t="str">
            <v>DPSTO DE GARANTIA AUTORIDADES MILITARES</v>
          </cell>
          <cell r="D597">
            <v>-18667.98</v>
          </cell>
        </row>
        <row r="598">
          <cell r="B598">
            <v>2116150301</v>
          </cell>
          <cell r="C598" t="str">
            <v>GTIA POR RIESGO DE MCDO S/OP SIST DE NEG</v>
          </cell>
          <cell r="D598">
            <v>0</v>
          </cell>
        </row>
        <row r="599">
          <cell r="B599">
            <v>2116150400</v>
          </cell>
          <cell r="C599" t="str">
            <v>DPSTO DE GARANTIA PRESTAMOS DE VIVIENDA</v>
          </cell>
          <cell r="D599">
            <v>-538628359</v>
          </cell>
        </row>
        <row r="600">
          <cell r="B600">
            <v>2116150500</v>
          </cell>
          <cell r="C600" t="str">
            <v>DPSTO DE RETENCIONES EN GARANTIA S/CONTR</v>
          </cell>
          <cell r="D600">
            <v>-1437551725.6900001</v>
          </cell>
        </row>
        <row r="601">
          <cell r="B601">
            <v>2116300100</v>
          </cell>
          <cell r="C601" t="str">
            <v>DEPOSITOS JUDICIALES EMBARGOS DECRETADOS</v>
          </cell>
          <cell r="D601">
            <v>-36592495.109999999</v>
          </cell>
        </row>
        <row r="602">
          <cell r="B602">
            <v>2116800100</v>
          </cell>
          <cell r="C602" t="str">
            <v>CONTRACCION MONETARIA BANCOS</v>
          </cell>
          <cell r="D602">
            <v>-5556950000000</v>
          </cell>
        </row>
        <row r="603">
          <cell r="B603">
            <v>2116800200</v>
          </cell>
          <cell r="C603" t="str">
            <v>CONTRACCION MONET CORPORACIONES FINANCIE</v>
          </cell>
          <cell r="D603">
            <v>0</v>
          </cell>
        </row>
        <row r="604">
          <cell r="B604">
            <v>2116800300</v>
          </cell>
          <cell r="C604" t="str">
            <v>CONTRACION MONET COMPAÑIAS DE FINANCIAMI</v>
          </cell>
          <cell r="D604">
            <v>-8000000000</v>
          </cell>
        </row>
        <row r="605">
          <cell r="B605">
            <v>2116800400</v>
          </cell>
          <cell r="C605" t="str">
            <v>CONTRACCION MONETARIA SOCIEDADES FIDUCIA</v>
          </cell>
          <cell r="D605">
            <v>-1066180000000</v>
          </cell>
        </row>
        <row r="606">
          <cell r="B606">
            <v>2116800500</v>
          </cell>
          <cell r="C606" t="str">
            <v>CONTRAC MONET ADMIN DE FONDOS PENSIONES-</v>
          </cell>
          <cell r="D606">
            <v>-42000000000</v>
          </cell>
        </row>
        <row r="607">
          <cell r="B607">
            <v>2116800600</v>
          </cell>
          <cell r="C607" t="str">
            <v>CONTRACCION MONETARIA OTRAS ENTIDADES FI</v>
          </cell>
          <cell r="D607">
            <v>-1698569900000</v>
          </cell>
        </row>
        <row r="608">
          <cell r="B608">
            <v>2116800700</v>
          </cell>
          <cell r="C608" t="str">
            <v>INTERESES SOBRE DEPOSITOS DE CONTRACCION</v>
          </cell>
          <cell r="D608">
            <v>-21715875975.700001</v>
          </cell>
        </row>
        <row r="609">
          <cell r="B609">
            <v>2116950100</v>
          </cell>
          <cell r="C609" t="str">
            <v>DEPOSITOS POR PREFINANCIACIÓN DE EXPORTA</v>
          </cell>
          <cell r="D609">
            <v>0</v>
          </cell>
        </row>
        <row r="610">
          <cell r="B610">
            <v>2116950200</v>
          </cell>
          <cell r="C610" t="str">
            <v>DEPOSITOS POR OPERACIONES DE ENDEUDAMIEN</v>
          </cell>
          <cell r="D610">
            <v>0</v>
          </cell>
        </row>
        <row r="611">
          <cell r="B611">
            <v>2116950300</v>
          </cell>
          <cell r="C611" t="str">
            <v>DEPOSITOS RESOLUCION J.M.</v>
          </cell>
          <cell r="D611">
            <v>0</v>
          </cell>
        </row>
        <row r="612">
          <cell r="B612">
            <v>2117050100</v>
          </cell>
          <cell r="C612" t="str">
            <v>EXIGIBILIDADES GIROS POR PAGAR DEL EXTER</v>
          </cell>
          <cell r="D612">
            <v>0</v>
          </cell>
        </row>
        <row r="613">
          <cell r="B613">
            <v>2117050200</v>
          </cell>
          <cell r="C613" t="str">
            <v>EXIGI GIROS POR PAGAR DEL EXTERI OTRAS O</v>
          </cell>
          <cell r="D613">
            <v>0</v>
          </cell>
        </row>
        <row r="614">
          <cell r="B614">
            <v>2117200100</v>
          </cell>
          <cell r="C614" t="str">
            <v>EXIGIBILIDADES CHEQUES DE GERENCIA MONED</v>
          </cell>
          <cell r="D614">
            <v>0</v>
          </cell>
        </row>
        <row r="615">
          <cell r="B615">
            <v>2117200101</v>
          </cell>
          <cell r="C615" t="str">
            <v>EXIGIBILIDADES CHEQUES DE GERENCIA MONED</v>
          </cell>
          <cell r="D615">
            <v>0</v>
          </cell>
        </row>
        <row r="616">
          <cell r="B616">
            <v>2117200106</v>
          </cell>
          <cell r="C616" t="str">
            <v>EXIGIBILI CHEQUES DE GERENCIA CON ORDEN</v>
          </cell>
          <cell r="D616">
            <v>0</v>
          </cell>
        </row>
        <row r="617">
          <cell r="B617">
            <v>2117950100</v>
          </cell>
          <cell r="C617" t="str">
            <v>EXIGIBILIDADES POR PAGOS ELECTRONICOS</v>
          </cell>
          <cell r="D617">
            <v>0</v>
          </cell>
        </row>
        <row r="618">
          <cell r="B618">
            <v>2117950200</v>
          </cell>
          <cell r="C618" t="str">
            <v>EXIGIBILIDADES POR PAGOS ELECTRONICOS PO</v>
          </cell>
          <cell r="D618">
            <v>0</v>
          </cell>
        </row>
        <row r="619">
          <cell r="B619">
            <v>2118010100</v>
          </cell>
          <cell r="C619" t="str">
            <v>ICA CUOTAS DE FOMENTO TABACALERO</v>
          </cell>
          <cell r="D619">
            <v>0</v>
          </cell>
        </row>
        <row r="620">
          <cell r="B620">
            <v>2118010200</v>
          </cell>
          <cell r="C620" t="str">
            <v>REGALIAS POR COMPRA DE METALES PRECIOSOS</v>
          </cell>
          <cell r="D620">
            <v>0</v>
          </cell>
        </row>
        <row r="621">
          <cell r="B621">
            <v>2127050100</v>
          </cell>
          <cell r="C621" t="str">
            <v>BILLETES EMITIDOS</v>
          </cell>
          <cell r="D621">
            <v>-445092973611980</v>
          </cell>
        </row>
        <row r="622">
          <cell r="B622">
            <v>2127050200</v>
          </cell>
          <cell r="C622" t="str">
            <v>BILLETES DESTRUIDOS (DB)</v>
          </cell>
          <cell r="D622">
            <v>278844969728530</v>
          </cell>
        </row>
        <row r="623">
          <cell r="B623">
            <v>2127100100</v>
          </cell>
          <cell r="C623" t="str">
            <v>BILLETES DEL BANCO EN CAJA (DB)</v>
          </cell>
          <cell r="D623">
            <v>35541767538411</v>
          </cell>
        </row>
        <row r="624">
          <cell r="B624">
            <v>2128050100</v>
          </cell>
          <cell r="C624" t="str">
            <v>CONVENIOS ALADI</v>
          </cell>
          <cell r="D624">
            <v>-4166.03</v>
          </cell>
        </row>
        <row r="625">
          <cell r="B625">
            <v>2128100100</v>
          </cell>
          <cell r="C625" t="str">
            <v>DERECHOS ESPECIALES DE GIRO COSTO</v>
          </cell>
          <cell r="D625">
            <v>-13834562936596.881</v>
          </cell>
        </row>
        <row r="626">
          <cell r="B626">
            <v>2128100102</v>
          </cell>
          <cell r="C626" t="str">
            <v>INTERES CAUSADO SOBRE ASIGNACIONES-INT C</v>
          </cell>
          <cell r="D626">
            <v>-96121788198.699997</v>
          </cell>
        </row>
        <row r="627">
          <cell r="B627">
            <v>2128150100</v>
          </cell>
          <cell r="C627" t="str">
            <v>PESOS ANDINOS - ASIGNADOS</v>
          </cell>
          <cell r="D627">
            <v>-76441000000</v>
          </cell>
        </row>
        <row r="628">
          <cell r="B628">
            <v>2180000100</v>
          </cell>
          <cell r="C628" t="str">
            <v>PROPIEDADES EN ARRENDAMIENTO FINANCIERO</v>
          </cell>
          <cell r="D628">
            <v>-3767278181.1100001</v>
          </cell>
        </row>
        <row r="629">
          <cell r="B629">
            <v>2205050100</v>
          </cell>
          <cell r="C629" t="str">
            <v>FORWARD MONEDAS (COP/USD) NON DELIVERY N</v>
          </cell>
          <cell r="D629">
            <v>0</v>
          </cell>
        </row>
        <row r="630">
          <cell r="B630">
            <v>2205100100</v>
          </cell>
          <cell r="C630" t="str">
            <v>RI CONTRATOS FORWARD SOBRE DIVISAS(DIF P</v>
          </cell>
          <cell r="D630">
            <v>-28109464554.310001</v>
          </cell>
        </row>
        <row r="631">
          <cell r="B631">
            <v>2205101100</v>
          </cell>
          <cell r="C631" t="str">
            <v>RI CONTRATOS FORWARD SOBRE DIVISAS(DIF P</v>
          </cell>
          <cell r="D631">
            <v>-38086305454.830002</v>
          </cell>
        </row>
        <row r="632">
          <cell r="B632">
            <v>2205201100</v>
          </cell>
          <cell r="C632" t="str">
            <v>RI CONTRATOS FORWARD SOBRE TITULOS</v>
          </cell>
          <cell r="D632">
            <v>-20382466430.16</v>
          </cell>
        </row>
        <row r="633">
          <cell r="B633">
            <v>2210150100</v>
          </cell>
          <cell r="C633" t="str">
            <v>RI CONTRATOS DE FUTUROS SOBRE TITULOS</v>
          </cell>
          <cell r="D633">
            <v>0</v>
          </cell>
        </row>
        <row r="634">
          <cell r="B634">
            <v>2210151100</v>
          </cell>
          <cell r="C634" t="str">
            <v>RI CONTRATOS DE FUTUROS SOBRE TITULOS</v>
          </cell>
          <cell r="D634">
            <v>0</v>
          </cell>
        </row>
        <row r="635">
          <cell r="B635">
            <v>2215950101</v>
          </cell>
          <cell r="C635" t="str">
            <v>FX SWAPS OTROS - DE NEGOCIACION</v>
          </cell>
          <cell r="D635">
            <v>0</v>
          </cell>
        </row>
        <row r="636">
          <cell r="B636">
            <v>2225050100</v>
          </cell>
          <cell r="C636" t="str">
            <v>FORWARD MONEDAS (COP/USD) NON DELIVERY C</v>
          </cell>
          <cell r="D636">
            <v>0</v>
          </cell>
        </row>
        <row r="637">
          <cell r="B637">
            <v>2455050100</v>
          </cell>
          <cell r="C637" t="str">
            <v>FMI OBLIGACIONES CTA No.1 APORTE EN PESO</v>
          </cell>
          <cell r="D637">
            <v>-1549689199</v>
          </cell>
        </row>
        <row r="638">
          <cell r="B638">
            <v>2455050200</v>
          </cell>
          <cell r="C638" t="str">
            <v>FMI OBLIGACION CTA No.1 DEGS DIFERENCIA</v>
          </cell>
          <cell r="D638">
            <v>-9713700038058.2598</v>
          </cell>
        </row>
        <row r="639">
          <cell r="B639">
            <v>2455050300</v>
          </cell>
          <cell r="C639" t="str">
            <v>FMI OBLIGACIONES CTA No.2 APORTE EN PESO</v>
          </cell>
          <cell r="D639">
            <v>-5493</v>
          </cell>
        </row>
        <row r="640">
          <cell r="B640">
            <v>2455050400</v>
          </cell>
          <cell r="C640" t="str">
            <v>FMI OBLIGACION CTA No.2 DEGS DIFERENCIA</v>
          </cell>
          <cell r="D640">
            <v>-34430705.619999997</v>
          </cell>
        </row>
        <row r="641">
          <cell r="B641">
            <v>2455100100</v>
          </cell>
          <cell r="C641" t="str">
            <v>AIF - OBLIGACIONES</v>
          </cell>
          <cell r="D641">
            <v>-2364294655.0999999</v>
          </cell>
        </row>
        <row r="642">
          <cell r="B642">
            <v>2455150200</v>
          </cell>
          <cell r="C642" t="str">
            <v>BID - FONDO FIDUCIARIO DE PROGRESO SOCIA</v>
          </cell>
          <cell r="D642">
            <v>0</v>
          </cell>
        </row>
        <row r="643">
          <cell r="B643">
            <v>2455150300</v>
          </cell>
          <cell r="C643" t="str">
            <v>BID - FONDO SUIZO COOPERACION TECNICA Y</v>
          </cell>
          <cell r="D643">
            <v>0</v>
          </cell>
        </row>
        <row r="644">
          <cell r="B644">
            <v>2455150500</v>
          </cell>
          <cell r="C644" t="str">
            <v>BID CAPITAL ORDINARIO RES. AG 9/2016</v>
          </cell>
          <cell r="D644">
            <v>-28300089680.259998</v>
          </cell>
        </row>
        <row r="645">
          <cell r="B645">
            <v>2455200100</v>
          </cell>
          <cell r="C645" t="str">
            <v>BIRF - OBLIGACION BANCO MUNDIAL</v>
          </cell>
          <cell r="D645">
            <v>-686863.08</v>
          </cell>
        </row>
        <row r="646">
          <cell r="B646">
            <v>2455250100</v>
          </cell>
          <cell r="C646" t="str">
            <v>BDC RECURSOS DE CAP ORDI ACTA JD 3883 NO</v>
          </cell>
          <cell r="D646">
            <v>0</v>
          </cell>
        </row>
        <row r="647">
          <cell r="B647">
            <v>2501050100</v>
          </cell>
          <cell r="C647" t="str">
            <v>HONORARIOS POR PAGAR</v>
          </cell>
          <cell r="D647">
            <v>0</v>
          </cell>
        </row>
        <row r="648">
          <cell r="B648">
            <v>2501100200</v>
          </cell>
          <cell r="C648" t="str">
            <v>TARIFA INTERBANCARIA POR PAGAR</v>
          </cell>
          <cell r="D648">
            <v>0</v>
          </cell>
        </row>
        <row r="649">
          <cell r="B649">
            <v>2501100400</v>
          </cell>
          <cell r="C649" t="str">
            <v>FD GASTOS ADMIN FIDEICOMISO FAE</v>
          </cell>
          <cell r="D649">
            <v>0</v>
          </cell>
        </row>
        <row r="650">
          <cell r="B650">
            <v>2501100500</v>
          </cell>
          <cell r="C650" t="str">
            <v>FD PROVISION GASTOS ADMINISTRACION FIDEI</v>
          </cell>
          <cell r="D650">
            <v>-1876476305.21</v>
          </cell>
        </row>
        <row r="651">
          <cell r="B651">
            <v>2503100100</v>
          </cell>
          <cell r="C651" t="str">
            <v>IMPUESTO INDUSTRIA Y COMERCIO</v>
          </cell>
          <cell r="D651">
            <v>-799714049.76999998</v>
          </cell>
        </row>
        <row r="652">
          <cell r="B652">
            <v>2503350100</v>
          </cell>
          <cell r="C652" t="str">
            <v>RTE IVA - A RESPONSABLES DEL REGIMEN COM</v>
          </cell>
          <cell r="D652">
            <v>-662149022.37</v>
          </cell>
        </row>
        <row r="653">
          <cell r="B653">
            <v>2503350300</v>
          </cell>
          <cell r="C653" t="str">
            <v>RTE IVA - A NO RESIDENTES O NO DOMICILIA</v>
          </cell>
          <cell r="D653">
            <v>-1414757021.7799988</v>
          </cell>
        </row>
        <row r="654">
          <cell r="B654">
            <v>2503400100</v>
          </cell>
          <cell r="C654" t="str">
            <v>IMPUESTO RECAUDADO</v>
          </cell>
          <cell r="D654">
            <v>-2448552624.1700001</v>
          </cell>
        </row>
        <row r="655">
          <cell r="B655">
            <v>2503400200</v>
          </cell>
          <cell r="C655" t="str">
            <v>IVA DESCONTABLE (DB)</v>
          </cell>
          <cell r="D655">
            <v>188091969.53</v>
          </cell>
        </row>
        <row r="656">
          <cell r="B656">
            <v>2505000010</v>
          </cell>
          <cell r="C656" t="str">
            <v>PROPIEDADES EN ARRENDAMIENTO FINANCIERO</v>
          </cell>
          <cell r="D656">
            <v>0</v>
          </cell>
        </row>
        <row r="657">
          <cell r="B657">
            <v>2506050100</v>
          </cell>
          <cell r="C657" t="str">
            <v>GMF RETENIDO  SOBRE CTAS DE DEPOSITO</v>
          </cell>
          <cell r="D657">
            <v>-4257115044.8099999</v>
          </cell>
        </row>
        <row r="658">
          <cell r="B658">
            <v>2506150100</v>
          </cell>
          <cell r="C658" t="str">
            <v>GMF SOBRE TRANSFER Y/O MOVIMIENTOS CONTA</v>
          </cell>
          <cell r="D658">
            <v>-90584919.280000001</v>
          </cell>
        </row>
        <row r="659">
          <cell r="B659">
            <v>2506200100</v>
          </cell>
          <cell r="C659" t="str">
            <v>GMF SOBRE CHEQUES DE GERENCIA</v>
          </cell>
          <cell r="D659">
            <v>0</v>
          </cell>
        </row>
        <row r="660">
          <cell r="B660">
            <v>2506400100</v>
          </cell>
          <cell r="C660" t="str">
            <v>GMF POR DEVOLUCIONES OPERACIONES EXENTAS</v>
          </cell>
          <cell r="D660">
            <v>144970418.84999999</v>
          </cell>
        </row>
        <row r="661">
          <cell r="B661">
            <v>2506400200</v>
          </cell>
          <cell r="C661" t="str">
            <v>GMF POR OPER ANULADAS, RESUELTAS O RESCI</v>
          </cell>
          <cell r="D661">
            <v>0</v>
          </cell>
        </row>
        <row r="662">
          <cell r="B662">
            <v>2507050000</v>
          </cell>
          <cell r="C662" t="str">
            <v>PROMETIENTES COMPRADORES BIENES INMUEBLE</v>
          </cell>
          <cell r="D662">
            <v>-4357126557</v>
          </cell>
        </row>
        <row r="663">
          <cell r="B663">
            <v>2507100000</v>
          </cell>
          <cell r="C663" t="str">
            <v>PROMETIENTES COMPRADORES BIENES MUEBLES</v>
          </cell>
          <cell r="D663">
            <v>0</v>
          </cell>
        </row>
        <row r="664">
          <cell r="B664">
            <v>2511050000</v>
          </cell>
          <cell r="C664" t="str">
            <v>PASIVOS ESTIMADOS-COMPRA DE BIENES Y SER</v>
          </cell>
          <cell r="D664">
            <v>-633304.13</v>
          </cell>
        </row>
        <row r="665">
          <cell r="B665">
            <v>2511050100</v>
          </cell>
          <cell r="C665" t="str">
            <v>PROVEEDORES BIENES Y SERVICIOS POR PAGAR</v>
          </cell>
          <cell r="D665">
            <v>-16324061758.57</v>
          </cell>
        </row>
        <row r="666">
          <cell r="B666">
            <v>2511050105</v>
          </cell>
          <cell r="C666" t="str">
            <v>PROVEEDORES LIQUIDACION SIN FACTURA</v>
          </cell>
          <cell r="D666">
            <v>-6662866375.3299999</v>
          </cell>
        </row>
        <row r="667">
          <cell r="B667">
            <v>2511050200</v>
          </cell>
          <cell r="C667" t="str">
            <v>EMPLEADOS-PENSIONADOS PROCESOS DE NOMINA</v>
          </cell>
          <cell r="D667">
            <v>-914917514.79000092</v>
          </cell>
        </row>
        <row r="668">
          <cell r="B668">
            <v>2511050300</v>
          </cell>
          <cell r="C668" t="str">
            <v>PROVEEDORES DEL EXTERIOR POR PAGAR</v>
          </cell>
          <cell r="D668">
            <v>-15742101647.450001</v>
          </cell>
        </row>
        <row r="669">
          <cell r="B669">
            <v>2511050399</v>
          </cell>
          <cell r="C669" t="str">
            <v>PROVEEDORES DEL EXTERIOR VALORACION POR</v>
          </cell>
          <cell r="D669">
            <v>223007189.67000002</v>
          </cell>
        </row>
        <row r="670">
          <cell r="B670">
            <v>2511059990</v>
          </cell>
          <cell r="C670" t="str">
            <v>BIENES y SERV RECIBIDOS / CAUSACION SIN</v>
          </cell>
          <cell r="D670">
            <v>-9169704.9499999993</v>
          </cell>
        </row>
        <row r="671">
          <cell r="B671">
            <v>2511059991</v>
          </cell>
          <cell r="C671" t="str">
            <v>EM-RF IMPORTACION COSTOS INDIRECTOS IMPU</v>
          </cell>
          <cell r="D671">
            <v>-4495022546.3600006</v>
          </cell>
        </row>
        <row r="672">
          <cell r="B672">
            <v>2511059992</v>
          </cell>
          <cell r="C672" t="str">
            <v>EM-RF IMPORTACION COSTOS INDIRECTOS HONO</v>
          </cell>
          <cell r="D672">
            <v>0</v>
          </cell>
        </row>
        <row r="673">
          <cell r="B673">
            <v>2511059993</v>
          </cell>
          <cell r="C673" t="str">
            <v>EM-RF IMPORTACION COSTOS INDIRECTOS SERV</v>
          </cell>
          <cell r="D673">
            <v>-41976885.370000839</v>
          </cell>
        </row>
        <row r="674">
          <cell r="B674">
            <v>2511059994</v>
          </cell>
          <cell r="C674" t="str">
            <v>ENTRADA DE MERCANCIA /RECEPCION DE FACTU</v>
          </cell>
          <cell r="D674">
            <v>-11200143163.829956</v>
          </cell>
        </row>
        <row r="675">
          <cell r="B675">
            <v>2514050100</v>
          </cell>
          <cell r="C675" t="str">
            <v>CONTRIBUCIONES SUPERINTENDENCIA FINANCIE</v>
          </cell>
          <cell r="D675">
            <v>0</v>
          </cell>
        </row>
        <row r="676">
          <cell r="B676">
            <v>2517950001</v>
          </cell>
          <cell r="C676" t="str">
            <v>LIQUIDACION CONTRATOS FORWARD (COP/USD)</v>
          </cell>
          <cell r="D676">
            <v>0</v>
          </cell>
        </row>
        <row r="677">
          <cell r="B677">
            <v>2519050100</v>
          </cell>
          <cell r="C677" t="str">
            <v>CATEGORIA EMPLEADOS RTE ORDINARIA</v>
          </cell>
          <cell r="D677">
            <v>-4708402200</v>
          </cell>
        </row>
        <row r="678">
          <cell r="B678">
            <v>2519050300</v>
          </cell>
          <cell r="C678" t="str">
            <v>RENDIMIENTOS FINANCIEROS</v>
          </cell>
          <cell r="D678">
            <v>10200607</v>
          </cell>
        </row>
        <row r="679">
          <cell r="B679">
            <v>2519050400</v>
          </cell>
          <cell r="C679" t="str">
            <v>PAGOS AL EXTERIOR - RENTA A CARGO BR</v>
          </cell>
          <cell r="D679">
            <v>-380926364.86000061</v>
          </cell>
        </row>
        <row r="680">
          <cell r="B680">
            <v>2519050500</v>
          </cell>
          <cell r="C680" t="str">
            <v>HONORARIOS</v>
          </cell>
          <cell r="D680">
            <v>-716889100.22000003</v>
          </cell>
        </row>
        <row r="681">
          <cell r="B681">
            <v>2519050600</v>
          </cell>
          <cell r="C681" t="str">
            <v>COMISIONES</v>
          </cell>
          <cell r="D681">
            <v>-20720398.02</v>
          </cell>
        </row>
        <row r="682">
          <cell r="B682">
            <v>2519050700</v>
          </cell>
          <cell r="C682" t="str">
            <v>SERVICIOS</v>
          </cell>
          <cell r="D682">
            <v>-141567958.09999999</v>
          </cell>
        </row>
        <row r="683">
          <cell r="B683">
            <v>2519050900</v>
          </cell>
          <cell r="C683" t="str">
            <v>PAGOS AL EXTERIOR - RENTA</v>
          </cell>
          <cell r="D683">
            <v>-505924472.60000074</v>
          </cell>
        </row>
        <row r="684">
          <cell r="B684">
            <v>2519051000</v>
          </cell>
          <cell r="C684" t="str">
            <v>COMPRAS</v>
          </cell>
          <cell r="D684">
            <v>-243973468.48000002</v>
          </cell>
        </row>
        <row r="685">
          <cell r="B685">
            <v>2519051100</v>
          </cell>
          <cell r="C685" t="str">
            <v>ARRENDAMIENTOS</v>
          </cell>
          <cell r="D685">
            <v>-3974026.39</v>
          </cell>
        </row>
        <row r="686">
          <cell r="B686">
            <v>2519051200</v>
          </cell>
          <cell r="C686" t="str">
            <v>OTRAS RETENCIONES</v>
          </cell>
          <cell r="D686">
            <v>-15797065.35</v>
          </cell>
        </row>
        <row r="687">
          <cell r="B687">
            <v>2519051300</v>
          </cell>
          <cell r="C687" t="str">
            <v>CONTRATOS DE CONSTRUCCION</v>
          </cell>
          <cell r="D687">
            <v>-40275142.600000001</v>
          </cell>
        </row>
        <row r="688">
          <cell r="B688">
            <v>2519051400</v>
          </cell>
          <cell r="C688" t="str">
            <v>RETENCIONES EN LA FUENTE IMPUESTO SOLIDA</v>
          </cell>
          <cell r="D688">
            <v>0</v>
          </cell>
        </row>
        <row r="689">
          <cell r="B689">
            <v>2519051500</v>
          </cell>
          <cell r="C689" t="str">
            <v>RETENCIONES APORTE SOLIDARIO VOLUNTARIO</v>
          </cell>
          <cell r="D689">
            <v>0</v>
          </cell>
        </row>
        <row r="690">
          <cell r="B690">
            <v>2519051900</v>
          </cell>
          <cell r="C690" t="str">
            <v>RETENCION AVISOS Y TABLEROS</v>
          </cell>
          <cell r="D690">
            <v>-476978.76</v>
          </cell>
        </row>
        <row r="691">
          <cell r="B691">
            <v>2519052000</v>
          </cell>
          <cell r="C691" t="str">
            <v>RTE FTE DE INDUSTRIA Y COMERCIO</v>
          </cell>
          <cell r="D691">
            <v>-799041198.00999999</v>
          </cell>
        </row>
        <row r="692">
          <cell r="B692">
            <v>2519052100</v>
          </cell>
          <cell r="C692" t="str">
            <v>RETENCION DE ESTAMPILLAS TERRITORIALES</v>
          </cell>
          <cell r="D692">
            <v>-18557057.350000001</v>
          </cell>
        </row>
        <row r="693">
          <cell r="B693">
            <v>2519052200</v>
          </cell>
          <cell r="C693" t="str">
            <v>RTE CONTRIBUCCION ESTAMP  PRO U. NACIONA</v>
          </cell>
          <cell r="D693">
            <v>-187936420.15000001</v>
          </cell>
        </row>
        <row r="694">
          <cell r="B694">
            <v>2519052300</v>
          </cell>
          <cell r="C694" t="str">
            <v>RETENCION  SOBRETASA BOMBERIL</v>
          </cell>
          <cell r="D694">
            <v>-1699878.18</v>
          </cell>
        </row>
        <row r="695">
          <cell r="B695">
            <v>2519150100</v>
          </cell>
          <cell r="C695" t="str">
            <v>SINDICATOS</v>
          </cell>
          <cell r="D695">
            <v>-6049822.2999999998</v>
          </cell>
        </row>
        <row r="696">
          <cell r="B696">
            <v>2519150101</v>
          </cell>
          <cell r="C696" t="str">
            <v>CUOTA SINDICAL REGIONAL BARRANQUILLA</v>
          </cell>
          <cell r="D696">
            <v>0</v>
          </cell>
        </row>
        <row r="697">
          <cell r="B697">
            <v>2519150102</v>
          </cell>
          <cell r="C697" t="str">
            <v>CUOTA SINDICAL REGIONAL CALI</v>
          </cell>
          <cell r="D697">
            <v>0</v>
          </cell>
        </row>
        <row r="698">
          <cell r="B698">
            <v>2519150103</v>
          </cell>
          <cell r="C698" t="str">
            <v>CUOTA SINDICAL REGIONAL CARTAGENA</v>
          </cell>
          <cell r="D698">
            <v>0</v>
          </cell>
        </row>
        <row r="699">
          <cell r="B699">
            <v>2519150104</v>
          </cell>
          <cell r="C699" t="str">
            <v>CUOTA SINDICAL REGIONAL IBAGUE</v>
          </cell>
          <cell r="D699">
            <v>0</v>
          </cell>
        </row>
        <row r="700">
          <cell r="B700">
            <v>2519150105</v>
          </cell>
          <cell r="C700" t="str">
            <v>CUOTA SINDICAL REGIONAL MEDELLIN</v>
          </cell>
          <cell r="D700">
            <v>0</v>
          </cell>
        </row>
        <row r="701">
          <cell r="B701">
            <v>2519150106</v>
          </cell>
          <cell r="C701" t="str">
            <v>CUOTA SINDICAL REGIONAL PASTO</v>
          </cell>
          <cell r="D701">
            <v>0</v>
          </cell>
        </row>
        <row r="702">
          <cell r="B702">
            <v>2519150107</v>
          </cell>
          <cell r="C702" t="str">
            <v>CUOTA SINDICAL REGIONAL VILLAVICENCIO</v>
          </cell>
          <cell r="D702">
            <v>0</v>
          </cell>
        </row>
        <row r="703">
          <cell r="B703">
            <v>2519150108</v>
          </cell>
          <cell r="C703" t="str">
            <v>COTA SINDICAL REGIONAL ARMENIA</v>
          </cell>
          <cell r="D703">
            <v>0</v>
          </cell>
        </row>
        <row r="704">
          <cell r="B704">
            <v>2519250100</v>
          </cell>
          <cell r="C704" t="str">
            <v>FONDO DE EMPLEADOS-COOPFEBOR</v>
          </cell>
          <cell r="D704">
            <v>-589164728.45000005</v>
          </cell>
        </row>
        <row r="705">
          <cell r="B705">
            <v>2519300100</v>
          </cell>
          <cell r="C705" t="str">
            <v>COLPENSIONES</v>
          </cell>
          <cell r="D705">
            <v>0</v>
          </cell>
        </row>
        <row r="706">
          <cell r="B706">
            <v>2519350100</v>
          </cell>
          <cell r="C706" t="str">
            <v>CAJA COMPENSACION FAMILIAR, ICBF Y SENA</v>
          </cell>
          <cell r="D706">
            <v>-3895523800</v>
          </cell>
        </row>
        <row r="707">
          <cell r="B707">
            <v>2519350101</v>
          </cell>
          <cell r="C707" t="str">
            <v>CAJA COMPENSACION FAMILIAR PENSIONADOS</v>
          </cell>
          <cell r="D707">
            <v>0</v>
          </cell>
        </row>
        <row r="708">
          <cell r="B708">
            <v>2519950300</v>
          </cell>
          <cell r="C708" t="str">
            <v>DESCUENTOS Y APORTES POR SEGURIDAD SOCIA</v>
          </cell>
          <cell r="D708">
            <v>-14078909913.67</v>
          </cell>
        </row>
        <row r="709">
          <cell r="B709">
            <v>2519950400</v>
          </cell>
          <cell r="C709" t="str">
            <v>ASOCIACION DE PENSIONADOS</v>
          </cell>
          <cell r="D709">
            <v>-25632.720000000001</v>
          </cell>
        </row>
        <row r="710">
          <cell r="B710">
            <v>2519950500</v>
          </cell>
          <cell r="C710" t="str">
            <v>CUENTAS PARA EL FOMENTO DE LA CONSTRUCCI</v>
          </cell>
          <cell r="D710">
            <v>0</v>
          </cell>
        </row>
        <row r="711">
          <cell r="B711">
            <v>2519950700</v>
          </cell>
          <cell r="C711" t="str">
            <v>SEGURO DE VIDA - PRESTAMOS EN PESOS Y EN</v>
          </cell>
          <cell r="D711">
            <v>0</v>
          </cell>
        </row>
        <row r="712">
          <cell r="B712">
            <v>2519950702</v>
          </cell>
          <cell r="C712" t="str">
            <v>FIMBRA</v>
          </cell>
          <cell r="D712">
            <v>-1117313407.71</v>
          </cell>
        </row>
        <row r="713">
          <cell r="B713">
            <v>2519950800</v>
          </cell>
          <cell r="C713" t="str">
            <v>PÓLIZA EXQUIAL EXCLUIDOS CCT</v>
          </cell>
          <cell r="D713">
            <v>0</v>
          </cell>
        </row>
        <row r="714">
          <cell r="B714">
            <v>2520050100</v>
          </cell>
          <cell r="C714" t="str">
            <v>RI COMPRA DE PAPELES A DESCUENTO</v>
          </cell>
          <cell r="D714">
            <v>0</v>
          </cell>
        </row>
        <row r="715">
          <cell r="B715">
            <v>2520050200</v>
          </cell>
          <cell r="C715" t="str">
            <v>RI COMPRA DE CERTIFICADOS</v>
          </cell>
          <cell r="D715">
            <v>0</v>
          </cell>
        </row>
        <row r="716">
          <cell r="B716">
            <v>2520050300</v>
          </cell>
          <cell r="C716" t="str">
            <v>RI COMPRA DE BONOS</v>
          </cell>
          <cell r="D716">
            <v>-5724455959255.4404</v>
          </cell>
        </row>
        <row r="717">
          <cell r="B717">
            <v>2520050310</v>
          </cell>
          <cell r="C717" t="str">
            <v>RI COMPRA DE INVERSIONES RENTA VARIABLE</v>
          </cell>
          <cell r="D717">
            <v>0</v>
          </cell>
        </row>
        <row r="718">
          <cell r="B718">
            <v>2520050315</v>
          </cell>
          <cell r="C718" t="str">
            <v>RI ACUERDO DE RECOMPRA (REPOS)</v>
          </cell>
          <cell r="D718">
            <v>0</v>
          </cell>
        </row>
        <row r="719">
          <cell r="B719">
            <v>2520050316</v>
          </cell>
          <cell r="C719" t="str">
            <v>RI CXP INTERESES REPOS</v>
          </cell>
          <cell r="D719">
            <v>0</v>
          </cell>
        </row>
        <row r="720">
          <cell r="B720">
            <v>2520050510</v>
          </cell>
          <cell r="C720" t="str">
            <v>RI GARANTIA RECIBIDA EN TITULOS-OP OTC</v>
          </cell>
          <cell r="D720">
            <v>0</v>
          </cell>
        </row>
        <row r="721">
          <cell r="B721">
            <v>2520051100</v>
          </cell>
          <cell r="C721" t="str">
            <v>RI COMPRA DE PAPELES A DESCUENTO</v>
          </cell>
          <cell r="D721">
            <v>-15933031891.32</v>
          </cell>
        </row>
        <row r="722">
          <cell r="B722">
            <v>2520051200</v>
          </cell>
          <cell r="C722" t="str">
            <v>RI COMPRA DE CERTIFICADOS</v>
          </cell>
          <cell r="D722">
            <v>0</v>
          </cell>
        </row>
        <row r="723">
          <cell r="B723">
            <v>2520051300</v>
          </cell>
          <cell r="C723" t="str">
            <v>RI COMPRA DE BONOS</v>
          </cell>
          <cell r="D723">
            <v>-376665690895.53998</v>
          </cell>
        </row>
        <row r="724">
          <cell r="B724">
            <v>2520051310</v>
          </cell>
          <cell r="C724" t="str">
            <v>RI COMPRA DE INVERSIONES RENTA VARIABLE</v>
          </cell>
          <cell r="D724">
            <v>0</v>
          </cell>
        </row>
        <row r="725">
          <cell r="B725">
            <v>2520051500</v>
          </cell>
          <cell r="C725" t="str">
            <v>RI GARANTIA RECIBIDA EN EFECTIVO-OP OTC</v>
          </cell>
          <cell r="D725">
            <v>-13453616000</v>
          </cell>
        </row>
        <row r="726">
          <cell r="B726">
            <v>2520051800</v>
          </cell>
          <cell r="C726" t="str">
            <v>RI PARTIDAS PENDIENTES DE LEGALIZAR</v>
          </cell>
          <cell r="D726">
            <v>0</v>
          </cell>
        </row>
        <row r="727">
          <cell r="B727">
            <v>2520051810</v>
          </cell>
          <cell r="C727" t="str">
            <v>RI ABONOS DEL EXT. PENDIENTE LEGALIZAR-</v>
          </cell>
          <cell r="D727">
            <v>0</v>
          </cell>
        </row>
        <row r="728">
          <cell r="B728">
            <v>2520100100</v>
          </cell>
          <cell r="C728" t="str">
            <v>RI VALORACION DESFAVORABLE EN COMPRA VEN</v>
          </cell>
          <cell r="D728">
            <v>0</v>
          </cell>
        </row>
        <row r="729">
          <cell r="B729">
            <v>2520100200</v>
          </cell>
          <cell r="C729" t="str">
            <v>RI COMPRA OPERACIONES CON IMC Y OTRAS</v>
          </cell>
          <cell r="D729">
            <v>0</v>
          </cell>
        </row>
        <row r="730">
          <cell r="B730">
            <v>2520150100</v>
          </cell>
          <cell r="C730" t="str">
            <v>RI ADMINISTRACION DE FONDOS EN EL EXTERI</v>
          </cell>
          <cell r="D730">
            <v>-20358778740.189999</v>
          </cell>
        </row>
        <row r="731">
          <cell r="B731">
            <v>2520150101</v>
          </cell>
          <cell r="C731" t="str">
            <v>RI CUSTODIA DE FONDOS EN EL EXTERIOR</v>
          </cell>
          <cell r="D731">
            <v>-1591563619.25</v>
          </cell>
        </row>
        <row r="732">
          <cell r="B732">
            <v>2554100001</v>
          </cell>
          <cell r="C732" t="str">
            <v>LIQUIDACION CONTRATOS FORWARD (COP/USD)</v>
          </cell>
          <cell r="D732">
            <v>0</v>
          </cell>
        </row>
        <row r="733">
          <cell r="B733">
            <v>2590050000</v>
          </cell>
          <cell r="C733" t="str">
            <v>CXP DIVERSAS CUOTAS PARTES PENSIONES DE</v>
          </cell>
          <cell r="D733">
            <v>-172748895.72</v>
          </cell>
        </row>
        <row r="734">
          <cell r="B734">
            <v>2590100001</v>
          </cell>
          <cell r="C734" t="str">
            <v>CHEQUES ANULADOS - SUMINISTRO DE BIENES</v>
          </cell>
          <cell r="D734">
            <v>-500000</v>
          </cell>
        </row>
        <row r="735">
          <cell r="B735">
            <v>2590100002</v>
          </cell>
          <cell r="C735" t="str">
            <v>CHEQUES ANULADOS - HONORARIOS</v>
          </cell>
          <cell r="D735">
            <v>-499000</v>
          </cell>
        </row>
        <row r="736">
          <cell r="B736">
            <v>2590100004</v>
          </cell>
          <cell r="C736" t="str">
            <v>CHEQUES ANULADOS - OBLIGACIONES LABORALE</v>
          </cell>
          <cell r="D736">
            <v>0</v>
          </cell>
        </row>
        <row r="737">
          <cell r="B737">
            <v>2590100005</v>
          </cell>
          <cell r="C737" t="str">
            <v>CHEQUES ANULADOS - MAYOR VR DESC CUOTAS</v>
          </cell>
          <cell r="D737">
            <v>0</v>
          </cell>
        </row>
        <row r="738">
          <cell r="B738">
            <v>2590100006</v>
          </cell>
          <cell r="C738" t="str">
            <v>CHEQUES ANULADOS - TITULOS VALORES</v>
          </cell>
          <cell r="D738">
            <v>0</v>
          </cell>
        </row>
        <row r="739">
          <cell r="B739">
            <v>2590100007</v>
          </cell>
          <cell r="C739" t="str">
            <v>CHEQUES ANULADOS EN PROCESO DE PRESCRIPC</v>
          </cell>
          <cell r="D739">
            <v>0</v>
          </cell>
        </row>
        <row r="740">
          <cell r="B740">
            <v>2590100108</v>
          </cell>
          <cell r="C740" t="str">
            <v>CXP EN PROCESO DE PRESCRIPCIÓN MOTOR DE</v>
          </cell>
          <cell r="D740">
            <v>-6248161.4699999997</v>
          </cell>
        </row>
        <row r="741">
          <cell r="B741">
            <v>2590100109</v>
          </cell>
          <cell r="C741" t="str">
            <v>CXP EN PROCESO DE PRESCRIPCIÓN MONEDA EX</v>
          </cell>
          <cell r="D741">
            <v>-310656.21999999997</v>
          </cell>
        </row>
        <row r="742">
          <cell r="B742">
            <v>2590950000</v>
          </cell>
          <cell r="C742" t="str">
            <v>CXP A EXEMPLEADOS</v>
          </cell>
          <cell r="D742">
            <v>0</v>
          </cell>
        </row>
        <row r="743">
          <cell r="B743">
            <v>2590950300</v>
          </cell>
          <cell r="C743" t="str">
            <v>CUENTAS VARIAS</v>
          </cell>
          <cell r="D743">
            <v>-448593655.64999998</v>
          </cell>
        </row>
        <row r="744">
          <cell r="B744">
            <v>2590950301</v>
          </cell>
          <cell r="C744" t="str">
            <v>EMBARGOS NOMINA</v>
          </cell>
          <cell r="D744">
            <v>-914924.46</v>
          </cell>
        </row>
        <row r="745">
          <cell r="B745">
            <v>2590950304</v>
          </cell>
          <cell r="C745" t="str">
            <v>RECAUDOS PRESTAMOS INSTITUCIONALES POR A</v>
          </cell>
          <cell r="D745">
            <v>-2627210426.1599998</v>
          </cell>
        </row>
        <row r="746">
          <cell r="B746">
            <v>2590950399</v>
          </cell>
          <cell r="C746" t="str">
            <v>CUENTAS VARIAS VALORACION</v>
          </cell>
          <cell r="D746">
            <v>204761893.73000002</v>
          </cell>
        </row>
        <row r="747">
          <cell r="B747">
            <v>2590950500</v>
          </cell>
          <cell r="C747" t="str">
            <v>CXP A EMPLEADOS Y PENSIONADOS</v>
          </cell>
          <cell r="D747">
            <v>0</v>
          </cell>
        </row>
        <row r="748">
          <cell r="B748">
            <v>2590950599</v>
          </cell>
          <cell r="C748" t="str">
            <v>CXP EMPLEADOS Y PENSIONADOS VALORACION</v>
          </cell>
          <cell r="D748">
            <v>0</v>
          </cell>
        </row>
        <row r="749">
          <cell r="B749">
            <v>2590950900</v>
          </cell>
          <cell r="C749" t="str">
            <v>OPERACIONES  PENDIENTES DE GIRO</v>
          </cell>
          <cell r="D749">
            <v>0</v>
          </cell>
        </row>
        <row r="750">
          <cell r="B750">
            <v>2590950901</v>
          </cell>
          <cell r="C750" t="str">
            <v>VALOR A FAVOR PENSIONADOS RECIBIDOS DE L</v>
          </cell>
          <cell r="D750">
            <v>-1691196.72</v>
          </cell>
        </row>
        <row r="751">
          <cell r="B751">
            <v>2590950902</v>
          </cell>
          <cell r="C751" t="str">
            <v>REINTEGRO PENSIONES - ARPM</v>
          </cell>
          <cell r="D751">
            <v>-262023839</v>
          </cell>
        </row>
        <row r="752">
          <cell r="B752">
            <v>2590950903</v>
          </cell>
          <cell r="C752" t="str">
            <v>DESEMBOLSOS PRESTAMOS INSTITUCIONALES</v>
          </cell>
          <cell r="D752">
            <v>-153720737.62</v>
          </cell>
        </row>
        <row r="753">
          <cell r="B753">
            <v>2590950904</v>
          </cell>
          <cell r="C753" t="str">
            <v>UTILIDADES ANUALES POR TRANSFERIR AL GOB</v>
          </cell>
          <cell r="D753">
            <v>0</v>
          </cell>
        </row>
        <row r="754">
          <cell r="B754">
            <v>2590950905</v>
          </cell>
          <cell r="C754" t="str">
            <v>ORDENES DE PAGO EN EFECTIVO M/EXT</v>
          </cell>
          <cell r="D754">
            <v>0</v>
          </cell>
        </row>
        <row r="755">
          <cell r="B755">
            <v>2590950906</v>
          </cell>
          <cell r="C755" t="str">
            <v>EMBARGOS DECRET JUZG INST PENAL ADUAN OF</v>
          </cell>
          <cell r="D755">
            <v>-23370306.93</v>
          </cell>
        </row>
        <row r="756">
          <cell r="B756">
            <v>2590950907</v>
          </cell>
          <cell r="C756" t="str">
            <v>COMPRA METALES PRECIOSOS</v>
          </cell>
          <cell r="D756">
            <v>0</v>
          </cell>
        </row>
        <row r="757">
          <cell r="B757">
            <v>2590950908</v>
          </cell>
          <cell r="C757" t="str">
            <v>CONTRIBUCIÓN EMPLEADOS Y PENSIONADOS EME</v>
          </cell>
          <cell r="D757">
            <v>0</v>
          </cell>
        </row>
        <row r="758">
          <cell r="B758">
            <v>2590950910</v>
          </cell>
          <cell r="C758" t="str">
            <v>PASIVOS PROCESO PRESCRIP-RECAUDOS SIN ID</v>
          </cell>
          <cell r="D758">
            <v>-6173029.6699999999</v>
          </cell>
        </row>
        <row r="759">
          <cell r="B759">
            <v>2590951000</v>
          </cell>
          <cell r="C759" t="str">
            <v>BILLETES Y MONEDAS RECIBIDOS EN CONSULTA</v>
          </cell>
          <cell r="D759">
            <v>-29081780.219999999</v>
          </cell>
        </row>
        <row r="760">
          <cell r="B760">
            <v>2590951100</v>
          </cell>
          <cell r="C760" t="str">
            <v>DERECHOS DE AUTOR</v>
          </cell>
          <cell r="D760">
            <v>-5839565</v>
          </cell>
        </row>
        <row r="761">
          <cell r="B761">
            <v>2590951300</v>
          </cell>
          <cell r="C761" t="str">
            <v>NOMINA PENSIONADOS PEND DE PAGO POR REQU</v>
          </cell>
          <cell r="D761">
            <v>0</v>
          </cell>
        </row>
        <row r="762">
          <cell r="B762">
            <v>2590951400</v>
          </cell>
          <cell r="C762" t="str">
            <v>REINTEGRO MESADAS PENSIONALES A LA ARPM</v>
          </cell>
          <cell r="D762">
            <v>-430818317</v>
          </cell>
        </row>
        <row r="763">
          <cell r="B763">
            <v>2590951500</v>
          </cell>
          <cell r="C763" t="str">
            <v>ORDENES DE PAGO EN EFECTIVO M/NAL</v>
          </cell>
          <cell r="D763">
            <v>0</v>
          </cell>
        </row>
        <row r="764">
          <cell r="B764">
            <v>2590951600</v>
          </cell>
          <cell r="C764" t="str">
            <v>DIVISAS INCAUTADAS POR ORGANISMOS DE CON</v>
          </cell>
          <cell r="D764">
            <v>0</v>
          </cell>
        </row>
        <row r="765">
          <cell r="B765">
            <v>2590951700</v>
          </cell>
          <cell r="C765" t="str">
            <v>EMBARGOS A TERCEROS</v>
          </cell>
          <cell r="D765">
            <v>0</v>
          </cell>
        </row>
        <row r="766">
          <cell r="B766">
            <v>2705010100</v>
          </cell>
          <cell r="C766" t="str">
            <v>NOMINA POR PAGAR</v>
          </cell>
          <cell r="D766">
            <v>-1270120439.8799999</v>
          </cell>
        </row>
        <row r="767">
          <cell r="B767">
            <v>2710010100</v>
          </cell>
          <cell r="C767" t="str">
            <v>CESANTIAS CONSOLIDADAS</v>
          </cell>
          <cell r="D767">
            <v>-20315887494.150002</v>
          </cell>
        </row>
        <row r="768">
          <cell r="B768">
            <v>2715010100</v>
          </cell>
          <cell r="C768" t="str">
            <v>INTERESES SOBRE CESANTIAS</v>
          </cell>
          <cell r="D768">
            <v>-2418532892.6500001</v>
          </cell>
        </row>
        <row r="769">
          <cell r="B769">
            <v>2715010200</v>
          </cell>
          <cell r="C769" t="str">
            <v>INTERESES SOBRE CESANTIAS - PROVISION</v>
          </cell>
          <cell r="D769">
            <v>0</v>
          </cell>
        </row>
        <row r="770">
          <cell r="B770">
            <v>2720010100</v>
          </cell>
          <cell r="C770" t="str">
            <v>VACACIONES CONSOLIDADAS</v>
          </cell>
          <cell r="D770">
            <v>-44557420071.230003</v>
          </cell>
        </row>
        <row r="771">
          <cell r="B771">
            <v>2720010200</v>
          </cell>
          <cell r="C771" t="str">
            <v>PRIMA DE VACACIONES CONSOLIDADAS</v>
          </cell>
          <cell r="D771">
            <v>-10301969020.870001</v>
          </cell>
        </row>
        <row r="772">
          <cell r="B772">
            <v>2720010300</v>
          </cell>
          <cell r="C772" t="str">
            <v>VACACIONES - PROVISION</v>
          </cell>
          <cell r="D772">
            <v>0</v>
          </cell>
        </row>
        <row r="773">
          <cell r="B773">
            <v>2720010301</v>
          </cell>
          <cell r="C773" t="str">
            <v>PRIMA DE VACACIONES</v>
          </cell>
          <cell r="D773">
            <v>0</v>
          </cell>
        </row>
        <row r="774">
          <cell r="B774">
            <v>2725010100</v>
          </cell>
          <cell r="C774" t="str">
            <v>PRIMA LEGAL</v>
          </cell>
          <cell r="D774">
            <v>0</v>
          </cell>
        </row>
        <row r="775">
          <cell r="B775">
            <v>2725010101</v>
          </cell>
          <cell r="C775" t="str">
            <v>PRIMA LEGAL-PROVISION</v>
          </cell>
          <cell r="D775">
            <v>0</v>
          </cell>
        </row>
        <row r="776">
          <cell r="B776">
            <v>2730010100</v>
          </cell>
          <cell r="C776" t="str">
            <v>PRIMA EXTRALEGAL</v>
          </cell>
          <cell r="D776">
            <v>0</v>
          </cell>
        </row>
        <row r="777">
          <cell r="B777">
            <v>2730010101</v>
          </cell>
          <cell r="C777" t="str">
            <v>PRIMA EXTRALEGAL-PROVISION</v>
          </cell>
          <cell r="D777">
            <v>0</v>
          </cell>
        </row>
        <row r="778">
          <cell r="B778">
            <v>2730010102</v>
          </cell>
          <cell r="C778" t="str">
            <v>PRIMA DE FORTALECIMIENTO DEL NÚCLEO FAMI</v>
          </cell>
          <cell r="D778">
            <v>0</v>
          </cell>
        </row>
        <row r="779">
          <cell r="B779">
            <v>2735010100</v>
          </cell>
          <cell r="C779" t="str">
            <v>BONIFICACION POR RETIRO CON MAS DE 20 AÑ</v>
          </cell>
          <cell r="D779">
            <v>-54946233707</v>
          </cell>
        </row>
        <row r="780">
          <cell r="B780">
            <v>2765010100</v>
          </cell>
          <cell r="C780" t="str">
            <v>CALCULO ACTUARIAL PENSIONES DE JUBILACIO</v>
          </cell>
          <cell r="D780">
            <v>-1687489414918.47</v>
          </cell>
        </row>
        <row r="781">
          <cell r="B781">
            <v>2765010101</v>
          </cell>
          <cell r="C781" t="str">
            <v>CALCULO ACTUARIAL PENSIONES JUBILACIÓN-P</v>
          </cell>
          <cell r="D781">
            <v>130045270675.47</v>
          </cell>
        </row>
        <row r="782">
          <cell r="B782">
            <v>2765010102</v>
          </cell>
          <cell r="C782" t="str">
            <v>LEGALIZACION PAGO NOMINA PENSIONADOS</v>
          </cell>
          <cell r="D782">
            <v>0</v>
          </cell>
        </row>
        <row r="783">
          <cell r="B783">
            <v>2765010200</v>
          </cell>
          <cell r="C783" t="str">
            <v>CALCULO ACTUARIAL SERVICIOS MEDICO</v>
          </cell>
          <cell r="D783">
            <v>-1292936143602.0901</v>
          </cell>
        </row>
        <row r="784">
          <cell r="B784">
            <v>2765010201</v>
          </cell>
          <cell r="C784" t="str">
            <v>CALCULO ACTUARIAL SERVICIO MÉDICO - PAGO</v>
          </cell>
          <cell r="D784">
            <v>71604068082.089996</v>
          </cell>
        </row>
        <row r="785">
          <cell r="B785">
            <v>2765010300</v>
          </cell>
          <cell r="C785" t="str">
            <v>CALCULO ACTUARIAL AUXILIO EDUCACIONAL</v>
          </cell>
          <cell r="D785">
            <v>-9219038121.4899998</v>
          </cell>
        </row>
        <row r="786">
          <cell r="B786">
            <v>2765010301</v>
          </cell>
          <cell r="C786" t="str">
            <v>CALCULO ACTUARIAL AUXILIO EDUCACIONAL -</v>
          </cell>
          <cell r="D786">
            <v>1720836614.49</v>
          </cell>
        </row>
        <row r="787">
          <cell r="B787">
            <v>2765010400</v>
          </cell>
          <cell r="C787" t="str">
            <v>ACTIVOS DEL PLAN (DB)</v>
          </cell>
          <cell r="D787">
            <v>2786274421270</v>
          </cell>
        </row>
        <row r="788">
          <cell r="B788">
            <v>2795010100</v>
          </cell>
          <cell r="C788" t="str">
            <v>QUINQUENIO</v>
          </cell>
          <cell r="D788">
            <v>-2249431092</v>
          </cell>
        </row>
        <row r="789">
          <cell r="B789">
            <v>2814200100</v>
          </cell>
          <cell r="C789" t="str">
            <v>PROVISION DEMANDAS LABORALES</v>
          </cell>
          <cell r="D789">
            <v>-6155544676.7700005</v>
          </cell>
        </row>
        <row r="790">
          <cell r="B790">
            <v>2814350100</v>
          </cell>
          <cell r="C790" t="str">
            <v>PROV OTROS LITIGIOS EN PROCESO ADM JUDIC</v>
          </cell>
          <cell r="D790">
            <v>-10196311001.889999</v>
          </cell>
        </row>
        <row r="791">
          <cell r="B791">
            <v>2814950100</v>
          </cell>
          <cell r="C791" t="str">
            <v>PROVISION OTRAS MULTAS Y SANCIONES</v>
          </cell>
          <cell r="D791">
            <v>0</v>
          </cell>
        </row>
        <row r="792">
          <cell r="B792">
            <v>2814950300</v>
          </cell>
          <cell r="C792" t="str">
            <v>PROVISION BONIFICACION POR TERMINACION</v>
          </cell>
          <cell r="D792">
            <v>0</v>
          </cell>
        </row>
        <row r="793">
          <cell r="B793">
            <v>2819010200</v>
          </cell>
          <cell r="C793" t="str">
            <v>PROVISION COMPRA DE BIENES Y SERVICIOS</v>
          </cell>
          <cell r="D793">
            <v>-1484475.52</v>
          </cell>
        </row>
        <row r="794">
          <cell r="B794">
            <v>2819010201</v>
          </cell>
          <cell r="C794" t="str">
            <v>PROVISION COMPRAS CAJA MENOR</v>
          </cell>
          <cell r="D794">
            <v>0</v>
          </cell>
        </row>
        <row r="795">
          <cell r="B795">
            <v>2819010600</v>
          </cell>
          <cell r="C795" t="str">
            <v>PROV INSTRU PAGO EMITIDO NO PRESENT AL C</v>
          </cell>
          <cell r="D795">
            <v>0</v>
          </cell>
        </row>
        <row r="796">
          <cell r="B796">
            <v>2940950100</v>
          </cell>
          <cell r="C796" t="str">
            <v>ABN DIFERIDO MONEDA METAL EMITIDA- PARA</v>
          </cell>
          <cell r="D796">
            <v>-254917540059.98001</v>
          </cell>
        </row>
        <row r="797">
          <cell r="B797">
            <v>2940950200</v>
          </cell>
          <cell r="C797" t="str">
            <v>MONEDA METALICA EMITIDA EN LA CAJA DEL B</v>
          </cell>
          <cell r="D797">
            <v>254917540059.98001</v>
          </cell>
        </row>
        <row r="798">
          <cell r="B798">
            <v>2940950300</v>
          </cell>
          <cell r="C798" t="str">
            <v>ARRENDAMIEN DE ESPACIOS AREA CULTURAL</v>
          </cell>
          <cell r="D798">
            <v>0</v>
          </cell>
        </row>
        <row r="799">
          <cell r="B799">
            <v>2940950400</v>
          </cell>
          <cell r="C799" t="str">
            <v>INGRESOS ANTICIPADOS-OTROS</v>
          </cell>
          <cell r="D799">
            <v>0</v>
          </cell>
        </row>
        <row r="800">
          <cell r="B800">
            <v>2990050100</v>
          </cell>
          <cell r="C800" t="str">
            <v>CONSIGNACIONES MONEDA EXTRANJERA</v>
          </cell>
          <cell r="D800">
            <v>0</v>
          </cell>
        </row>
        <row r="801">
          <cell r="B801">
            <v>2990050101</v>
          </cell>
          <cell r="C801" t="str">
            <v>CONSIGNACIONES MONEDA EXTRANJERA</v>
          </cell>
          <cell r="D801">
            <v>-1154961.53</v>
          </cell>
        </row>
        <row r="802">
          <cell r="B802">
            <v>2990050200</v>
          </cell>
          <cell r="C802" t="str">
            <v>CONSIGNACIONES MONEDA NACIONAL</v>
          </cell>
          <cell r="D802">
            <v>-18996232.699999999</v>
          </cell>
        </row>
        <row r="803">
          <cell r="B803">
            <v>2990050201</v>
          </cell>
          <cell r="C803" t="str">
            <v>CONSIGNACIONES MONEDA NACIONAL GESTIÓN H</v>
          </cell>
          <cell r="D803">
            <v>0</v>
          </cell>
        </row>
        <row r="804">
          <cell r="B804">
            <v>2990050202</v>
          </cell>
          <cell r="C804" t="str">
            <v>CONSIGNACIONES MONEDA NACIONAL AREA CULT</v>
          </cell>
          <cell r="D804">
            <v>-1214700</v>
          </cell>
        </row>
        <row r="805">
          <cell r="B805">
            <v>2990050203</v>
          </cell>
          <cell r="C805" t="str">
            <v>CONSIGNACIONES MONEDA NACIONAL AREA CULT</v>
          </cell>
          <cell r="D805">
            <v>0</v>
          </cell>
        </row>
        <row r="806">
          <cell r="B806">
            <v>2990050205</v>
          </cell>
          <cell r="C806" t="str">
            <v>RECAUDOS CUENTA NACIONAL POR APLICAR</v>
          </cell>
          <cell r="D806">
            <v>0</v>
          </cell>
        </row>
        <row r="807">
          <cell r="B807">
            <v>2990050300</v>
          </cell>
          <cell r="C807" t="str">
            <v>RECURSOS RECIBIDOS FIDUCIARIA Y VALORES</v>
          </cell>
          <cell r="D807">
            <v>0</v>
          </cell>
        </row>
        <row r="808">
          <cell r="B808">
            <v>2990050310</v>
          </cell>
          <cell r="C808" t="str">
            <v>RECURSOS RECIBIDOS CRCC POR APLICAR</v>
          </cell>
          <cell r="D808">
            <v>0</v>
          </cell>
        </row>
        <row r="809">
          <cell r="B809">
            <v>2990050400</v>
          </cell>
          <cell r="C809" t="str">
            <v>SUSTITUCIONES PENSIONALES</v>
          </cell>
          <cell r="D809">
            <v>-1792332870.4000001</v>
          </cell>
        </row>
        <row r="810">
          <cell r="B810">
            <v>2990050500</v>
          </cell>
          <cell r="C810" t="str">
            <v>SEGUROS DE VIDA A FAVOR DE TERCEROS</v>
          </cell>
          <cell r="D810">
            <v>0</v>
          </cell>
        </row>
        <row r="811">
          <cell r="B811">
            <v>2990050700</v>
          </cell>
          <cell r="C811" t="str">
            <v>CONSIGNACIONES EN BANCOS DEL EXTERIOR PA</v>
          </cell>
          <cell r="D811">
            <v>0</v>
          </cell>
        </row>
        <row r="812">
          <cell r="B812">
            <v>2990050800</v>
          </cell>
          <cell r="C812" t="str">
            <v>SEGUROS DE VIDA A PAGAR ASUMIDOS POR ASE</v>
          </cell>
          <cell r="D812">
            <v>-177619498.44</v>
          </cell>
        </row>
        <row r="813">
          <cell r="B813">
            <v>2990050900</v>
          </cell>
          <cell r="C813" t="str">
            <v>SEGUROS DE VIDA ASUMIDOS B.R.</v>
          </cell>
          <cell r="D813">
            <v>-6573612156.4099998</v>
          </cell>
        </row>
        <row r="814">
          <cell r="B814">
            <v>2990051000</v>
          </cell>
          <cell r="C814" t="str">
            <v>RECAUDOS PRESTAMOS INSTITUCIONALES POR A</v>
          </cell>
          <cell r="D814">
            <v>0</v>
          </cell>
        </row>
        <row r="815">
          <cell r="B815">
            <v>2990051100</v>
          </cell>
          <cell r="C815" t="str">
            <v>RECURSOS RECIBIDOS TITULOS CON ORDEN DE</v>
          </cell>
          <cell r="D815">
            <v>0</v>
          </cell>
        </row>
        <row r="816">
          <cell r="B816">
            <v>2990100100</v>
          </cell>
          <cell r="C816" t="str">
            <v>SOBRANTES EN CAJA FONDO FIJO CAJA MENOR</v>
          </cell>
          <cell r="D816">
            <v>0</v>
          </cell>
        </row>
        <row r="817">
          <cell r="B817">
            <v>2990100300</v>
          </cell>
          <cell r="C817" t="str">
            <v>SOBRANTES EN CAJA BOVEDAS ANEXAS</v>
          </cell>
          <cell r="D817">
            <v>-4075850</v>
          </cell>
        </row>
        <row r="818">
          <cell r="B818">
            <v>2990100400</v>
          </cell>
          <cell r="C818" t="str">
            <v>SOBRANTES EN CAJA EN CAJAS DE TESORERIA</v>
          </cell>
          <cell r="D818">
            <v>-2276500</v>
          </cell>
        </row>
        <row r="819">
          <cell r="B819">
            <v>2990100500</v>
          </cell>
          <cell r="C819" t="str">
            <v>SOBRANTES EN REMESAS ENTRE SUCURSALES</v>
          </cell>
          <cell r="D819">
            <v>-8344323.7999999998</v>
          </cell>
        </row>
        <row r="820">
          <cell r="B820">
            <v>2990950200</v>
          </cell>
          <cell r="C820" t="str">
            <v>RECAUDO ENVÍO VTA PUBLIC TIENDA VIRTUAL</v>
          </cell>
          <cell r="D820">
            <v>-124000</v>
          </cell>
        </row>
        <row r="821">
          <cell r="B821">
            <v>2990950300</v>
          </cell>
          <cell r="C821" t="str">
            <v>BILLETES Y MONEDAS RECIBIDOS PARA CAMBIO</v>
          </cell>
          <cell r="D821">
            <v>0</v>
          </cell>
        </row>
        <row r="822">
          <cell r="B822">
            <v>2995000020</v>
          </cell>
          <cell r="C822" t="str">
            <v>POSICION METALES PRECIOSOS</v>
          </cell>
          <cell r="D822">
            <v>0</v>
          </cell>
        </row>
        <row r="823">
          <cell r="B823">
            <v>2995000030</v>
          </cell>
          <cell r="C823" t="str">
            <v>POSICION ORGANISMOS INTERNACIONALES</v>
          </cell>
          <cell r="D823">
            <v>-3.814697265625E-5</v>
          </cell>
        </row>
        <row r="824">
          <cell r="B824">
            <v>2995000040</v>
          </cell>
          <cell r="C824" t="str">
            <v>POSICION PAGOS EN EL EXTERIOR</v>
          </cell>
          <cell r="D824">
            <v>0</v>
          </cell>
        </row>
        <row r="825">
          <cell r="B825">
            <v>2995000500</v>
          </cell>
          <cell r="C825" t="str">
            <v>RI POSICION DE CAJA</v>
          </cell>
          <cell r="D825">
            <v>-9.765625E-4</v>
          </cell>
        </row>
        <row r="826">
          <cell r="B826">
            <v>2995000510</v>
          </cell>
          <cell r="C826" t="str">
            <v>RI POSICION MONEDAS SPOT</v>
          </cell>
          <cell r="D826">
            <v>0</v>
          </cell>
        </row>
        <row r="827">
          <cell r="B827">
            <v>2995001500</v>
          </cell>
          <cell r="C827" t="str">
            <v>RI POSICION DE CAJA</v>
          </cell>
          <cell r="D827">
            <v>9.765625E-4</v>
          </cell>
        </row>
        <row r="828">
          <cell r="B828">
            <v>2999999997</v>
          </cell>
          <cell r="C828" t="str">
            <v>BIENES Y SERVICIOS / PROCESO FINANCIERO</v>
          </cell>
          <cell r="D828">
            <v>0</v>
          </cell>
        </row>
        <row r="829">
          <cell r="B829">
            <v>2999999998</v>
          </cell>
          <cell r="C829" t="str">
            <v>AJUSTE EN CAMBIO ACREEDORAS USD EQUIV M.</v>
          </cell>
          <cell r="D829">
            <v>0</v>
          </cell>
        </row>
        <row r="830">
          <cell r="B830">
            <v>2999999999</v>
          </cell>
          <cell r="C830" t="str">
            <v>H.E MONEDAS DIFERENTES</v>
          </cell>
          <cell r="D830">
            <v>-1.52587890625E-5</v>
          </cell>
        </row>
        <row r="831">
          <cell r="B831" t="str">
            <v>BR029</v>
          </cell>
          <cell r="C831" t="str">
            <v>PATRIMONIO</v>
          </cell>
          <cell r="D831">
            <v>-103395634844784.41</v>
          </cell>
        </row>
        <row r="832">
          <cell r="B832" t="str">
            <v>BR0210</v>
          </cell>
          <cell r="C832" t="str">
            <v>PATRIMONIO</v>
          </cell>
          <cell r="D832">
            <v>-103395634844784.41</v>
          </cell>
        </row>
        <row r="833">
          <cell r="B833">
            <v>3105050100</v>
          </cell>
          <cell r="C833" t="str">
            <v>CAPITAL</v>
          </cell>
          <cell r="D833">
            <v>-12711444987.139999</v>
          </cell>
        </row>
        <row r="834">
          <cell r="B834">
            <v>3210200100</v>
          </cell>
          <cell r="C834" t="str">
            <v>RESERVA DE RESULTADOS CAMBIARIOS</v>
          </cell>
          <cell r="D834">
            <v>-562976747000</v>
          </cell>
        </row>
        <row r="835">
          <cell r="B835">
            <v>3210950100</v>
          </cell>
          <cell r="C835" t="str">
            <v>RESERVA PARA READQUISICION DE ACCIONES</v>
          </cell>
          <cell r="D835">
            <v>-153881200</v>
          </cell>
        </row>
        <row r="836">
          <cell r="B836">
            <v>3210950200</v>
          </cell>
          <cell r="C836" t="str">
            <v>ACCIONES READQUIRIDAS (DB)</v>
          </cell>
          <cell r="D836">
            <v>153881200</v>
          </cell>
        </row>
        <row r="837">
          <cell r="B837">
            <v>3235010001</v>
          </cell>
          <cell r="C837" t="str">
            <v>RESERVA DE ESTABILIZACION MONETARIA Y CA</v>
          </cell>
          <cell r="D837">
            <v>-181484529646.97</v>
          </cell>
        </row>
        <row r="838">
          <cell r="B838">
            <v>3815100001</v>
          </cell>
          <cell r="C838" t="str">
            <v>SUPERAVIT Ó DEFICIT NO REALIZAD ORI-TES</v>
          </cell>
          <cell r="D838">
            <v>1078381238517.37</v>
          </cell>
        </row>
        <row r="839">
          <cell r="B839">
            <v>3815100020</v>
          </cell>
          <cell r="C839" t="str">
            <v>SUPER. Ó DEFT NO REALI ORI-TIT. DEUD PRI</v>
          </cell>
          <cell r="D839">
            <v>0</v>
          </cell>
        </row>
        <row r="840">
          <cell r="B840">
            <v>3815100030</v>
          </cell>
          <cell r="C840" t="str">
            <v>RI SUPER. Ó DEFICIT NO RE.ORI-BONOS DOME</v>
          </cell>
          <cell r="D840">
            <v>365098063997.39001</v>
          </cell>
        </row>
        <row r="841">
          <cell r="B841">
            <v>3815100031</v>
          </cell>
          <cell r="C841" t="str">
            <v>RI SUPERAVIT Ó DEFICIT NO REALIZA. ORI-B</v>
          </cell>
          <cell r="D841">
            <v>43527770791.309998</v>
          </cell>
        </row>
        <row r="842">
          <cell r="B842">
            <v>3815100032</v>
          </cell>
          <cell r="C842" t="str">
            <v>RI SUPERAVIT Ó DEFICIT NO REALIZ ORI-PAP</v>
          </cell>
          <cell r="D842">
            <v>-3838684327.3800001</v>
          </cell>
        </row>
        <row r="843">
          <cell r="B843">
            <v>3815100033</v>
          </cell>
          <cell r="C843" t="str">
            <v>RI SUPERAVIT Ó DEFICIT NO REALIZ ORI-CER</v>
          </cell>
          <cell r="D843">
            <v>-1205431222.3199999</v>
          </cell>
        </row>
        <row r="844">
          <cell r="B844">
            <v>3815950001</v>
          </cell>
          <cell r="C844" t="str">
            <v>GANAN Y PERD ACTUARIALES BENEFICIOS POST</v>
          </cell>
          <cell r="D844">
            <v>1122234833341.47</v>
          </cell>
        </row>
        <row r="845">
          <cell r="B845">
            <v>3815950002</v>
          </cell>
          <cell r="C845" t="str">
            <v>BENEFICIOS POST EMPLEO -  ACUMULADO</v>
          </cell>
          <cell r="D845">
            <v>478869029439.20001</v>
          </cell>
        </row>
        <row r="846">
          <cell r="B846">
            <v>3815950003</v>
          </cell>
          <cell r="C846" t="str">
            <v>BENEFICIOS POST EMPLEO -  PRESENTE EJERC</v>
          </cell>
          <cell r="D846">
            <v>-758038287635.68994</v>
          </cell>
        </row>
        <row r="847">
          <cell r="B847">
            <v>3830010001</v>
          </cell>
          <cell r="C847" t="str">
            <v>LIQUIDACION CUENTA ESPECIAL DE CAMBIOS</v>
          </cell>
          <cell r="D847">
            <v>-453468192570.09003</v>
          </cell>
        </row>
        <row r="848">
          <cell r="B848">
            <v>3830010002</v>
          </cell>
          <cell r="C848" t="str">
            <v>DIFERENCIAL CAMBIARIO ACUMULADO 1993 - 2</v>
          </cell>
          <cell r="D848">
            <v>-67074088819.089996</v>
          </cell>
        </row>
        <row r="849">
          <cell r="B849">
            <v>3832000001</v>
          </cell>
          <cell r="C849" t="str">
            <v>TRANSF PARTICIPACIONES ORG INTRNALES LEY</v>
          </cell>
          <cell r="D849">
            <v>1943428860107.6899</v>
          </cell>
        </row>
        <row r="850">
          <cell r="B850">
            <v>3835050001</v>
          </cell>
          <cell r="C850" t="str">
            <v>AJUSTE EN CAMBIO R.I. - DOLAR vs PESO</v>
          </cell>
          <cell r="D850">
            <v>-97622591087058</v>
          </cell>
        </row>
        <row r="851">
          <cell r="B851">
            <v>3835050002</v>
          </cell>
          <cell r="C851" t="str">
            <v>DIF CAMBIARIO INVERSIONES PORTAFOLIOS AC</v>
          </cell>
          <cell r="D851">
            <v>1856715019088.3</v>
          </cell>
        </row>
        <row r="852">
          <cell r="B852">
            <v>3835050003</v>
          </cell>
          <cell r="C852" t="str">
            <v>DIF CAMBIARIO CONTRATOS FORWARD SOBR DIV</v>
          </cell>
          <cell r="D852">
            <v>-302972431544.58002</v>
          </cell>
        </row>
        <row r="853">
          <cell r="B853">
            <v>3835050004</v>
          </cell>
          <cell r="C853" t="str">
            <v>DIF CAMBIARIO COMPRAVENTA DE MONEDAS IMC</v>
          </cell>
          <cell r="D853">
            <v>-311216524.75999999</v>
          </cell>
        </row>
        <row r="854">
          <cell r="B854">
            <v>3835050005</v>
          </cell>
          <cell r="C854" t="str">
            <v>DIFERENCIAL CAMBIARIO DEG - ACTIVO</v>
          </cell>
          <cell r="D854">
            <v>818712436866.43994</v>
          </cell>
        </row>
        <row r="855">
          <cell r="B855">
            <v>3835050006</v>
          </cell>
          <cell r="C855" t="str">
            <v>DIFERENCIAL CAMBIARIO DEG - PASIVO</v>
          </cell>
          <cell r="D855">
            <v>-731723005489.01001</v>
          </cell>
        </row>
        <row r="856">
          <cell r="B856">
            <v>3835050007</v>
          </cell>
          <cell r="C856" t="str">
            <v>DIFERENCIAL CAMBIARIO OTROS ACTIVOS</v>
          </cell>
          <cell r="D856">
            <v>-51686231270.949997</v>
          </cell>
        </row>
        <row r="857">
          <cell r="B857">
            <v>3835050008</v>
          </cell>
          <cell r="C857" t="str">
            <v>DIFERENCIAL CAMBIARIO OTROS PASIVOS</v>
          </cell>
          <cell r="D857">
            <v>-11306214.720000001</v>
          </cell>
        </row>
        <row r="858">
          <cell r="B858">
            <v>3835050009</v>
          </cell>
          <cell r="C858" t="str">
            <v>RESERVA FLUCTUACIONES DE MONEDAS ART1 DE</v>
          </cell>
          <cell r="D858">
            <v>-704518128782.04004</v>
          </cell>
        </row>
        <row r="859">
          <cell r="B859">
            <v>3835050010</v>
          </cell>
          <cell r="C859" t="str">
            <v>EFECTO ACUMULADO DIF CAMB PERIODO 1993 -</v>
          </cell>
          <cell r="D859">
            <v>67074088819.089996</v>
          </cell>
        </row>
        <row r="860">
          <cell r="B860">
            <v>3835050011</v>
          </cell>
          <cell r="C860" t="str">
            <v>RI DIF CAMBIARIO INVERSIONES PORTAFOLIOS</v>
          </cell>
          <cell r="D860">
            <v>-8496478770.0799999</v>
          </cell>
        </row>
        <row r="861">
          <cell r="B861">
            <v>3835050012</v>
          </cell>
          <cell r="C861" t="str">
            <v>RI DIF CAMBIARIO CONTRATOS FORWARD SOBR</v>
          </cell>
          <cell r="D861">
            <v>7885775393.4799995</v>
          </cell>
        </row>
        <row r="862">
          <cell r="B862">
            <v>3835050013</v>
          </cell>
          <cell r="C862" t="str">
            <v>RI DIF CAMBIARIO COMPRAVENTA DE MONEDAS</v>
          </cell>
          <cell r="D862">
            <v>-7577247.4400000004</v>
          </cell>
        </row>
        <row r="863">
          <cell r="B863">
            <v>3835050051</v>
          </cell>
          <cell r="C863" t="str">
            <v>REALIZADO DEG - ACTIVO</v>
          </cell>
          <cell r="D863">
            <v>1512804011.21</v>
          </cell>
        </row>
        <row r="864">
          <cell r="B864">
            <v>3835050098</v>
          </cell>
          <cell r="C864" t="str">
            <v>PESOS ORIGINADOS EN MDA NACIONAL PRESENT</v>
          </cell>
          <cell r="D864">
            <v>-1027986258283.23</v>
          </cell>
        </row>
        <row r="865">
          <cell r="B865">
            <v>3835050099</v>
          </cell>
          <cell r="C865" t="str">
            <v>PESOS ORIGINADOS EN MDA EXT PRESENTACION</v>
          </cell>
          <cell r="D865">
            <v>1027986258283.23</v>
          </cell>
        </row>
        <row r="866">
          <cell r="B866">
            <v>3835051011</v>
          </cell>
          <cell r="C866" t="str">
            <v>RI DIF CAMBIARIO INVERSIONES PORTAFOLIOS</v>
          </cell>
          <cell r="D866">
            <v>-123508129590.28999</v>
          </cell>
        </row>
        <row r="867">
          <cell r="B867">
            <v>3835051012</v>
          </cell>
          <cell r="C867" t="str">
            <v>RI DIF CAMBIARIO CONTRATOS FORWARD SOBR</v>
          </cell>
          <cell r="D867">
            <v>6692018771.0500002</v>
          </cell>
        </row>
        <row r="868">
          <cell r="B868">
            <v>3840010100</v>
          </cell>
          <cell r="C868" t="str">
            <v>INVERSION NETA ACTIVOS PARA LA ACTIVIDAD</v>
          </cell>
          <cell r="D868">
            <v>-372918273989.94</v>
          </cell>
        </row>
        <row r="869">
          <cell r="B869">
            <v>3905010100</v>
          </cell>
          <cell r="C869" t="str">
            <v>GANANCIAS ACUMULADAS EJERCICIOS ANTERIOR</v>
          </cell>
          <cell r="D869">
            <v>0</v>
          </cell>
        </row>
        <row r="870">
          <cell r="B870">
            <v>3905010101</v>
          </cell>
          <cell r="C870" t="str">
            <v>EFECTOS DE CAMBIOS EN POLITICAS CONTABLE</v>
          </cell>
          <cell r="D870">
            <v>0</v>
          </cell>
        </row>
        <row r="871">
          <cell r="B871">
            <v>3905010102</v>
          </cell>
          <cell r="C871" t="str">
            <v>EFECTOS DE CAMBIOS EN  POLITIC.CONTAB.IN</v>
          </cell>
          <cell r="D871">
            <v>0</v>
          </cell>
        </row>
        <row r="872">
          <cell r="B872">
            <v>3910010101</v>
          </cell>
          <cell r="C872" t="str">
            <v>EFECTOS DE CAMBIOS EN POLITICAS CONTABLE</v>
          </cell>
          <cell r="D872">
            <v>0</v>
          </cell>
        </row>
        <row r="873">
          <cell r="B873">
            <v>3915010100</v>
          </cell>
          <cell r="C873" t="str">
            <v>GANANCIA DEL EJERCICIO</v>
          </cell>
          <cell r="D873">
            <v>-9226225511237.9297</v>
          </cell>
        </row>
        <row r="874">
          <cell r="B874">
            <v>3920010100</v>
          </cell>
          <cell r="C874" t="str">
            <v>PERDIDAS DEL EJERCICIO (DB)</v>
          </cell>
          <cell r="D874">
            <v>0</v>
          </cell>
        </row>
        <row r="875">
          <cell r="B875">
            <v>3930100100</v>
          </cell>
          <cell r="C875" t="str">
            <v>PERDIDA RETENIDA PROCESO DE CONVERGENCIA</v>
          </cell>
          <cell r="D875">
            <v>0</v>
          </cell>
        </row>
        <row r="876">
          <cell r="B876">
            <v>3999999999</v>
          </cell>
          <cell r="C876" t="str">
            <v>REMANENTE DEL EJERCICIO</v>
          </cell>
          <cell r="D876">
            <v>0</v>
          </cell>
        </row>
        <row r="877">
          <cell r="B877" t="str">
            <v>BR0211</v>
          </cell>
          <cell r="C877" t="str">
            <v>INGRESOS</v>
          </cell>
          <cell r="D877">
            <v>-15883431083906.078</v>
          </cell>
        </row>
        <row r="878">
          <cell r="B878">
            <v>4102020100</v>
          </cell>
          <cell r="C878" t="str">
            <v>INTERESES ATL</v>
          </cell>
          <cell r="D878">
            <v>0</v>
          </cell>
        </row>
        <row r="879">
          <cell r="B879">
            <v>4105100200</v>
          </cell>
          <cell r="C879" t="str">
            <v>CONVENIOS ALADI - NETO</v>
          </cell>
          <cell r="D879">
            <v>0</v>
          </cell>
        </row>
        <row r="880">
          <cell r="B880">
            <v>4105150100</v>
          </cell>
          <cell r="C880" t="str">
            <v>INTERESES FONDO MONETARIO INTERNACIONAL</v>
          </cell>
          <cell r="D880">
            <v>-651436157031.68994</v>
          </cell>
        </row>
        <row r="881">
          <cell r="B881">
            <v>4105950200</v>
          </cell>
          <cell r="C881" t="str">
            <v>CUPOS TRANSITORIOS DE LIQUIDEZ</v>
          </cell>
          <cell r="D881">
            <v>-1661246528438.74</v>
          </cell>
        </row>
        <row r="882">
          <cell r="B882">
            <v>4105950201</v>
          </cell>
          <cell r="C882" t="str">
            <v>INTERESES ATL</v>
          </cell>
          <cell r="D882">
            <v>-40335000</v>
          </cell>
        </row>
        <row r="883">
          <cell r="B883">
            <v>4105950400</v>
          </cell>
          <cell r="C883" t="str">
            <v>OTROS INTERESES ENTIDADES INTERVENIDAS</v>
          </cell>
          <cell r="D883">
            <v>-19840848.07</v>
          </cell>
        </row>
        <row r="884">
          <cell r="B884">
            <v>4105952110</v>
          </cell>
          <cell r="C884" t="str">
            <v>RI INTERES SOBRE CTAS DE EFECTIVO - CUST</v>
          </cell>
          <cell r="D884">
            <v>-28612826925.189999</v>
          </cell>
        </row>
        <row r="885">
          <cell r="B885">
            <v>4105952120</v>
          </cell>
          <cell r="C885" t="str">
            <v>RI INTERES FONDO DE MERCADO MONETARIO-ST</v>
          </cell>
          <cell r="D885">
            <v>-97114788555.029999</v>
          </cell>
        </row>
        <row r="886">
          <cell r="B886">
            <v>4105952130</v>
          </cell>
          <cell r="C886" t="str">
            <v>RI INTERES ACUERDOS DE RECOMPRA</v>
          </cell>
          <cell r="D886">
            <v>-393856815789.34998</v>
          </cell>
        </row>
        <row r="887">
          <cell r="B887">
            <v>4105952170</v>
          </cell>
          <cell r="C887" t="str">
            <v>RI INTERES DEPOSITOS A TERMINO R.I.</v>
          </cell>
          <cell r="D887">
            <v>-1741214</v>
          </cell>
        </row>
        <row r="888">
          <cell r="B888">
            <v>4105952200</v>
          </cell>
          <cell r="C888" t="str">
            <v>RI INTERES CERTIFICADOS DEPOSITO</v>
          </cell>
          <cell r="D888">
            <v>-5300341354.04</v>
          </cell>
        </row>
        <row r="889">
          <cell r="B889">
            <v>4105952210</v>
          </cell>
          <cell r="C889" t="str">
            <v>RI INTERES BONOS</v>
          </cell>
          <cell r="D889">
            <v>-2253836434950.8701</v>
          </cell>
        </row>
        <row r="890">
          <cell r="B890">
            <v>4105952310</v>
          </cell>
          <cell r="C890" t="str">
            <v>RI INTERES SOBRE CTAS DE EFECTIVO -  BRO</v>
          </cell>
          <cell r="D890">
            <v>-447228459.28999996</v>
          </cell>
        </row>
        <row r="891">
          <cell r="B891">
            <v>4105952900</v>
          </cell>
          <cell r="C891" t="str">
            <v>RI OTRAS OPERACIONES DE LAS RESERVAS</v>
          </cell>
          <cell r="D891">
            <v>0</v>
          </cell>
        </row>
        <row r="892">
          <cell r="B892">
            <v>4105953110</v>
          </cell>
          <cell r="C892" t="str">
            <v>RI INTERES SOBRE CTAS DE EFECTIVO - CUST</v>
          </cell>
          <cell r="D892">
            <v>-1587404273.1700001</v>
          </cell>
        </row>
        <row r="893">
          <cell r="B893">
            <v>4105953120</v>
          </cell>
          <cell r="C893" t="str">
            <v>RI INTERES FONDO DE MERCADO MONETARIO-ST</v>
          </cell>
          <cell r="D893">
            <v>-53511427094.169998</v>
          </cell>
        </row>
        <row r="894">
          <cell r="B894">
            <v>4105953200</v>
          </cell>
          <cell r="C894" t="str">
            <v>RI INTERES CERTIFICADOS DEPOSITO</v>
          </cell>
          <cell r="D894">
            <v>-1507799025.71</v>
          </cell>
        </row>
        <row r="895">
          <cell r="B895">
            <v>4105953210</v>
          </cell>
          <cell r="C895" t="str">
            <v>RI INTERES BONOS</v>
          </cell>
          <cell r="D895">
            <v>-1306418357519.73</v>
          </cell>
        </row>
        <row r="896">
          <cell r="B896">
            <v>4105953310</v>
          </cell>
          <cell r="C896" t="str">
            <v>RI INTERES SOBRE CTAS DE EFECTIVO -  BRO</v>
          </cell>
          <cell r="D896">
            <v>-3586935652.5700002</v>
          </cell>
        </row>
        <row r="897">
          <cell r="B897">
            <v>4105953410</v>
          </cell>
          <cell r="C897" t="str">
            <v>RI INTERES SOBRE GARANTIAS ENTREG EN EFE</v>
          </cell>
          <cell r="D897">
            <v>-327609898.97000003</v>
          </cell>
        </row>
        <row r="898">
          <cell r="B898">
            <v>4105953900</v>
          </cell>
          <cell r="C898" t="str">
            <v>RI OTRAS OPERACIONES DE LAS RESERVAS</v>
          </cell>
          <cell r="D898">
            <v>-3676160.26</v>
          </cell>
        </row>
        <row r="899">
          <cell r="B899">
            <v>4105959800</v>
          </cell>
          <cell r="C899" t="str">
            <v>RI INTERESES - ORI ( DB )</v>
          </cell>
          <cell r="D899">
            <v>2107445023919.77</v>
          </cell>
        </row>
        <row r="900">
          <cell r="B900">
            <v>4107050001</v>
          </cell>
          <cell r="C900" t="str">
            <v>RENDIM REALIZAD FLUCT PRMDO.FAVORABLE</v>
          </cell>
          <cell r="D900">
            <v>-7125865959.5299997</v>
          </cell>
        </row>
        <row r="901">
          <cell r="B901">
            <v>4107050110</v>
          </cell>
          <cell r="C901" t="str">
            <v>RI AUMENTO VLR RAZONABLE FONDO BIS</v>
          </cell>
          <cell r="D901">
            <v>-110535949300.52</v>
          </cell>
        </row>
        <row r="902">
          <cell r="B902">
            <v>4107050200</v>
          </cell>
          <cell r="C902" t="str">
            <v>RI AUMENTO VLR RAZONABLE PAPELES A DESCU</v>
          </cell>
          <cell r="D902">
            <v>-915489047731.26001</v>
          </cell>
        </row>
        <row r="903">
          <cell r="B903">
            <v>4107050300</v>
          </cell>
          <cell r="C903" t="str">
            <v>RI AUMENTO VLR RAZONABLE CERTIFICADOS DE</v>
          </cell>
          <cell r="D903">
            <v>521276419.08999997</v>
          </cell>
        </row>
        <row r="904">
          <cell r="B904">
            <v>4107050410</v>
          </cell>
          <cell r="C904" t="str">
            <v>RI AUMENTO VLR RAZONABLE BONOS</v>
          </cell>
          <cell r="D904">
            <v>995834800571.57007</v>
          </cell>
        </row>
        <row r="905">
          <cell r="B905">
            <v>4107050411</v>
          </cell>
          <cell r="C905" t="str">
            <v>RI  BONOS  OTROS VALOR REALIZADO</v>
          </cell>
          <cell r="D905">
            <v>0</v>
          </cell>
        </row>
        <row r="906">
          <cell r="B906">
            <v>4107050420</v>
          </cell>
          <cell r="C906" t="str">
            <v>RI AUMENTO VLR RAZONABLE BONOS</v>
          </cell>
          <cell r="D906">
            <v>-275799063782.31995</v>
          </cell>
        </row>
        <row r="907">
          <cell r="B907">
            <v>4107050421</v>
          </cell>
          <cell r="C907" t="str">
            <v>RI  BONOS  DOMESTICOS TASA FIJA VALOR RE</v>
          </cell>
          <cell r="D907">
            <v>720265618676.97998</v>
          </cell>
        </row>
        <row r="908">
          <cell r="B908">
            <v>4107051200</v>
          </cell>
          <cell r="C908" t="str">
            <v>RI AUMENTO VLR RAZONABLE PAPELES A DESCU</v>
          </cell>
          <cell r="D908">
            <v>-89379116305.809998</v>
          </cell>
        </row>
        <row r="909">
          <cell r="B909">
            <v>4107051300</v>
          </cell>
          <cell r="C909" t="str">
            <v>RI AUMENTO VLR RAZONABLE CERTIFICADOS DE</v>
          </cell>
          <cell r="D909">
            <v>-19475744.440000001</v>
          </cell>
        </row>
        <row r="910">
          <cell r="B910">
            <v>4107051400</v>
          </cell>
          <cell r="C910" t="str">
            <v>RI AUMENTO VLR RAZONABLE BONOS</v>
          </cell>
          <cell r="D910">
            <v>-1467191339865.3899</v>
          </cell>
        </row>
        <row r="911">
          <cell r="B911">
            <v>4107051410</v>
          </cell>
          <cell r="C911" t="str">
            <v>RI AUMENTO VLR RAZONABLE BONOS</v>
          </cell>
          <cell r="D911">
            <v>124963208409.52</v>
          </cell>
        </row>
        <row r="912">
          <cell r="B912">
            <v>4107059800</v>
          </cell>
          <cell r="C912" t="str">
            <v>RI VALORAC A PR MERCADO INVERSIONES-ORI</v>
          </cell>
          <cell r="D912">
            <v>-40386015014.609924</v>
          </cell>
        </row>
        <row r="913">
          <cell r="B913">
            <v>4107059900</v>
          </cell>
          <cell r="C913" t="str">
            <v>VALORACION A PRECIOS DE MERCADO INVERSIO</v>
          </cell>
          <cell r="D913">
            <v>0</v>
          </cell>
        </row>
        <row r="914">
          <cell r="B914">
            <v>4108050600</v>
          </cell>
          <cell r="C914" t="str">
            <v>RI INCREMENTO  VR DE MERCADO  INVERS  RT</v>
          </cell>
          <cell r="D914">
            <v>-5466871173.9700003</v>
          </cell>
        </row>
        <row r="915">
          <cell r="B915">
            <v>4108051600</v>
          </cell>
          <cell r="C915" t="str">
            <v>RI INCREMENTO  VR DE MERCADO  INVERS  RT</v>
          </cell>
          <cell r="D915">
            <v>-9120567175.4799995</v>
          </cell>
        </row>
        <row r="916">
          <cell r="B916">
            <v>4111050001</v>
          </cell>
          <cell r="C916" t="str">
            <v>RENDIMIENTOS A COSTO AMORTIZADO-TES INTE</v>
          </cell>
          <cell r="D916">
            <v>-4253489474982.96</v>
          </cell>
        </row>
        <row r="917">
          <cell r="B917">
            <v>4111050020</v>
          </cell>
          <cell r="C917" t="str">
            <v>REND. A CSTO AMOR-TIT. DEUDA PRIVADA -IN</v>
          </cell>
          <cell r="D917">
            <v>-1799963048.3800001</v>
          </cell>
        </row>
        <row r="918">
          <cell r="B918">
            <v>4111052190</v>
          </cell>
          <cell r="C918" t="str">
            <v>RI RENDIMIENTOS A COSTO AMORT. PAPELES A</v>
          </cell>
          <cell r="D918">
            <v>-1085515974026.37</v>
          </cell>
        </row>
        <row r="919">
          <cell r="B919">
            <v>4111052200</v>
          </cell>
          <cell r="C919" t="str">
            <v>RI RENDIM. COSTO AMORTIZ.CERTIFICADOS DE</v>
          </cell>
          <cell r="D919">
            <v>-5303043723.4700003</v>
          </cell>
        </row>
        <row r="920">
          <cell r="B920">
            <v>4111052201</v>
          </cell>
          <cell r="C920" t="str">
            <v>RI RENDIMIENTO INTERESES CERTIFICADOS</v>
          </cell>
          <cell r="D920">
            <v>-36725188149.739998</v>
          </cell>
        </row>
        <row r="921">
          <cell r="B921">
            <v>4111052210</v>
          </cell>
          <cell r="C921" t="str">
            <v>RI RENDIMIENTOS A COSTO AMORTIZADO - BON</v>
          </cell>
          <cell r="D921">
            <v>-3777822982198.9902</v>
          </cell>
        </row>
        <row r="922">
          <cell r="B922">
            <v>4111052211</v>
          </cell>
          <cell r="C922" t="str">
            <v>RI RENDIMIENTO INTERESES BONOS</v>
          </cell>
          <cell r="D922">
            <v>-539463511972.47998</v>
          </cell>
        </row>
        <row r="923">
          <cell r="B923">
            <v>4115100107</v>
          </cell>
          <cell r="C923" t="str">
            <v>TRANSFERENCIA DE FONDOS INTERBANCARIOS</v>
          </cell>
          <cell r="D923">
            <v>-9254643480.7999992</v>
          </cell>
        </row>
        <row r="924">
          <cell r="B924">
            <v>4115100108</v>
          </cell>
          <cell r="C924" t="str">
            <v>COMISION MSJS/TRANSFEREN OTR ENTIDADES-T</v>
          </cell>
          <cell r="D924">
            <v>-83922093.590000004</v>
          </cell>
        </row>
        <row r="925">
          <cell r="B925">
            <v>4115100109</v>
          </cell>
          <cell r="C925" t="str">
            <v>COMISION POR MENSAJES Y TRANSF OTRAS ENT</v>
          </cell>
          <cell r="D925">
            <v>-1091407</v>
          </cell>
        </row>
        <row r="926">
          <cell r="B926">
            <v>4115100112</v>
          </cell>
          <cell r="C926" t="str">
            <v>POR COMPENSACION ELECT DE CHEQUES - CEDE</v>
          </cell>
          <cell r="D926">
            <v>-203232015</v>
          </cell>
        </row>
        <row r="927">
          <cell r="B927">
            <v>4115100113</v>
          </cell>
          <cell r="C927" t="str">
            <v>POR COMPENSACION ELECT NAL INTERBANCARIA</v>
          </cell>
          <cell r="D927">
            <v>-10189096808.200001</v>
          </cell>
        </row>
        <row r="928">
          <cell r="B928">
            <v>4115100115</v>
          </cell>
          <cell r="C928" t="str">
            <v>TARIFA SERVICIOS LIQUID COMPENS DE CHEQ</v>
          </cell>
          <cell r="D928">
            <v>-199368000</v>
          </cell>
        </row>
        <row r="929">
          <cell r="B929">
            <v>4115100116</v>
          </cell>
          <cell r="C929" t="str">
            <v>DEPOSITO CENTRAL DE VALORES GRAVADOS</v>
          </cell>
          <cell r="D929">
            <v>-2396622304</v>
          </cell>
        </row>
        <row r="930">
          <cell r="B930">
            <v>4115100118</v>
          </cell>
          <cell r="C930" t="str">
            <v>POR SERVICIO ELECTRONICO DE NEGOCIACION</v>
          </cell>
          <cell r="D930">
            <v>-12362774540.9</v>
          </cell>
        </row>
        <row r="931">
          <cell r="B931">
            <v>4115100119</v>
          </cell>
          <cell r="C931" t="str">
            <v>DEPOSITO CENTRAL DE VALORES EXCLUIDOS</v>
          </cell>
          <cell r="D931">
            <v>-29318226136</v>
          </cell>
        </row>
        <row r="932">
          <cell r="B932">
            <v>4115100120</v>
          </cell>
          <cell r="C932" t="str">
            <v>COMIS X PROV FONDOS EN EFECT SIN SUJEC A</v>
          </cell>
          <cell r="D932">
            <v>-8410140000</v>
          </cell>
        </row>
        <row r="933">
          <cell r="B933">
            <v>4115100121</v>
          </cell>
          <cell r="C933" t="str">
            <v>COMIS HONORAR SERVI BANCARIOS– TARIFA PU</v>
          </cell>
          <cell r="D933">
            <v>-5421165463.6999998</v>
          </cell>
        </row>
        <row r="934">
          <cell r="B934">
            <v>4115100130</v>
          </cell>
          <cell r="C934" t="str">
            <v>TARIFA FIJA MENSUAL CEDEC</v>
          </cell>
          <cell r="D934">
            <v>-893250000</v>
          </cell>
        </row>
        <row r="935">
          <cell r="B935">
            <v>4115100131</v>
          </cell>
          <cell r="C935" t="str">
            <v>POR IMPRESION DE DOCUMENTOS, ARCHIVOS Y</v>
          </cell>
          <cell r="D935">
            <v>-1808878</v>
          </cell>
        </row>
        <row r="936">
          <cell r="B936">
            <v>4115100132</v>
          </cell>
          <cell r="C936" t="str">
            <v>TARIFA ADMINISTRACION DE CUENTAS</v>
          </cell>
          <cell r="D936">
            <v>-2331696241.0700002</v>
          </cell>
        </row>
        <row r="937">
          <cell r="B937">
            <v>4115100134</v>
          </cell>
          <cell r="C937" t="str">
            <v>TARIFA VAR POR NOT DE CRED O ABONOS A CT</v>
          </cell>
          <cell r="D937">
            <v>-24539550</v>
          </cell>
        </row>
        <row r="938">
          <cell r="B938">
            <v>4115100135</v>
          </cell>
          <cell r="C938" t="str">
            <v>TARIFAS POR EXT DE HORARIO - SERVICIOS B</v>
          </cell>
          <cell r="D938">
            <v>-142933500</v>
          </cell>
        </row>
        <row r="939">
          <cell r="B939">
            <v>4115100136</v>
          </cell>
          <cell r="C939" t="str">
            <v>TARIFA FIJA SERV DE LIQ EN CTAS DE DEP S</v>
          </cell>
          <cell r="D939">
            <v>-72384000</v>
          </cell>
        </row>
        <row r="940">
          <cell r="B940">
            <v>4115100137</v>
          </cell>
          <cell r="C940" t="str">
            <v>TARIFA VAR SERV DE LIQ EN CTAS DE DEP SI</v>
          </cell>
          <cell r="D940">
            <v>-37980810</v>
          </cell>
        </row>
        <row r="941">
          <cell r="B941">
            <v>4115100138</v>
          </cell>
          <cell r="C941" t="str">
            <v>POR SUMIN INFORM, IMPRES DE DOCUM, ARCH</v>
          </cell>
          <cell r="D941">
            <v>-84838000</v>
          </cell>
        </row>
        <row r="942">
          <cell r="B942">
            <v>4115100139</v>
          </cell>
          <cell r="C942" t="str">
            <v>TARIFA FIJA ANUAL ANTICIP SISTEMA DE SUB</v>
          </cell>
          <cell r="D942">
            <v>-116275648</v>
          </cell>
        </row>
        <row r="943">
          <cell r="B943">
            <v>4115100166</v>
          </cell>
          <cell r="C943" t="str">
            <v>COMISION MENSAJES/TRANSFEREN OTRAS ENTID</v>
          </cell>
          <cell r="D943">
            <v>-281117706.44999999</v>
          </cell>
        </row>
        <row r="944">
          <cell r="B944">
            <v>4115100167</v>
          </cell>
          <cell r="C944" t="str">
            <v>POR SERVICIO ELECTRONICO NEGOCIACION EXE</v>
          </cell>
          <cell r="D944">
            <v>-228291418.31999999</v>
          </cell>
        </row>
        <row r="945">
          <cell r="B945">
            <v>4115120100</v>
          </cell>
          <cell r="C945" t="str">
            <v>ADMINISTRACION FAE COMISIONES Y HONORARI</v>
          </cell>
          <cell r="D945">
            <v>-13327142311.969999</v>
          </cell>
        </row>
        <row r="946">
          <cell r="B946">
            <v>4115120104</v>
          </cell>
          <cell r="C946" t="str">
            <v>POR ADMINISTRACION BONOS DE VLR CONSTANT</v>
          </cell>
          <cell r="D946">
            <v>-44387511.469999999</v>
          </cell>
        </row>
        <row r="947">
          <cell r="B947">
            <v>4115120109</v>
          </cell>
          <cell r="C947" t="str">
            <v>FIDUCIA FINAGRO - DEPTO. DE FIDUCIARIA Y</v>
          </cell>
          <cell r="D947">
            <v>-4477642901.6800003</v>
          </cell>
        </row>
        <row r="948">
          <cell r="B948">
            <v>4115120110</v>
          </cell>
          <cell r="C948" t="str">
            <v>NEGOCIOS FIDUCIARIOS: TES</v>
          </cell>
          <cell r="D948">
            <v>-155418993182.57001</v>
          </cell>
        </row>
        <row r="949">
          <cell r="B949">
            <v>4115120119</v>
          </cell>
          <cell r="C949" t="str">
            <v>POR ADMINISTRACION BONOS  VALOR CONSTANT</v>
          </cell>
          <cell r="D949">
            <v>-823634315.25999999</v>
          </cell>
        </row>
        <row r="950">
          <cell r="B950">
            <v>4115120120</v>
          </cell>
          <cell r="C950" t="str">
            <v>GASTOS FRECH - LEY 1450 DE 2011</v>
          </cell>
          <cell r="D950">
            <v>-721527120</v>
          </cell>
        </row>
        <row r="951">
          <cell r="B951">
            <v>4115120122</v>
          </cell>
          <cell r="C951" t="str">
            <v>POR TIDIS EXPEDIDOS</v>
          </cell>
          <cell r="D951">
            <v>-4831902339</v>
          </cell>
        </row>
        <row r="952">
          <cell r="B952">
            <v>4115120125</v>
          </cell>
          <cell r="C952" t="str">
            <v>ADMINISTRACION TITULOS DE SOLIDARIDAD -</v>
          </cell>
          <cell r="D952">
            <v>-3166053605</v>
          </cell>
        </row>
        <row r="953">
          <cell r="B953">
            <v>4115120126</v>
          </cell>
          <cell r="C953" t="str">
            <v>ADMINISTRACION BONOS DE SOLIDARIDAD PARA</v>
          </cell>
          <cell r="D953">
            <v>-492335.98</v>
          </cell>
        </row>
        <row r="954">
          <cell r="B954">
            <v>4115120131</v>
          </cell>
          <cell r="C954" t="str">
            <v>ADMINISTRACIÓN FRECH NO VIS</v>
          </cell>
          <cell r="D954">
            <v>-506368716</v>
          </cell>
        </row>
        <row r="955">
          <cell r="B955">
            <v>4116050100</v>
          </cell>
          <cell r="C955" t="str">
            <v>RI VALORACION ORO CALIDAD CERTIFICADA -</v>
          </cell>
          <cell r="D955">
            <v>-175990441549.38</v>
          </cell>
        </row>
        <row r="956">
          <cell r="B956">
            <v>4116150100</v>
          </cell>
          <cell r="C956" t="str">
            <v>VALORACION ORO FINO - NO MONETARIO</v>
          </cell>
          <cell r="D956">
            <v>0</v>
          </cell>
        </row>
        <row r="957">
          <cell r="B957">
            <v>4116200100</v>
          </cell>
          <cell r="C957" t="str">
            <v>VALORACION ORO SIN AFINAR- NO MONETARIO</v>
          </cell>
          <cell r="D957">
            <v>0</v>
          </cell>
        </row>
        <row r="958">
          <cell r="B958">
            <v>4119050100</v>
          </cell>
          <cell r="C958" t="str">
            <v>VALOR FACIAL MONEDA METALICA EMITIDA</v>
          </cell>
          <cell r="D958">
            <v>-230244491740.98001</v>
          </cell>
        </row>
        <row r="959">
          <cell r="B959">
            <v>4119100001</v>
          </cell>
          <cell r="C959" t="str">
            <v>COSTO RECUPERADO MONEDA DESTRUIDA</v>
          </cell>
          <cell r="D959">
            <v>-723178517.21000004</v>
          </cell>
        </row>
        <row r="960">
          <cell r="B960">
            <v>4129121100</v>
          </cell>
          <cell r="C960" t="str">
            <v>RI AUMENT VLR RZBL CONTRATOS FORWARD SOB</v>
          </cell>
          <cell r="D960">
            <v>2417815457.5700002</v>
          </cell>
        </row>
        <row r="961">
          <cell r="B961">
            <v>4129129900</v>
          </cell>
          <cell r="C961" t="str">
            <v>REEXPRESION DESFAVORABLE VALORACION DERI</v>
          </cell>
          <cell r="D961">
            <v>-2417815457.5700002</v>
          </cell>
        </row>
        <row r="962">
          <cell r="B962">
            <v>4129220100</v>
          </cell>
          <cell r="C962" t="str">
            <v>RI AUMENT VLR RZBL CONTRATOS FUTUROS S/T</v>
          </cell>
          <cell r="D962">
            <v>-14609940786.060001</v>
          </cell>
        </row>
        <row r="963">
          <cell r="B963">
            <v>4129221100</v>
          </cell>
          <cell r="C963" t="str">
            <v>RI AUMENT VLR RZBL CONTRATOS FUTUROS S/T</v>
          </cell>
          <cell r="D963">
            <v>120926190760.17999</v>
          </cell>
        </row>
        <row r="964">
          <cell r="B964">
            <v>4129229900</v>
          </cell>
          <cell r="C964" t="str">
            <v>VALORACION A PRECIOS DE MERCADO DERIVADO</v>
          </cell>
          <cell r="D964">
            <v>-106316249974.12</v>
          </cell>
        </row>
        <row r="965">
          <cell r="B965">
            <v>4135150100</v>
          </cell>
          <cell r="C965" t="str">
            <v>REEX ACT AJU CAMB BCO DE PAGOS INTERNACI</v>
          </cell>
          <cell r="D965">
            <v>83695846234.589996</v>
          </cell>
        </row>
        <row r="966">
          <cell r="B966">
            <v>4135151200</v>
          </cell>
          <cell r="C966" t="str">
            <v>REEXP ACT AJU CAMB CUENTAS POR COBRAR EN</v>
          </cell>
          <cell r="D966">
            <v>509603630.06</v>
          </cell>
        </row>
        <row r="967">
          <cell r="B967">
            <v>4135159900</v>
          </cell>
          <cell r="C967" t="str">
            <v>REEXPRES ACT DIFERENCIAL CAMBIARIO OTROS</v>
          </cell>
          <cell r="D967">
            <v>-91360784087.039993</v>
          </cell>
        </row>
        <row r="968">
          <cell r="B968">
            <v>4135200500</v>
          </cell>
          <cell r="C968" t="str">
            <v>REALIZADO OTROS ACTIVOS FAVORABLE</v>
          </cell>
          <cell r="D968">
            <v>-182075262.92000002</v>
          </cell>
        </row>
        <row r="969">
          <cell r="B969">
            <v>4135200700</v>
          </cell>
          <cell r="C969" t="str">
            <v>REALIZADO PASIVOS RESIDENTES FAVORABLE</v>
          </cell>
          <cell r="D969">
            <v>-502339.42</v>
          </cell>
        </row>
        <row r="970">
          <cell r="B970">
            <v>4135200800</v>
          </cell>
          <cell r="C970" t="str">
            <v>REALIZADO PASIVOS PROPIOS BCO FAVORABLE</v>
          </cell>
          <cell r="D970">
            <v>-11467257217.76</v>
          </cell>
        </row>
        <row r="971">
          <cell r="B971">
            <v>4135209999</v>
          </cell>
          <cell r="C971" t="str">
            <v>CUENTA TECNICA SAP PARA DIFERENCIA EN CA</v>
          </cell>
          <cell r="D971">
            <v>-14068894.34</v>
          </cell>
        </row>
        <row r="972">
          <cell r="B972">
            <v>4140100100</v>
          </cell>
          <cell r="C972" t="str">
            <v>DIVIDENDOS ORGANISMOS Y ENTIDADES INTERN</v>
          </cell>
          <cell r="D972">
            <v>-4763900801.7600002</v>
          </cell>
        </row>
        <row r="973">
          <cell r="B973">
            <v>4140100200</v>
          </cell>
          <cell r="C973" t="str">
            <v>DIVIDENDOS Y PARTICIP ORGANIS INTERNALES</v>
          </cell>
          <cell r="D973">
            <v>-8511494140.4799995</v>
          </cell>
        </row>
        <row r="974">
          <cell r="B974">
            <v>4140100710</v>
          </cell>
          <cell r="C974" t="str">
            <v>RI DIVIDENDOS RENTA VARIABLE</v>
          </cell>
          <cell r="D974">
            <v>-4869842837.8500004</v>
          </cell>
        </row>
        <row r="975">
          <cell r="B975">
            <v>4140101710</v>
          </cell>
          <cell r="C975" t="str">
            <v>RI DIVIDENDOS RENTA VARIABLE</v>
          </cell>
          <cell r="D975">
            <v>-6740610223.8900003</v>
          </cell>
        </row>
        <row r="976">
          <cell r="B976">
            <v>4145150100</v>
          </cell>
          <cell r="C976" t="str">
            <v>ARRENDAMIENTO INMUEBLES A TERCEROS</v>
          </cell>
          <cell r="D976">
            <v>-2270463952.9499998</v>
          </cell>
        </row>
        <row r="977">
          <cell r="B977">
            <v>4145150201</v>
          </cell>
          <cell r="C977" t="str">
            <v>ARREN SALAS MULTIMEDIOS OTR ESPAC-AREA C</v>
          </cell>
          <cell r="D977">
            <v>-1258851159.4100001</v>
          </cell>
        </row>
        <row r="978">
          <cell r="B978">
            <v>4145150202</v>
          </cell>
          <cell r="C978" t="str">
            <v>ARREN SALAS MULTIMEDIOS OTR ESPACIOS ARE</v>
          </cell>
          <cell r="D978">
            <v>-46527000</v>
          </cell>
        </row>
        <row r="979">
          <cell r="B979">
            <v>4145950201</v>
          </cell>
          <cell r="C979" t="str">
            <v>ALQUILER GRAVADO SALONES CHOQUENZÁ</v>
          </cell>
          <cell r="D979">
            <v>-173614118</v>
          </cell>
        </row>
        <row r="980">
          <cell r="B980">
            <v>4180700103</v>
          </cell>
          <cell r="C980" t="str">
            <v>REVERS PERD DET ELEMENTOS PRODUCCION DE</v>
          </cell>
          <cell r="D980">
            <v>-1063636111.39</v>
          </cell>
        </row>
        <row r="981">
          <cell r="B981">
            <v>4191050001</v>
          </cell>
          <cell r="C981" t="str">
            <v>RIESGO OPERATIVO RECUPERACIONES POR SEGU</v>
          </cell>
          <cell r="D981">
            <v>-10099196</v>
          </cell>
        </row>
        <row r="982">
          <cell r="B982">
            <v>4191100002</v>
          </cell>
          <cell r="C982" t="str">
            <v>RIESGO OPERATIVO-BENEFICIOS EMPLEADOS/PE</v>
          </cell>
          <cell r="D982">
            <v>-3338875.83</v>
          </cell>
        </row>
        <row r="983">
          <cell r="B983">
            <v>4195200200</v>
          </cell>
          <cell r="C983" t="str">
            <v>CONTRIBUCIONES - INVENTARIOS OBSEQUIADOS</v>
          </cell>
          <cell r="D983">
            <v>-213978575.12</v>
          </cell>
        </row>
        <row r="984">
          <cell r="B984">
            <v>4195300100</v>
          </cell>
          <cell r="C984" t="str">
            <v>REINTEGRO BIENES DE ARTE Y CULTURA ACTIV</v>
          </cell>
          <cell r="D984">
            <v>-7</v>
          </cell>
        </row>
        <row r="985">
          <cell r="B985">
            <v>4195300200</v>
          </cell>
          <cell r="C985" t="str">
            <v>RECUPERACIONES POR SINIESTROS</v>
          </cell>
          <cell r="D985">
            <v>-10492655</v>
          </cell>
        </row>
        <row r="986">
          <cell r="B986">
            <v>4195300306</v>
          </cell>
          <cell r="C986" t="str">
            <v>MAYOR VR.REEMB.PENSIO CARGO COLPENS PAGA</v>
          </cell>
          <cell r="D986">
            <v>-205735516</v>
          </cell>
        </row>
        <row r="987">
          <cell r="B987">
            <v>4195300307</v>
          </cell>
          <cell r="C987" t="str">
            <v>PENSION A CARGO COLPEN-PAGADA BR-PENS.CA</v>
          </cell>
          <cell r="D987">
            <v>-53700852</v>
          </cell>
        </row>
        <row r="988">
          <cell r="B988">
            <v>4195300500</v>
          </cell>
          <cell r="C988" t="str">
            <v>REINTEGRO SOBRANTES Y AJUSTES DE INVENTA</v>
          </cell>
          <cell r="D988">
            <v>-214013314.18000001</v>
          </cell>
        </row>
        <row r="989">
          <cell r="B989">
            <v>4195300501</v>
          </cell>
          <cell r="C989" t="str">
            <v>COMPENSACIONES EN CONTRIBUCIONES Y AFILI</v>
          </cell>
          <cell r="D989">
            <v>-877103949</v>
          </cell>
        </row>
        <row r="990">
          <cell r="B990">
            <v>4195300600</v>
          </cell>
          <cell r="C990" t="str">
            <v>RECUPERACIÓN PROV PROCESOS JUDICIALES</v>
          </cell>
          <cell r="D990">
            <v>-159049142</v>
          </cell>
        </row>
        <row r="991">
          <cell r="B991">
            <v>4195350100</v>
          </cell>
          <cell r="C991" t="str">
            <v>PRESCRIPCIÓN ORD DE PAGO Y OTROS PASIVOS</v>
          </cell>
          <cell r="D991">
            <v>-14211</v>
          </cell>
        </row>
        <row r="992">
          <cell r="B992">
            <v>4195350101</v>
          </cell>
          <cell r="C992" t="str">
            <v>PRESCRIPCIÓN BILLETES Y MDAS RECIBIDAS E</v>
          </cell>
          <cell r="D992">
            <v>-2299500</v>
          </cell>
        </row>
        <row r="993">
          <cell r="B993">
            <v>4195350107</v>
          </cell>
          <cell r="C993" t="str">
            <v>PRESCRIPCIÓN HONORARIOS</v>
          </cell>
          <cell r="D993">
            <v>-243563.23</v>
          </cell>
        </row>
        <row r="994">
          <cell r="B994">
            <v>4195350108</v>
          </cell>
          <cell r="C994" t="str">
            <v>PRESCRIPCIÓN OBLIGACIONES LABORALES</v>
          </cell>
          <cell r="D994">
            <v>-1104840059.1500001</v>
          </cell>
        </row>
        <row r="995">
          <cell r="B995">
            <v>4195350109</v>
          </cell>
          <cell r="C995" t="str">
            <v>PRESCRIPCIÓN MAYORES VALORES PAGADO Y/O</v>
          </cell>
          <cell r="D995">
            <v>-21996.080000000002</v>
          </cell>
        </row>
        <row r="996">
          <cell r="B996">
            <v>4195650200</v>
          </cell>
          <cell r="C996" t="str">
            <v>VENTA BOLETERIA MUSEO DEL ORO-CULTURAL</v>
          </cell>
          <cell r="D996">
            <v>-1812606000</v>
          </cell>
        </row>
        <row r="997">
          <cell r="B997">
            <v>4195650201</v>
          </cell>
          <cell r="C997" t="str">
            <v>VENTA BOLETERIA PARA CONCIERTOS-CULTURAL</v>
          </cell>
          <cell r="D997">
            <v>-107985182</v>
          </cell>
        </row>
        <row r="998">
          <cell r="B998">
            <v>4195650207</v>
          </cell>
          <cell r="C998" t="str">
            <v>POR EXPOSICIONES, CERTIFICA Y OTROS MUSE</v>
          </cell>
          <cell r="D998">
            <v>-225834426.34999999</v>
          </cell>
        </row>
        <row r="999">
          <cell r="B999">
            <v>4195650209</v>
          </cell>
          <cell r="C999" t="str">
            <v>INGRESO POR AFILIA SOCIOS RED NAL DE BIB</v>
          </cell>
          <cell r="D999">
            <v>-380468802</v>
          </cell>
        </row>
        <row r="1000">
          <cell r="B1000">
            <v>4195650210</v>
          </cell>
          <cell r="C1000" t="str">
            <v>INGRESO POR RECUPERACION DE MATERIAL DOC</v>
          </cell>
          <cell r="D1000">
            <v>-7795382.5</v>
          </cell>
        </row>
        <row r="1001">
          <cell r="B1001">
            <v>4195650211</v>
          </cell>
          <cell r="C1001" t="str">
            <v>REPOSICION CARNÉ,LLAVES,FICHAS Y OTROS G</v>
          </cell>
          <cell r="D1001">
            <v>-251260.52</v>
          </cell>
        </row>
        <row r="1002">
          <cell r="B1002">
            <v>4195650214</v>
          </cell>
          <cell r="C1002" t="str">
            <v>REGALIAS Y DERECHOS DE COEDICION</v>
          </cell>
          <cell r="D1002">
            <v>-7736630</v>
          </cell>
        </row>
        <row r="1003">
          <cell r="B1003">
            <v>4195750200</v>
          </cell>
          <cell r="C1003" t="str">
            <v>LIBROS Y PUBLICACIONES GRAVADAS</v>
          </cell>
          <cell r="D1003">
            <v>-104174241.98</v>
          </cell>
        </row>
        <row r="1004">
          <cell r="B1004">
            <v>4195750201</v>
          </cell>
          <cell r="C1004" t="str">
            <v>LIBROS Y PUBLICACIONES EXENTAS</v>
          </cell>
          <cell r="D1004">
            <v>-300822769.51999998</v>
          </cell>
        </row>
        <row r="1005">
          <cell r="B1005">
            <v>4195750300</v>
          </cell>
          <cell r="C1005" t="str">
            <v>VENTAS MONEDAS CONMEMORATIVAS GRAVADAS</v>
          </cell>
          <cell r="D1005">
            <v>-232356238.09999999</v>
          </cell>
        </row>
        <row r="1006">
          <cell r="B1006">
            <v>4195750302</v>
          </cell>
          <cell r="C1006" t="str">
            <v>ESTUCHES Y EMPAQUES BILLETES Y MONEDAS E</v>
          </cell>
          <cell r="D1006">
            <v>-8907000</v>
          </cell>
        </row>
        <row r="1007">
          <cell r="B1007">
            <v>4195750500</v>
          </cell>
          <cell r="C1007" t="str">
            <v>VALOR ASIGNADO A PUBLICACIONES RECIBIDAS</v>
          </cell>
          <cell r="D1007">
            <v>-129108763</v>
          </cell>
        </row>
        <row r="1008">
          <cell r="B1008">
            <v>4195750700</v>
          </cell>
          <cell r="C1008" t="str">
            <v>CARNÉ IDENTIFICA-TARJETAS DE INGRESO AL</v>
          </cell>
          <cell r="D1008">
            <v>-1993863.18</v>
          </cell>
        </row>
        <row r="1009">
          <cell r="B1009">
            <v>4195750702</v>
          </cell>
          <cell r="C1009" t="str">
            <v>DE EMPAQUES USADOS RETAL, PAPEL PERIODIC</v>
          </cell>
          <cell r="D1009">
            <v>-120097301.63</v>
          </cell>
        </row>
        <row r="1010">
          <cell r="B1010">
            <v>4195750705</v>
          </cell>
          <cell r="C1010" t="str">
            <v>ESTUCHES Y EMPAQUES PARA BILLETES Y MONE</v>
          </cell>
          <cell r="D1010">
            <v>-335850351.19999999</v>
          </cell>
        </row>
        <row r="1011">
          <cell r="B1011">
            <v>4195950301</v>
          </cell>
          <cell r="C1011" t="str">
            <v>RENDIMIENTOS FIDEICOMISOS INVERSIONES CT</v>
          </cell>
          <cell r="D1011">
            <v>-1029801416074.3101</v>
          </cell>
        </row>
        <row r="1012">
          <cell r="B1012">
            <v>4195950400</v>
          </cell>
          <cell r="C1012" t="str">
            <v>TRASLADO DEL INTERES NETO (DB)</v>
          </cell>
          <cell r="D1012">
            <v>1029801416074.3101</v>
          </cell>
        </row>
        <row r="1013">
          <cell r="B1013">
            <v>4195951100</v>
          </cell>
          <cell r="C1013" t="str">
            <v>ENTRADAS AL CHOQUENZA EXCLUIDAS IVA</v>
          </cell>
          <cell r="D1013">
            <v>-66769100</v>
          </cell>
        </row>
        <row r="1014">
          <cell r="B1014">
            <v>4195951101</v>
          </cell>
          <cell r="C1014" t="str">
            <v>CUOTAS DE AFILIACION Y SOSTENIM CHOQUENZ</v>
          </cell>
          <cell r="D1014">
            <v>-1101256556.55</v>
          </cell>
        </row>
        <row r="1015">
          <cell r="B1015">
            <v>4195951102</v>
          </cell>
          <cell r="C1015" t="str">
            <v>INSCRIPCION ACTIVIDADES DE BIENESTAR SOC</v>
          </cell>
          <cell r="D1015">
            <v>-102557646</v>
          </cell>
        </row>
        <row r="1016">
          <cell r="B1016">
            <v>4195951105</v>
          </cell>
          <cell r="C1016" t="str">
            <v>OTROS INGRESOS POR BIENESTAR SOCIAL - GR</v>
          </cell>
          <cell r="D1016">
            <v>-313833364</v>
          </cell>
        </row>
        <row r="1017">
          <cell r="B1017">
            <v>4195951400</v>
          </cell>
          <cell r="C1017" t="str">
            <v>SANCION A BECARIOS</v>
          </cell>
          <cell r="D1017">
            <v>-1346823791.1500001</v>
          </cell>
        </row>
        <row r="1018">
          <cell r="B1018">
            <v>4195951500</v>
          </cell>
          <cell r="C1018" t="str">
            <v>INTERESES PRESTAMOS PARA VIVIENDA</v>
          </cell>
          <cell r="D1018">
            <v>-7783278019.3400002</v>
          </cell>
        </row>
        <row r="1019">
          <cell r="B1019">
            <v>4195951600</v>
          </cell>
          <cell r="C1019" t="str">
            <v>INTERESES PRESTAMOS ESPECIALES</v>
          </cell>
          <cell r="D1019">
            <v>-7914048325.4499998</v>
          </cell>
        </row>
        <row r="1020">
          <cell r="B1020">
            <v>4195951900</v>
          </cell>
          <cell r="C1020" t="str">
            <v>RI COMPENSACIONES SANCIONES  INCUMPLIMIE</v>
          </cell>
          <cell r="D1020">
            <v>-62248977.009999998</v>
          </cell>
        </row>
        <row r="1021">
          <cell r="B1021">
            <v>4195951901</v>
          </cell>
          <cell r="C1021" t="str">
            <v>RI COMPENSACIONES SANCIONES  INCUMPLIMIE</v>
          </cell>
          <cell r="D1021">
            <v>-4857343734.0500002</v>
          </cell>
        </row>
        <row r="1022">
          <cell r="B1022">
            <v>4195952020</v>
          </cell>
          <cell r="C1022" t="str">
            <v>REVERSIÓN DE EGRESOS AÑOS ANTERIORES</v>
          </cell>
          <cell r="D1022">
            <v>-1488607</v>
          </cell>
        </row>
        <row r="1023">
          <cell r="B1023">
            <v>4195952300</v>
          </cell>
          <cell r="C1023" t="str">
            <v>OTROS INGRESOS</v>
          </cell>
          <cell r="D1023">
            <v>-122075972</v>
          </cell>
        </row>
        <row r="1024">
          <cell r="B1024">
            <v>4195952400</v>
          </cell>
          <cell r="C1024" t="str">
            <v>MULTAS POR INCUMPL OPERACIONES DE REGUL</v>
          </cell>
          <cell r="D1024">
            <v>-8985000</v>
          </cell>
        </row>
        <row r="1025">
          <cell r="B1025">
            <v>4195952500</v>
          </cell>
          <cell r="C1025" t="str">
            <v>INTERES DE MORA TARIFA POR SERVIC DEL CU</v>
          </cell>
          <cell r="D1025">
            <v>-5785.39</v>
          </cell>
        </row>
        <row r="1026">
          <cell r="B1026">
            <v>4195952501</v>
          </cell>
          <cell r="C1026" t="str">
            <v>INTERESES DE MORA - SOBRE SERVICIOS BANC</v>
          </cell>
          <cell r="D1026">
            <v>-351838.53</v>
          </cell>
        </row>
        <row r="1027">
          <cell r="B1027">
            <v>4195952502</v>
          </cell>
          <cell r="C1027" t="str">
            <v>INTERESES DE MORA - SOBRE SERV BANCARIOS</v>
          </cell>
          <cell r="D1027">
            <v>-64973.95</v>
          </cell>
        </row>
        <row r="1028">
          <cell r="B1028">
            <v>4195952504</v>
          </cell>
          <cell r="C1028" t="str">
            <v>SANCIONES PECUNARIAS INCUMPLIM REGLAMENT</v>
          </cell>
          <cell r="D1028">
            <v>-1160000</v>
          </cell>
        </row>
        <row r="1029">
          <cell r="B1029">
            <v>4195952600</v>
          </cell>
          <cell r="C1029" t="str">
            <v>OTROS INGRESOS DE LA ACTIVIDAD INDUSTRIA</v>
          </cell>
          <cell r="D1029">
            <v>-4954829.99</v>
          </cell>
        </row>
        <row r="1030">
          <cell r="B1030">
            <v>4195952701</v>
          </cell>
          <cell r="C1030" t="str">
            <v>INTERES NO GRAVADO CUOTAS PARTES PENSION</v>
          </cell>
          <cell r="D1030">
            <v>-4712206.57</v>
          </cell>
        </row>
        <row r="1031">
          <cell r="B1031">
            <v>4195952702</v>
          </cell>
          <cell r="C1031" t="str">
            <v>OTROS INTERESES DE MORA</v>
          </cell>
          <cell r="D1031">
            <v>-724463.87</v>
          </cell>
        </row>
        <row r="1032">
          <cell r="B1032">
            <v>4195952703</v>
          </cell>
          <cell r="C1032" t="str">
            <v>OTR INTERESES DE MORA NO GRAVADOS</v>
          </cell>
          <cell r="D1032">
            <v>-329521.23</v>
          </cell>
        </row>
        <row r="1033">
          <cell r="B1033">
            <v>4195952704</v>
          </cell>
          <cell r="C1033" t="str">
            <v>PARQUEADERO A EMPLEADOS</v>
          </cell>
          <cell r="D1033">
            <v>-140896575.94</v>
          </cell>
        </row>
        <row r="1034">
          <cell r="B1034">
            <v>4195952708</v>
          </cell>
          <cell r="C1034" t="str">
            <v>OTR DEVOLUCION PRIMA SEGUROS BUEN MANEJO</v>
          </cell>
          <cell r="D1034">
            <v>-28356051</v>
          </cell>
        </row>
        <row r="1035">
          <cell r="B1035">
            <v>4195952709</v>
          </cell>
          <cell r="C1035" t="str">
            <v>OTR MULTAS POR INCUMPLIMIENTO DE CONTRAT</v>
          </cell>
          <cell r="D1035">
            <v>-273262939.75999999</v>
          </cell>
        </row>
        <row r="1036">
          <cell r="B1036">
            <v>4195952713</v>
          </cell>
          <cell r="C1036" t="str">
            <v>OTROS INGRESOS NO GRAVADOS</v>
          </cell>
          <cell r="D1036">
            <v>-8562000</v>
          </cell>
        </row>
        <row r="1037">
          <cell r="B1037">
            <v>4195952715</v>
          </cell>
          <cell r="C1037" t="str">
            <v>SANCIONES A SERVIDORES PÚBLICOS</v>
          </cell>
          <cell r="D1037">
            <v>-17043858.199999999</v>
          </cell>
        </row>
        <row r="1038">
          <cell r="B1038">
            <v>4195952716</v>
          </cell>
          <cell r="C1038" t="str">
            <v>OTR APROX AL MULTIPLO DE MIL EN DECLARA</v>
          </cell>
          <cell r="D1038">
            <v>-40329.49</v>
          </cell>
        </row>
        <row r="1039">
          <cell r="B1039">
            <v>4195952717</v>
          </cell>
          <cell r="C1039" t="str">
            <v>OTR INDEMNIZACIONES</v>
          </cell>
          <cell r="D1039">
            <v>-40942198.009999998</v>
          </cell>
        </row>
        <row r="1040">
          <cell r="B1040">
            <v>4195952722</v>
          </cell>
          <cell r="C1040" t="str">
            <v>OTR SOBRANTES CAJA Y/O EN REME AL FEDERA</v>
          </cell>
          <cell r="D1040">
            <v>-13765456</v>
          </cell>
        </row>
        <row r="1041">
          <cell r="B1041">
            <v>4195952723</v>
          </cell>
          <cell r="C1041" t="str">
            <v>OTROS INGRESOS GRAVADOS</v>
          </cell>
          <cell r="D1041">
            <v>-431664947.88</v>
          </cell>
        </row>
        <row r="1042">
          <cell r="B1042">
            <v>4195952800</v>
          </cell>
          <cell r="C1042" t="str">
            <v>AJUSTE AL PESO</v>
          </cell>
          <cell r="D1042">
            <v>-19150.93</v>
          </cell>
        </row>
        <row r="1043">
          <cell r="B1043">
            <v>4198050100</v>
          </cell>
          <cell r="C1043" t="str">
            <v>REINTEGRO OTRAS PROVISIONES</v>
          </cell>
          <cell r="D1043">
            <v>-669213559.39999998</v>
          </cell>
        </row>
        <row r="1044">
          <cell r="B1044">
            <v>4198050200</v>
          </cell>
          <cell r="C1044" t="str">
            <v>RI RECUPERACION INV EN EL EXT-PROCESO RE</v>
          </cell>
          <cell r="D1044">
            <v>-4429786.09</v>
          </cell>
        </row>
        <row r="1045">
          <cell r="B1045">
            <v>4198100100</v>
          </cell>
          <cell r="C1045" t="str">
            <v>REINTEGRO PROVISIONES CARTERA DE CREDITO</v>
          </cell>
          <cell r="D1045">
            <v>-169351938</v>
          </cell>
        </row>
        <row r="1046">
          <cell r="B1046" t="str">
            <v>BR0212</v>
          </cell>
          <cell r="C1046" t="str">
            <v>GASTOS</v>
          </cell>
          <cell r="D1046">
            <v>15883431083906.08</v>
          </cell>
        </row>
        <row r="1047">
          <cell r="B1047">
            <v>5102950200</v>
          </cell>
          <cell r="C1047" t="str">
            <v>DEPOSITOS REMUNERADOS - DTN</v>
          </cell>
          <cell r="D1047">
            <v>1620170116614.6699</v>
          </cell>
        </row>
        <row r="1048">
          <cell r="B1048">
            <v>5102950500</v>
          </cell>
          <cell r="C1048" t="str">
            <v>DEPOSITOS REMUNERADOS DTN - DSP</v>
          </cell>
          <cell r="D1048">
            <v>2119009670283</v>
          </cell>
        </row>
        <row r="1049">
          <cell r="B1049">
            <v>5102952420</v>
          </cell>
          <cell r="C1049" t="str">
            <v>RI COMISIONES SOBRE DERIVADOS</v>
          </cell>
          <cell r="D1049">
            <v>189328746.10000002</v>
          </cell>
        </row>
        <row r="1050">
          <cell r="B1050">
            <v>5102953180</v>
          </cell>
          <cell r="C1050" t="str">
            <v>RI SOBRE GARANTIAS RECIBIDAS</v>
          </cell>
          <cell r="D1050">
            <v>419676454.29000002</v>
          </cell>
        </row>
        <row r="1051">
          <cell r="B1051">
            <v>5102953410</v>
          </cell>
          <cell r="C1051" t="str">
            <v>RI COMISIONES DE INTERCAMBIO RENTA VARIA</v>
          </cell>
          <cell r="D1051">
            <v>82621964.459999993</v>
          </cell>
        </row>
        <row r="1052">
          <cell r="B1052">
            <v>5102953420</v>
          </cell>
          <cell r="C1052" t="str">
            <v>RI COMISIONES SOBRE DERIVADOS</v>
          </cell>
          <cell r="D1052">
            <v>3299399840.2199998</v>
          </cell>
        </row>
        <row r="1053">
          <cell r="B1053">
            <v>5102970002</v>
          </cell>
          <cell r="C1053" t="str">
            <v>R.O. INTERESES DE SOBREGIRO RESER.INTERN</v>
          </cell>
          <cell r="D1053">
            <v>899153.89</v>
          </cell>
        </row>
        <row r="1054">
          <cell r="B1054">
            <v>5102970003</v>
          </cell>
          <cell r="C1054" t="str">
            <v>R.O. INTERESES DE SOBREGIRO FONDOS SOBER</v>
          </cell>
          <cell r="D1054">
            <v>586158.59</v>
          </cell>
        </row>
        <row r="1055">
          <cell r="B1055">
            <v>5103350100</v>
          </cell>
          <cell r="C1055" t="str">
            <v>INTERESES CREDITOS-CONVENIOS ALADI - NET</v>
          </cell>
          <cell r="D1055">
            <v>16489.259999999998</v>
          </cell>
        </row>
        <row r="1056">
          <cell r="B1056">
            <v>5103400100</v>
          </cell>
          <cell r="C1056" t="str">
            <v>INTERESES FONDO MONETARIO INTERNACIONAL</v>
          </cell>
          <cell r="D1056">
            <v>587078510219.47998</v>
          </cell>
        </row>
        <row r="1057">
          <cell r="B1057">
            <v>5103450100</v>
          </cell>
          <cell r="C1057" t="str">
            <v>INTERESES DEPOSITOS DE CONTRACCION MONET</v>
          </cell>
          <cell r="D1057">
            <v>354140253904.29999</v>
          </cell>
        </row>
        <row r="1058">
          <cell r="B1058">
            <v>5103550100</v>
          </cell>
          <cell r="C1058" t="str">
            <v>COSTO FINANCIERO PROPIED EN ARRENDAMIENT</v>
          </cell>
          <cell r="D1058">
            <v>218009596.19999999</v>
          </cell>
        </row>
        <row r="1059">
          <cell r="B1059">
            <v>5106050001</v>
          </cell>
          <cell r="C1059" t="str">
            <v>RENDIM REALIZAD FLUCT PRMDO.DESFAVORA</v>
          </cell>
          <cell r="D1059">
            <v>379287579165.90997</v>
          </cell>
        </row>
        <row r="1060">
          <cell r="B1060">
            <v>5106059900</v>
          </cell>
          <cell r="C1060" t="str">
            <v>VALORACION A PRECIOS DE MERCADO INVERSIO</v>
          </cell>
          <cell r="D1060">
            <v>0</v>
          </cell>
        </row>
        <row r="1061">
          <cell r="B1061">
            <v>5111050100</v>
          </cell>
          <cell r="C1061" t="str">
            <v>RI VALORACION ORO CALIDAD CERTIFICADA -</v>
          </cell>
          <cell r="D1061">
            <v>0</v>
          </cell>
        </row>
        <row r="1062">
          <cell r="B1062">
            <v>5111150100</v>
          </cell>
          <cell r="C1062" t="str">
            <v>VALORIZACION ORO FINO - NO MONETARIO</v>
          </cell>
          <cell r="D1062">
            <v>23609028.829999998</v>
          </cell>
        </row>
        <row r="1063">
          <cell r="B1063">
            <v>5111200100</v>
          </cell>
          <cell r="C1063" t="str">
            <v>VALORIZACION ORO SIN AFINAR - NO MONETAR</v>
          </cell>
          <cell r="D1063">
            <v>1227877641.97</v>
          </cell>
        </row>
        <row r="1064">
          <cell r="B1064">
            <v>5115120101</v>
          </cell>
          <cell r="C1064" t="str">
            <v>COMIS PAGO NOMINA EMPLEA Y PENSIO SIN TR</v>
          </cell>
          <cell r="D1064">
            <v>334134.44</v>
          </cell>
        </row>
        <row r="1065">
          <cell r="B1065">
            <v>5115120103</v>
          </cell>
          <cell r="C1065" t="str">
            <v>COMIS ADM RECUR PGO NOMI EMPL/PEN SIN TR</v>
          </cell>
          <cell r="D1065">
            <v>829430</v>
          </cell>
        </row>
        <row r="1066">
          <cell r="B1066">
            <v>5115120105</v>
          </cell>
          <cell r="C1066" t="str">
            <v>COMISION OTROS SERVICIOS</v>
          </cell>
          <cell r="D1066">
            <v>1638129.94</v>
          </cell>
        </row>
        <row r="1067">
          <cell r="B1067">
            <v>5115180200</v>
          </cell>
          <cell r="C1067" t="str">
            <v>FD COMISION POR ADMINSTRACION FIDEICOMIS</v>
          </cell>
          <cell r="D1067">
            <v>2399520906.9400001</v>
          </cell>
        </row>
        <row r="1068">
          <cell r="B1068">
            <v>5115180400</v>
          </cell>
          <cell r="C1068" t="str">
            <v>COMISION ADMINISTRACION FIDEICOMISO</v>
          </cell>
          <cell r="D1068">
            <v>2045558823.9000001</v>
          </cell>
        </row>
        <row r="1069">
          <cell r="B1069">
            <v>5115180500</v>
          </cell>
          <cell r="C1069" t="str">
            <v>COMISION TITULOS EN CUSTODIA DECEVAL</v>
          </cell>
          <cell r="D1069">
            <v>57881956.380000003</v>
          </cell>
        </row>
        <row r="1070">
          <cell r="B1070">
            <v>5115180501</v>
          </cell>
          <cell r="C1070" t="str">
            <v>COMISION PORTAFOLIO INVERSIONES RECURSOS</v>
          </cell>
          <cell r="D1070">
            <v>43732550.93</v>
          </cell>
        </row>
        <row r="1071">
          <cell r="B1071">
            <v>5115180600</v>
          </cell>
          <cell r="C1071" t="str">
            <v>COMIS TRASL ADM PORTAF INV PENS ENFOQ IN</v>
          </cell>
          <cell r="D1071">
            <v>-2045558823.9000001</v>
          </cell>
        </row>
        <row r="1072">
          <cell r="B1072">
            <v>5115180700</v>
          </cell>
          <cell r="C1072" t="str">
            <v>COMIS TRASL TIT EN CUSTODIA PORT PENS DE</v>
          </cell>
          <cell r="D1072">
            <v>-43732550.93</v>
          </cell>
        </row>
        <row r="1073">
          <cell r="B1073">
            <v>5115540100</v>
          </cell>
          <cell r="C1073" t="str">
            <v>ADMINISTRACION SICAP</v>
          </cell>
          <cell r="D1073">
            <v>62221131.890000001</v>
          </cell>
        </row>
        <row r="1074">
          <cell r="B1074">
            <v>5115540200</v>
          </cell>
          <cell r="C1074" t="str">
            <v>MANEJO DE CUENTAS EN EL EXTERIOR</v>
          </cell>
          <cell r="D1074">
            <v>35505048.640000001</v>
          </cell>
        </row>
        <row r="1075">
          <cell r="B1075">
            <v>5115540300</v>
          </cell>
          <cell r="C1075" t="str">
            <v>RI GASTO POR CUSTODIA EN EL EXTERIOR</v>
          </cell>
          <cell r="D1075">
            <v>8861371948.9899998</v>
          </cell>
        </row>
        <row r="1076">
          <cell r="B1076">
            <v>5115540400</v>
          </cell>
          <cell r="C1076" t="str">
            <v>RI GASTOS ADMINISTRACION PORTAFOLIOS</v>
          </cell>
          <cell r="D1076">
            <v>24605516652.200001</v>
          </cell>
        </row>
        <row r="1077">
          <cell r="B1077">
            <v>5115570100</v>
          </cell>
          <cell r="C1077" t="str">
            <v>CORRESPONSALES EN EL EXTERIOR</v>
          </cell>
          <cell r="D1077">
            <v>4528260.6500000004</v>
          </cell>
        </row>
        <row r="1078">
          <cell r="B1078">
            <v>5115950100</v>
          </cell>
          <cell r="C1078" t="str">
            <v>COMISI COMPROMIS SOBR PRESTAMOS ORGANIS</v>
          </cell>
          <cell r="D1078">
            <v>106971041186.00999</v>
          </cell>
        </row>
        <row r="1079">
          <cell r="B1079">
            <v>5115950103</v>
          </cell>
          <cell r="C1079" t="str">
            <v>COMISIONES SOBRE PAGOS DE IMPORTACIONES</v>
          </cell>
          <cell r="D1079">
            <v>6506833.0099999998</v>
          </cell>
        </row>
        <row r="1080">
          <cell r="B1080">
            <v>5120010100</v>
          </cell>
          <cell r="C1080" t="str">
            <v>SALARIO INTEGRAL</v>
          </cell>
          <cell r="D1080">
            <v>87382727742.220001</v>
          </cell>
        </row>
        <row r="1081">
          <cell r="B1081">
            <v>5120020100</v>
          </cell>
          <cell r="C1081" t="str">
            <v>SUELDOS</v>
          </cell>
          <cell r="D1081">
            <v>135204229037.81</v>
          </cell>
        </row>
        <row r="1082">
          <cell r="B1082">
            <v>5120020200</v>
          </cell>
          <cell r="C1082" t="str">
            <v>REINTEGRO POR INCAPACIDADES MEDICAS (CR)</v>
          </cell>
          <cell r="D1082">
            <v>96572</v>
          </cell>
        </row>
        <row r="1083">
          <cell r="B1083">
            <v>5120020201</v>
          </cell>
          <cell r="C1083" t="str">
            <v>INCAPACIDADES PAGADAS POR BR A CARGO ENT</v>
          </cell>
          <cell r="D1083">
            <v>-769424244.16999996</v>
          </cell>
        </row>
        <row r="1084">
          <cell r="B1084">
            <v>5120020250</v>
          </cell>
          <cell r="C1084" t="str">
            <v>PLANTA FLOTANTE-SALARIOS Y PRESTACIONES</v>
          </cell>
          <cell r="D1084">
            <v>-4406271106</v>
          </cell>
        </row>
        <row r="1085">
          <cell r="B1085">
            <v>5120030100</v>
          </cell>
          <cell r="C1085" t="str">
            <v>HORAS EXTRAS</v>
          </cell>
          <cell r="D1085">
            <v>3691256461.02</v>
          </cell>
        </row>
        <row r="1086">
          <cell r="B1086">
            <v>5120040100</v>
          </cell>
          <cell r="C1086" t="str">
            <v>AUXILIO DE TRANSPORTE</v>
          </cell>
          <cell r="D1086">
            <v>356942306.56</v>
          </cell>
        </row>
        <row r="1087">
          <cell r="B1087">
            <v>5120050100</v>
          </cell>
          <cell r="C1087" t="str">
            <v>TARJETAS O TIQUETERAS DE ALIMENTACIÓN</v>
          </cell>
          <cell r="D1087">
            <v>2848143555.8899999</v>
          </cell>
        </row>
        <row r="1088">
          <cell r="B1088">
            <v>5120050101</v>
          </cell>
          <cell r="C1088" t="str">
            <v>ALIMENTOS AUTORIZADOS PARA EMPLEADOS</v>
          </cell>
          <cell r="D1088">
            <v>792269455.17999995</v>
          </cell>
        </row>
        <row r="1089">
          <cell r="B1089">
            <v>5120050102</v>
          </cell>
          <cell r="C1089" t="str">
            <v>ALIMENTACIÓN PERSONAL PROTECCIÓN Y SEGUR</v>
          </cell>
          <cell r="D1089">
            <v>676167810.10000002</v>
          </cell>
        </row>
        <row r="1090">
          <cell r="B1090">
            <v>5120050103</v>
          </cell>
          <cell r="C1090" t="str">
            <v>INGREDIENTES PARA SERVICIO CAFETERIA</v>
          </cell>
          <cell r="D1090">
            <v>864780615.49000001</v>
          </cell>
        </row>
        <row r="1091">
          <cell r="B1091">
            <v>5120050104</v>
          </cell>
          <cell r="C1091" t="str">
            <v>PAGO A TERCEROS-CONTRATO SERV CAFETE</v>
          </cell>
          <cell r="D1091">
            <v>14394117.779999999</v>
          </cell>
        </row>
        <row r="1092">
          <cell r="B1092">
            <v>5120050105</v>
          </cell>
          <cell r="C1092" t="str">
            <v>VR RECUP TARJETAS O TIQUETERAS ALIMENTAC</v>
          </cell>
          <cell r="D1092">
            <v>-1298205732.4200001</v>
          </cell>
        </row>
        <row r="1093">
          <cell r="B1093">
            <v>5120060100</v>
          </cell>
          <cell r="C1093" t="str">
            <v>CESANTIAS</v>
          </cell>
          <cell r="D1093">
            <v>20497811739.419998</v>
          </cell>
        </row>
        <row r="1094">
          <cell r="B1094">
            <v>5120070100</v>
          </cell>
          <cell r="C1094" t="str">
            <v>INTERESES SOBRE CESANTIAS</v>
          </cell>
          <cell r="D1094">
            <v>2485846210.5599999</v>
          </cell>
        </row>
        <row r="1095">
          <cell r="B1095">
            <v>5120080100</v>
          </cell>
          <cell r="C1095" t="str">
            <v>PRIMA LEGAL</v>
          </cell>
          <cell r="D1095">
            <v>15264189925.440001</v>
          </cell>
        </row>
        <row r="1096">
          <cell r="B1096">
            <v>5120090100</v>
          </cell>
          <cell r="C1096" t="str">
            <v>PRIMA EXTRALEGAL</v>
          </cell>
          <cell r="D1096">
            <v>41403270876.720001</v>
          </cell>
        </row>
        <row r="1097">
          <cell r="B1097">
            <v>5120100100</v>
          </cell>
          <cell r="C1097" t="str">
            <v>VACACIONES</v>
          </cell>
          <cell r="D1097">
            <v>33221698537.630001</v>
          </cell>
        </row>
        <row r="1098">
          <cell r="B1098">
            <v>5120110100</v>
          </cell>
          <cell r="C1098" t="str">
            <v>PRIMA DE VACACIONES</v>
          </cell>
          <cell r="D1098">
            <v>14054385933.799999</v>
          </cell>
        </row>
        <row r="1099">
          <cell r="B1099">
            <v>5120120100</v>
          </cell>
          <cell r="C1099" t="str">
            <v>PRIMA DE ANTIGUEDAD</v>
          </cell>
          <cell r="D1099">
            <v>14846847997.190001</v>
          </cell>
        </row>
        <row r="1100">
          <cell r="B1100">
            <v>5120130100</v>
          </cell>
          <cell r="C1100" t="str">
            <v>PENSIONES A CARGO DE COLPENS PAGADAS POR</v>
          </cell>
          <cell r="D1100">
            <v>0</v>
          </cell>
        </row>
        <row r="1101">
          <cell r="B1101">
            <v>5120130150</v>
          </cell>
          <cell r="C1101" t="str">
            <v>BONO PENSION NO CONTEMPLADO EN CALCULO A</v>
          </cell>
          <cell r="D1101">
            <v>42649000</v>
          </cell>
        </row>
        <row r="1102">
          <cell r="B1102">
            <v>5120130200</v>
          </cell>
          <cell r="C1102" t="str">
            <v>COSTO FINANCIERO CALCULO ACTUARIAL PENS</v>
          </cell>
          <cell r="D1102">
            <v>150019170484.16</v>
          </cell>
        </row>
        <row r="1103">
          <cell r="B1103">
            <v>5120130210</v>
          </cell>
          <cell r="C1103" t="str">
            <v>COSTO SERVI.PASADO CALCU. ACTUARIAL PENS</v>
          </cell>
          <cell r="D1103">
            <v>2813331586</v>
          </cell>
        </row>
        <row r="1104">
          <cell r="B1104">
            <v>5120130300</v>
          </cell>
          <cell r="C1104" t="str">
            <v>COSTO FINANCIERO CALCULO ACTUARIAL SERV</v>
          </cell>
          <cell r="D1104">
            <v>118729321289.49001</v>
          </cell>
        </row>
        <row r="1105">
          <cell r="B1105">
            <v>5120130310</v>
          </cell>
          <cell r="C1105" t="str">
            <v>COSTO SERVI.PASADO CALCU. ACTUARIAL SALU</v>
          </cell>
          <cell r="D1105">
            <v>1333845458</v>
          </cell>
        </row>
        <row r="1106">
          <cell r="B1106">
            <v>5120130400</v>
          </cell>
          <cell r="C1106" t="str">
            <v>COSTO FINANCIERO CALCULO ACTUARIAL EDUCA</v>
          </cell>
          <cell r="D1106">
            <v>834090112.03999996</v>
          </cell>
        </row>
        <row r="1107">
          <cell r="B1107">
            <v>5120130410</v>
          </cell>
          <cell r="C1107" t="str">
            <v>COSTO SERVI.PASADO CALCU. ACTUARIAL EDUC</v>
          </cell>
          <cell r="D1107">
            <v>8013895</v>
          </cell>
        </row>
        <row r="1108">
          <cell r="B1108">
            <v>5120130500</v>
          </cell>
          <cell r="C1108" t="str">
            <v>TRASL COMIS TIT EN CUSTO PORTAF PENSIONA</v>
          </cell>
          <cell r="D1108">
            <v>43732550.93</v>
          </cell>
        </row>
        <row r="1109">
          <cell r="B1109">
            <v>5120130600</v>
          </cell>
          <cell r="C1109" t="str">
            <v>TRASL COMIS ADMON PORTAF ACTIVOS PLAN DE</v>
          </cell>
          <cell r="D1109">
            <v>2045558823.9000001</v>
          </cell>
        </row>
        <row r="1110">
          <cell r="B1110">
            <v>5120130700</v>
          </cell>
          <cell r="C1110" t="str">
            <v>TRASLADO INTERES NETO VLR MDO VS  VLR T.</v>
          </cell>
          <cell r="D1110">
            <v>758038287635.68994</v>
          </cell>
        </row>
        <row r="1111">
          <cell r="B1111">
            <v>5120130800</v>
          </cell>
          <cell r="C1111" t="str">
            <v>TRASLADO DEL INTERES NETO (CR)</v>
          </cell>
          <cell r="D1111">
            <v>-1029801416074.3101</v>
          </cell>
        </row>
        <row r="1112">
          <cell r="B1112">
            <v>5120150100</v>
          </cell>
          <cell r="C1112" t="str">
            <v>BONIFICACIONES POR REEMPLAZO</v>
          </cell>
          <cell r="D1112">
            <v>305181074</v>
          </cell>
        </row>
        <row r="1113">
          <cell r="B1113">
            <v>5120150101</v>
          </cell>
          <cell r="C1113" t="str">
            <v>BONIFICACIONES TAREAS TESORERIA (2H)</v>
          </cell>
          <cell r="D1113">
            <v>49413000</v>
          </cell>
        </row>
        <row r="1114">
          <cell r="B1114">
            <v>5120150102</v>
          </cell>
          <cell r="C1114" t="str">
            <v>BONIFICACIONES PREMIO RENDIMIENTO Y SEGU</v>
          </cell>
          <cell r="D1114">
            <v>70306068</v>
          </cell>
        </row>
        <row r="1115">
          <cell r="B1115">
            <v>5120150105</v>
          </cell>
          <cell r="C1115" t="str">
            <v>BONIFICACIONES DISPONIBILIDAD FUNCIONARI</v>
          </cell>
          <cell r="D1115">
            <v>256146385</v>
          </cell>
        </row>
        <row r="1116">
          <cell r="B1116">
            <v>5120150110</v>
          </cell>
          <cell r="C1116" t="str">
            <v>AUXILIO POR GRADO UNIVERSIDAD</v>
          </cell>
          <cell r="D1116">
            <v>59680000</v>
          </cell>
        </row>
        <row r="1117">
          <cell r="B1117">
            <v>5120150111</v>
          </cell>
          <cell r="C1117" t="str">
            <v>BONIFICA RETIRO MAS DE 20 AÑOS COSTO SER</v>
          </cell>
          <cell r="D1117">
            <v>588822353.75</v>
          </cell>
        </row>
        <row r="1118">
          <cell r="B1118">
            <v>5120150112</v>
          </cell>
          <cell r="C1118" t="str">
            <v>BONIFICACION RETIRO MAS DE 20 AÑOS COSTO</v>
          </cell>
          <cell r="D1118">
            <v>4690789888.8000002</v>
          </cell>
        </row>
        <row r="1119">
          <cell r="B1119">
            <v>5120150113</v>
          </cell>
          <cell r="C1119" t="str">
            <v>BONIFIC RETIRO MAS DE 20 AÑOS COSTO NUEV</v>
          </cell>
          <cell r="D1119">
            <v>7946963459.75</v>
          </cell>
        </row>
        <row r="1120">
          <cell r="B1120">
            <v>5120160100</v>
          </cell>
          <cell r="C1120" t="str">
            <v>INDEMNIZACIONES</v>
          </cell>
          <cell r="D1120">
            <v>618968841.79999995</v>
          </cell>
        </row>
        <row r="1121">
          <cell r="B1121">
            <v>5120170100</v>
          </cell>
          <cell r="C1121" t="str">
            <v>VIATICOS MANUNTENCION INTERNACIONALES</v>
          </cell>
          <cell r="D1121">
            <v>735575456.07999992</v>
          </cell>
        </row>
        <row r="1122">
          <cell r="B1122">
            <v>5120170101</v>
          </cell>
          <cell r="C1122" t="str">
            <v>VIATICOS MANUNTENCION NACIONALES</v>
          </cell>
          <cell r="D1122">
            <v>430634954</v>
          </cell>
        </row>
        <row r="1123">
          <cell r="B1123">
            <v>5120170102</v>
          </cell>
          <cell r="C1123" t="str">
            <v>VIATICOS VIAJE</v>
          </cell>
          <cell r="D1123">
            <v>167779946</v>
          </cell>
        </row>
        <row r="1124">
          <cell r="B1124">
            <v>5120170104</v>
          </cell>
          <cell r="C1124" t="str">
            <v>VIATICOS ALOJAMIENTO</v>
          </cell>
          <cell r="D1124">
            <v>1069352797</v>
          </cell>
        </row>
        <row r="1125">
          <cell r="B1125">
            <v>5120170105</v>
          </cell>
          <cell r="C1125" t="str">
            <v>PASAJES NACIONALES</v>
          </cell>
          <cell r="D1125">
            <v>1644737490.3800001</v>
          </cell>
        </row>
        <row r="1126">
          <cell r="B1126">
            <v>5120170106</v>
          </cell>
          <cell r="C1126" t="str">
            <v>PASAJES INTERNACIONALES</v>
          </cell>
          <cell r="D1126">
            <v>580479012.74000001</v>
          </cell>
        </row>
        <row r="1127">
          <cell r="B1127">
            <v>5120170107</v>
          </cell>
          <cell r="C1127" t="str">
            <v>VIATICOS - PLAN CONVENCION</v>
          </cell>
          <cell r="D1127">
            <v>59236106.600000001</v>
          </cell>
        </row>
        <row r="1128">
          <cell r="B1128">
            <v>5120170109</v>
          </cell>
          <cell r="C1128" t="str">
            <v>VIÁTICOS POR COMISION SINDICAL</v>
          </cell>
          <cell r="D1128">
            <v>514141103.16000003</v>
          </cell>
        </row>
        <row r="1129">
          <cell r="B1129">
            <v>5120170110</v>
          </cell>
          <cell r="C1129" t="str">
            <v>PASAJES COMISION SINDICAL</v>
          </cell>
          <cell r="D1129">
            <v>271339039.79000002</v>
          </cell>
        </row>
        <row r="1130">
          <cell r="B1130">
            <v>5120170111</v>
          </cell>
          <cell r="C1130" t="str">
            <v>GASTOS DE VIAJE PARA TRATAMIENTO MEDICO</v>
          </cell>
          <cell r="D1130">
            <v>12160133</v>
          </cell>
        </row>
        <row r="1131">
          <cell r="B1131">
            <v>5120170112</v>
          </cell>
          <cell r="C1131" t="str">
            <v>PASAJES ZONA ESPECIAL</v>
          </cell>
          <cell r="D1131">
            <v>59397833.039999999</v>
          </cell>
        </row>
        <row r="1132">
          <cell r="B1132">
            <v>5120170113</v>
          </cell>
          <cell r="C1132" t="str">
            <v>GRATIFICACION POR CONDUCCION DE REMESA</v>
          </cell>
          <cell r="D1132">
            <v>28000391</v>
          </cell>
        </row>
        <row r="1133">
          <cell r="B1133">
            <v>5120170114</v>
          </cell>
          <cell r="C1133" t="str">
            <v>VIATICOS-SEGURO HOTELERO E IMPUESTO DE T</v>
          </cell>
          <cell r="D1133">
            <v>8923433</v>
          </cell>
        </row>
        <row r="1134">
          <cell r="B1134">
            <v>5120170115</v>
          </cell>
          <cell r="C1134" t="str">
            <v>GASTOS DE VIAJE ALOJAMIENTO PARA TRAT ME</v>
          </cell>
          <cell r="D1134">
            <v>6459000</v>
          </cell>
        </row>
        <row r="1135">
          <cell r="B1135">
            <v>5120190100</v>
          </cell>
          <cell r="C1135" t="str">
            <v>APORTES CAJA COMPENSACION FAMILIAR</v>
          </cell>
          <cell r="D1135">
            <v>11938784648.780001</v>
          </cell>
        </row>
        <row r="1136">
          <cell r="B1136">
            <v>5120190101</v>
          </cell>
          <cell r="C1136" t="str">
            <v>APORTES ICBF</v>
          </cell>
          <cell r="D1136">
            <v>8954477564.3199997</v>
          </cell>
        </row>
        <row r="1137">
          <cell r="B1137">
            <v>5120190102</v>
          </cell>
          <cell r="C1137" t="str">
            <v>APORTES SENA</v>
          </cell>
          <cell r="D1137">
            <v>5970096532.7799997</v>
          </cell>
        </row>
        <row r="1138">
          <cell r="B1138">
            <v>5120190150</v>
          </cell>
          <cell r="C1138" t="str">
            <v>PLANTA FLOTANTE-PARAFISCALES (SENA, ICBF</v>
          </cell>
          <cell r="D1138">
            <v>-193101216</v>
          </cell>
        </row>
        <row r="1139">
          <cell r="B1139">
            <v>5120190151</v>
          </cell>
          <cell r="C1139" t="str">
            <v>PLANTA FLOTANTE-PARAFISCALES (CAJA COMPE</v>
          </cell>
          <cell r="D1139">
            <v>-154480950</v>
          </cell>
        </row>
        <row r="1140">
          <cell r="B1140">
            <v>5120260100</v>
          </cell>
          <cell r="C1140" t="str">
            <v>DOTACION DE UNIFORMES A EMPLEADOS</v>
          </cell>
          <cell r="D1140">
            <v>1604490111.4100001</v>
          </cell>
        </row>
        <row r="1141">
          <cell r="B1141">
            <v>5120260101</v>
          </cell>
          <cell r="C1141" t="str">
            <v>DOTACION ELEMENTOS DE PROTECCION PERSONA</v>
          </cell>
          <cell r="D1141">
            <v>135871354.96000001</v>
          </cell>
        </row>
        <row r="1142">
          <cell r="B1142">
            <v>5120280100</v>
          </cell>
          <cell r="C1142" t="str">
            <v>GASTOS Y/O VIATICOS CAPAC CURSOS/SEMIN E</v>
          </cell>
          <cell r="D1142">
            <v>270082295.85000002</v>
          </cell>
        </row>
        <row r="1143">
          <cell r="B1143">
            <v>5120280101</v>
          </cell>
          <cell r="C1143" t="str">
            <v>ESTUDIOS SECUNDARIOS/PROFESIO EN EL PAIS</v>
          </cell>
          <cell r="D1143">
            <v>293783127</v>
          </cell>
        </row>
        <row r="1144">
          <cell r="B1144">
            <v>5120280102</v>
          </cell>
          <cell r="C1144" t="str">
            <v>GASTOS-VIATICOS CAPACIT POSTGRADO EN EL</v>
          </cell>
          <cell r="D1144">
            <v>4504219757.9300003</v>
          </cell>
        </row>
        <row r="1145">
          <cell r="B1145">
            <v>5120280103</v>
          </cell>
          <cell r="C1145" t="str">
            <v>GASTOS-VIATICOS CAPACITACION POSTGRADOS</v>
          </cell>
          <cell r="D1145">
            <v>1344827949</v>
          </cell>
        </row>
        <row r="1146">
          <cell r="B1146">
            <v>5120280104</v>
          </cell>
          <cell r="C1146" t="str">
            <v>GTOS ORGANIZACION PROGRAMA CAPACITACION</v>
          </cell>
          <cell r="D1146">
            <v>1237355861.3200002</v>
          </cell>
        </row>
        <row r="1147">
          <cell r="B1147">
            <v>5120280105</v>
          </cell>
          <cell r="C1147" t="str">
            <v>GTS PARTICI EMPLEADO CURSOS ORG X OT ENT</v>
          </cell>
          <cell r="D1147">
            <v>452885392.48000002</v>
          </cell>
        </row>
        <row r="1148">
          <cell r="B1148">
            <v>5120280106</v>
          </cell>
          <cell r="C1148" t="str">
            <v>CAPACITACION-DESARROLLO INDIVIDUAL</v>
          </cell>
          <cell r="D1148">
            <v>383146281.44</v>
          </cell>
        </row>
        <row r="1149">
          <cell r="B1149">
            <v>5120280107</v>
          </cell>
          <cell r="C1149" t="str">
            <v>GASTOS Y/O VIATICOS CAPACITA CURSOS EN E</v>
          </cell>
          <cell r="D1149">
            <v>2212720167.98</v>
          </cell>
        </row>
        <row r="1150">
          <cell r="B1150">
            <v>5120280108</v>
          </cell>
          <cell r="C1150" t="str">
            <v>CAPACITACION PAIS - PROYECTOS</v>
          </cell>
          <cell r="D1150">
            <v>436331862.75999999</v>
          </cell>
        </row>
        <row r="1151">
          <cell r="B1151">
            <v>5120280109</v>
          </cell>
          <cell r="C1151" t="str">
            <v>CAPACITACION EXTERIOR - PROYECTOS</v>
          </cell>
          <cell r="D1151">
            <v>572056823.26999998</v>
          </cell>
        </row>
        <row r="1152">
          <cell r="B1152">
            <v>5120280111</v>
          </cell>
          <cell r="C1152" t="str">
            <v>GTOS ORGANIZACION PROGRAMA CAPACITACION</v>
          </cell>
          <cell r="D1152">
            <v>12621850.34</v>
          </cell>
        </row>
        <row r="1153">
          <cell r="B1153">
            <v>5120280112</v>
          </cell>
          <cell r="C1153" t="str">
            <v>GTOS ORGANIZACION PROGRAMA CAPACITACION</v>
          </cell>
          <cell r="D1153">
            <v>12793808.199999999</v>
          </cell>
        </row>
        <row r="1154">
          <cell r="B1154">
            <v>5120280113</v>
          </cell>
          <cell r="C1154" t="str">
            <v>GASTOS Y/O VIATICOS CAPAC CURSOS/SEMIN E</v>
          </cell>
          <cell r="D1154">
            <v>128170844</v>
          </cell>
        </row>
        <row r="1155">
          <cell r="B1155">
            <v>5120290100</v>
          </cell>
          <cell r="C1155" t="str">
            <v>SERVICIOS EN ACTIVIDADES DEPORTIVAS Y CU</v>
          </cell>
          <cell r="D1155">
            <v>343600542.48000002</v>
          </cell>
        </row>
        <row r="1156">
          <cell r="B1156">
            <v>5120290102</v>
          </cell>
          <cell r="C1156" t="str">
            <v>BENEFIC.COMPLEMENTARIOS EMPLEADOS EXCLUI</v>
          </cell>
          <cell r="D1156">
            <v>1676791392</v>
          </cell>
        </row>
        <row r="1157">
          <cell r="B1157">
            <v>5120290103</v>
          </cell>
          <cell r="C1157" t="str">
            <v>RECONOCIMIENTO POR DESEMPEÑO</v>
          </cell>
          <cell r="D1157">
            <v>268672882.88999999</v>
          </cell>
        </row>
        <row r="1158">
          <cell r="B1158">
            <v>5120290104</v>
          </cell>
          <cell r="C1158" t="str">
            <v>GASTOS BIENESTAR SOCIAL HONORARIOS</v>
          </cell>
          <cell r="D1158">
            <v>552465479.90999997</v>
          </cell>
        </row>
        <row r="1159">
          <cell r="B1159">
            <v>5120290105</v>
          </cell>
          <cell r="C1159" t="str">
            <v>CONTRATO POR ADMON CENTRO DEPORTIVO CHOQ</v>
          </cell>
          <cell r="D1159">
            <v>4203975674.3800001</v>
          </cell>
        </row>
        <row r="1160">
          <cell r="B1160">
            <v>5120290106</v>
          </cell>
          <cell r="C1160" t="str">
            <v>SERVICIOS DE ACTIVIDADES DEPORTIVAS-RECR</v>
          </cell>
          <cell r="D1160">
            <v>461661095.56999999</v>
          </cell>
        </row>
        <row r="1161">
          <cell r="B1161">
            <v>5120290107</v>
          </cell>
          <cell r="C1161" t="str">
            <v>SERVICIOS DE TV CABLE</v>
          </cell>
          <cell r="D1161">
            <v>9073116.1699999999</v>
          </cell>
        </row>
        <row r="1162">
          <cell r="B1162">
            <v>5120290109</v>
          </cell>
          <cell r="C1162" t="str">
            <v>LENCERIA, MENAJES Y ARTICULOS DEPORTIVOS</v>
          </cell>
          <cell r="D1162">
            <v>82829589.319999993</v>
          </cell>
        </row>
        <row r="1163">
          <cell r="B1163">
            <v>5120290111</v>
          </cell>
          <cell r="C1163" t="str">
            <v>PROGRAMA,SERVICIO Y REGALOS HIJOS EMPLEA</v>
          </cell>
          <cell r="D1163">
            <v>127738444.94</v>
          </cell>
        </row>
        <row r="1164">
          <cell r="B1164">
            <v>5120290112</v>
          </cell>
          <cell r="C1164" t="str">
            <v>GASTOS BIENESTAR SOCIAL COMPRAS ELEMENTO</v>
          </cell>
          <cell r="D1164">
            <v>289150881.61000001</v>
          </cell>
        </row>
        <row r="1165">
          <cell r="B1165">
            <v>5120290113</v>
          </cell>
          <cell r="C1165" t="str">
            <v>GASTOS BIENESTAR SOCIAL CAPACITACION PRE</v>
          </cell>
          <cell r="D1165">
            <v>2935001.84</v>
          </cell>
        </row>
        <row r="1166">
          <cell r="B1166">
            <v>5120290114</v>
          </cell>
          <cell r="C1166" t="str">
            <v>HONORARIOS EN ACTIVIDADES DEPORTIVAS Y C</v>
          </cell>
          <cell r="D1166">
            <v>73067583.700000003</v>
          </cell>
        </row>
        <row r="1167">
          <cell r="B1167">
            <v>5120290115</v>
          </cell>
          <cell r="C1167" t="str">
            <v>SUMINISTRO EN ACTIVIDADES DEPORTIVAS Y C</v>
          </cell>
          <cell r="D1167">
            <v>21244648.829999998</v>
          </cell>
        </row>
        <row r="1168">
          <cell r="B1168">
            <v>5120290116</v>
          </cell>
          <cell r="C1168" t="str">
            <v>ACTIVIDAD RECREACIONAL HIJOS EMPLEADOS N</v>
          </cell>
          <cell r="D1168">
            <v>92899042.120000005</v>
          </cell>
        </row>
        <row r="1169">
          <cell r="B1169">
            <v>5120290200</v>
          </cell>
          <cell r="C1169" t="str">
            <v>ACTIVIDADES DE DIVULGACION Y BIENESTAR A</v>
          </cell>
          <cell r="D1169">
            <v>41396516.920000002</v>
          </cell>
        </row>
        <row r="1170">
          <cell r="B1170">
            <v>5120290201</v>
          </cell>
          <cell r="C1170" t="str">
            <v>COMPRA ACTIVID DIVULGACION Y BIENESTAR A</v>
          </cell>
          <cell r="D1170">
            <v>5297880</v>
          </cell>
        </row>
        <row r="1171">
          <cell r="B1171">
            <v>5120300100</v>
          </cell>
          <cell r="C1171" t="str">
            <v>APORTES POR SALUD-EGM</v>
          </cell>
          <cell r="D1171">
            <v>24440937397.59</v>
          </cell>
        </row>
        <row r="1172">
          <cell r="B1172">
            <v>5120300101</v>
          </cell>
          <cell r="C1172" t="str">
            <v>APORTES UPC ADICIONAL</v>
          </cell>
          <cell r="D1172">
            <v>17888500</v>
          </cell>
        </row>
        <row r="1173">
          <cell r="B1173">
            <v>5120300150</v>
          </cell>
          <cell r="C1173" t="str">
            <v>PLANTA FLOTANTE-APORTES SEGURIDAD SOCIAL</v>
          </cell>
          <cell r="D1173">
            <v>-811875009</v>
          </cell>
        </row>
        <row r="1174">
          <cell r="B1174">
            <v>5120310100</v>
          </cell>
          <cell r="C1174" t="str">
            <v>APORTE OBLIGATORIO PENSION</v>
          </cell>
          <cell r="D1174">
            <v>34871638190.18</v>
          </cell>
        </row>
        <row r="1175">
          <cell r="B1175">
            <v>5120310102</v>
          </cell>
          <cell r="C1175" t="str">
            <v>APORTES ARL ADMON. RIESGOS LABORALES</v>
          </cell>
          <cell r="D1175">
            <v>3030539480.8000002</v>
          </cell>
        </row>
        <row r="1176">
          <cell r="B1176">
            <v>5120430100</v>
          </cell>
          <cell r="C1176" t="str">
            <v>PRIMA ZONA ESPECIAL</v>
          </cell>
          <cell r="D1176">
            <v>7148000</v>
          </cell>
        </row>
        <row r="1177">
          <cell r="B1177">
            <v>5120430106</v>
          </cell>
          <cell r="C1177" t="str">
            <v>PRIMA DE FORTALECIMIENTO DEL NÚCLEO FAMI</v>
          </cell>
          <cell r="D1177">
            <v>2759724466</v>
          </cell>
        </row>
        <row r="1178">
          <cell r="B1178">
            <v>5120430150</v>
          </cell>
          <cell r="C1178" t="str">
            <v>PLANTA FLOTANTE-SERVICIO MEDICO</v>
          </cell>
          <cell r="D1178">
            <v>-458747664</v>
          </cell>
        </row>
        <row r="1179">
          <cell r="B1179">
            <v>5120430151</v>
          </cell>
          <cell r="C1179" t="str">
            <v>PLANTA FLOTANTE-AUXILIO EDUCACIONAL</v>
          </cell>
          <cell r="D1179">
            <v>-60744280</v>
          </cell>
        </row>
        <row r="1180">
          <cell r="B1180">
            <v>5120430152</v>
          </cell>
          <cell r="C1180" t="str">
            <v>PLANTA FLOTANTE-BONIFICACIONES</v>
          </cell>
          <cell r="D1180">
            <v>-64185268</v>
          </cell>
        </row>
        <row r="1181">
          <cell r="B1181">
            <v>5120430202</v>
          </cell>
          <cell r="C1181" t="str">
            <v>QUINQUENIO COSTO NUEVAS MEDICIONES</v>
          </cell>
          <cell r="D1181">
            <v>41653791.310000002</v>
          </cell>
        </row>
        <row r="1182">
          <cell r="B1182">
            <v>5120430203</v>
          </cell>
          <cell r="C1182" t="str">
            <v>QUINQUENIO COSTO FINANCIERO</v>
          </cell>
          <cell r="D1182">
            <v>191552622.13</v>
          </cell>
        </row>
        <row r="1183">
          <cell r="B1183">
            <v>5120430204</v>
          </cell>
          <cell r="C1183" t="str">
            <v>QUINQUENIO COSTO SERVICIO PRESENTE</v>
          </cell>
          <cell r="D1183">
            <v>588210872.97000003</v>
          </cell>
        </row>
        <row r="1184">
          <cell r="B1184">
            <v>5120430300</v>
          </cell>
          <cell r="C1184" t="str">
            <v>APORTES AL FIMBRA</v>
          </cell>
          <cell r="D1184">
            <v>1850836358.95</v>
          </cell>
        </row>
        <row r="1185">
          <cell r="B1185">
            <v>5120430400</v>
          </cell>
          <cell r="C1185" t="str">
            <v>GASTOS DE INSTALACIÓN</v>
          </cell>
          <cell r="D1185">
            <v>144490063.22</v>
          </cell>
        </row>
        <row r="1186">
          <cell r="B1186">
            <v>5120430403</v>
          </cell>
          <cell r="C1186" t="str">
            <v>AUXILIO DE NATALIDAD</v>
          </cell>
          <cell r="D1186">
            <v>5000</v>
          </cell>
        </row>
        <row r="1187">
          <cell r="B1187">
            <v>5120430404</v>
          </cell>
          <cell r="C1187" t="str">
            <v>AUXILIO DE VIVIENDA</v>
          </cell>
          <cell r="D1187">
            <v>1414398492</v>
          </cell>
        </row>
        <row r="1188">
          <cell r="B1188">
            <v>5120430406</v>
          </cell>
          <cell r="C1188" t="str">
            <v>AUXILIO PERSONAL-EDUCACIONAL MATRICULA F</v>
          </cell>
          <cell r="D1188">
            <v>3907157347.1100001</v>
          </cell>
        </row>
        <row r="1189">
          <cell r="B1189">
            <v>5120430407</v>
          </cell>
          <cell r="C1189" t="str">
            <v>AUXILIO AL PERSONAL EDUCACIONAL-PENSION</v>
          </cell>
          <cell r="D1189">
            <v>143138169.68000001</v>
          </cell>
        </row>
        <row r="1190">
          <cell r="B1190">
            <v>5120430408</v>
          </cell>
          <cell r="C1190" t="str">
            <v>AUXILIOS AL PERSONAL EDUCACIONAL-TRANSPO</v>
          </cell>
          <cell r="D1190">
            <v>606096802.48000002</v>
          </cell>
        </row>
        <row r="1191">
          <cell r="B1191">
            <v>5120430409</v>
          </cell>
          <cell r="C1191" t="str">
            <v>AUXILIOS AL PERSONAL EDUCACIONAL-SEMINTE</v>
          </cell>
          <cell r="D1191">
            <v>142244945.50999999</v>
          </cell>
        </row>
        <row r="1192">
          <cell r="B1192">
            <v>5120430411</v>
          </cell>
          <cell r="C1192" t="str">
            <v>AUXILIOS AL PERSONAL EDUCACIONAL - EXCLU</v>
          </cell>
          <cell r="D1192">
            <v>797879529.92999995</v>
          </cell>
        </row>
        <row r="1193">
          <cell r="B1193">
            <v>5120430412</v>
          </cell>
          <cell r="C1193" t="str">
            <v>AUX AL PERSONAL EDUCACIONAL-TRANSPOR PAG</v>
          </cell>
          <cell r="D1193">
            <v>1889356686.53</v>
          </cell>
        </row>
        <row r="1194">
          <cell r="B1194">
            <v>5120430415</v>
          </cell>
          <cell r="C1194" t="str">
            <v>AUX. EDUC PAQUETE BENEFICIADO CCT</v>
          </cell>
          <cell r="D1194">
            <v>4953478666.3400002</v>
          </cell>
        </row>
        <row r="1195">
          <cell r="B1195">
            <v>5120430450</v>
          </cell>
          <cell r="C1195" t="str">
            <v>GASTO ADECUACION PUESTO DE TRABAJO - TEL</v>
          </cell>
          <cell r="D1195">
            <v>62400000</v>
          </cell>
        </row>
        <row r="1196">
          <cell r="B1196">
            <v>5120430451</v>
          </cell>
          <cell r="C1196" t="str">
            <v>COMPENSACIÓN GASTO INTERNET Y ENERGIA -T</v>
          </cell>
          <cell r="D1196">
            <v>1105581400</v>
          </cell>
        </row>
        <row r="1197">
          <cell r="B1197">
            <v>5120430501</v>
          </cell>
          <cell r="C1197" t="str">
            <v>SERVICIO MÉDICO EMPLEADOS</v>
          </cell>
          <cell r="D1197">
            <v>13759672724.99</v>
          </cell>
        </row>
        <row r="1198">
          <cell r="B1198">
            <v>5120430506</v>
          </cell>
          <cell r="C1198" t="str">
            <v>BOTIQUINES</v>
          </cell>
          <cell r="D1198">
            <v>6744078.0999999996</v>
          </cell>
        </row>
        <row r="1199">
          <cell r="B1199">
            <v>5120430507</v>
          </cell>
          <cell r="C1199" t="str">
            <v>CHEQUEOS Y CONSULTAS MÉDICAS PARA FUNCIO</v>
          </cell>
          <cell r="D1199">
            <v>183008457</v>
          </cell>
        </row>
        <row r="1200">
          <cell r="B1200">
            <v>5120430510</v>
          </cell>
          <cell r="C1200" t="str">
            <v>ACTIVIDADES DE MEDICINA PREVENTIVA Y DEL</v>
          </cell>
          <cell r="D1200">
            <v>101277000</v>
          </cell>
        </row>
        <row r="1201">
          <cell r="B1201">
            <v>5120430604</v>
          </cell>
          <cell r="C1201" t="str">
            <v>SERVICIO MÉDICO FAMILIARES DE EMPLEADOS</v>
          </cell>
          <cell r="D1201">
            <v>11970364795.049999</v>
          </cell>
        </row>
        <row r="1202">
          <cell r="B1202">
            <v>5129129900</v>
          </cell>
          <cell r="C1202" t="str">
            <v>REEXPRESION DESFAVORABLE VALORACION DERI</v>
          </cell>
          <cell r="D1202">
            <v>2417815457.5700002</v>
          </cell>
        </row>
        <row r="1203">
          <cell r="B1203">
            <v>5129229900</v>
          </cell>
          <cell r="C1203" t="str">
            <v>VALORACION A PRECIOS DE MERCADO DERIVADO</v>
          </cell>
          <cell r="D1203">
            <v>106316249974.12</v>
          </cell>
        </row>
        <row r="1204">
          <cell r="B1204">
            <v>5130100100</v>
          </cell>
          <cell r="C1204" t="str">
            <v>HONORARIOS JUNTA DIRECTIVA</v>
          </cell>
          <cell r="D1204">
            <v>75649200</v>
          </cell>
        </row>
        <row r="1205">
          <cell r="B1205">
            <v>5130150100</v>
          </cell>
          <cell r="C1205" t="str">
            <v>HONORARIOS AUDITORIA EXTERNA</v>
          </cell>
          <cell r="D1205">
            <v>712865855.47000003</v>
          </cell>
        </row>
        <row r="1206">
          <cell r="B1206">
            <v>5130200100</v>
          </cell>
          <cell r="C1206" t="str">
            <v>HONORARIOS AVALUOS</v>
          </cell>
          <cell r="D1206">
            <v>94427690</v>
          </cell>
        </row>
        <row r="1207">
          <cell r="B1207">
            <v>5130250100</v>
          </cell>
          <cell r="C1207" t="str">
            <v>HONORARIOS ASESORES DEL BANCO EN EL PAIS</v>
          </cell>
          <cell r="D1207">
            <v>2632768803.5099998</v>
          </cell>
        </row>
        <row r="1208">
          <cell r="B1208">
            <v>5130250200</v>
          </cell>
          <cell r="C1208" t="str">
            <v>HONORARIOS ASESORES DEL BANCO EN EL EXTE</v>
          </cell>
          <cell r="D1208">
            <v>1132245786.26</v>
          </cell>
        </row>
        <row r="1209">
          <cell r="B1209">
            <v>5130250300</v>
          </cell>
          <cell r="C1209" t="str">
            <v>HONORARIOS ASESORIAS JURIDICAS</v>
          </cell>
          <cell r="D1209">
            <v>666331861.58000004</v>
          </cell>
        </row>
        <row r="1210">
          <cell r="B1210">
            <v>5130500001</v>
          </cell>
          <cell r="C1210" t="str">
            <v>HONORARIOS ACTIVIDAD CULTURAL</v>
          </cell>
          <cell r="D1210">
            <v>4594009956.8800011</v>
          </cell>
        </row>
        <row r="1211">
          <cell r="B1211">
            <v>5130500002</v>
          </cell>
          <cell r="C1211" t="str">
            <v>HONORARIOS ACTIVIDAD CULTURAL EXCLUIDOS</v>
          </cell>
          <cell r="D1211">
            <v>1119442676.3099999</v>
          </cell>
        </row>
        <row r="1212">
          <cell r="B1212">
            <v>5130950101</v>
          </cell>
          <cell r="C1212" t="str">
            <v>HONORARIOS CAPACITACION SOBRE BILLETES Y</v>
          </cell>
          <cell r="D1212">
            <v>58314042.159999996</v>
          </cell>
        </row>
        <row r="1213">
          <cell r="B1213">
            <v>5130950150</v>
          </cell>
          <cell r="C1213" t="str">
            <v>HONORARIOS CAPACITACION SINDICAL</v>
          </cell>
          <cell r="D1213">
            <v>16823352.18</v>
          </cell>
        </row>
        <row r="1214">
          <cell r="B1214">
            <v>5130950400</v>
          </cell>
          <cell r="C1214" t="str">
            <v>HONORARIOS INTERVNTORIA SERVICIO MEDICO</v>
          </cell>
          <cell r="D1214">
            <v>2371203845.6799998</v>
          </cell>
        </row>
        <row r="1215">
          <cell r="B1215">
            <v>5130950600</v>
          </cell>
          <cell r="C1215" t="str">
            <v>HONORARIOS TRADUCCIONES</v>
          </cell>
          <cell r="D1215">
            <v>148164913.77000001</v>
          </cell>
        </row>
        <row r="1216">
          <cell r="B1216">
            <v>5135150300</v>
          </cell>
          <cell r="C1216" t="str">
            <v>REEXP PASIVOS AJU CAMB OPERACIONES CON I</v>
          </cell>
          <cell r="D1216">
            <v>0</v>
          </cell>
        </row>
        <row r="1217">
          <cell r="B1217">
            <v>5135150400</v>
          </cell>
          <cell r="C1217" t="str">
            <v>REEXP PASIVOS AJU CAMB OTRAS OPERACIONES</v>
          </cell>
          <cell r="D1217">
            <v>-355583000.55000001</v>
          </cell>
        </row>
        <row r="1218">
          <cell r="B1218">
            <v>5135150500</v>
          </cell>
          <cell r="C1218" t="str">
            <v>REEXP PASIVOS AJU CAMB ORDENES DE PAGO M</v>
          </cell>
          <cell r="D1218">
            <v>-12130532.42</v>
          </cell>
        </row>
        <row r="1219">
          <cell r="B1219">
            <v>5135150700</v>
          </cell>
          <cell r="C1219" t="str">
            <v>REEXP PASIVOS AJU CAMB BID MDA/NAL MTTO</v>
          </cell>
          <cell r="D1219">
            <v>-5234827581.3699999</v>
          </cell>
        </row>
        <row r="1220">
          <cell r="B1220">
            <v>5135151200</v>
          </cell>
          <cell r="C1220" t="str">
            <v>REEXP PA AJU CAMB FMI-MTTO DE VALOR CTA</v>
          </cell>
          <cell r="D1220">
            <v>5009058.9400000004</v>
          </cell>
        </row>
        <row r="1221">
          <cell r="B1221">
            <v>5135151400</v>
          </cell>
          <cell r="C1221" t="str">
            <v>REEXP OTROS PASIVOS DPTO DE RESERVAS Y C</v>
          </cell>
          <cell r="D1221">
            <v>-242007460.06</v>
          </cell>
        </row>
        <row r="1222">
          <cell r="B1222">
            <v>5135154900</v>
          </cell>
          <cell r="C1222" t="str">
            <v>REEXPRESION OTROS PASIVOS - AJUSTE EN CA</v>
          </cell>
          <cell r="D1222">
            <v>-1310696151.99</v>
          </cell>
        </row>
        <row r="1223">
          <cell r="B1223">
            <v>5135159900</v>
          </cell>
          <cell r="C1223" t="str">
            <v>REEXPRESION  POR OTROS PASIVOS DIF CAMB</v>
          </cell>
          <cell r="D1223">
            <v>91360784087.039993</v>
          </cell>
        </row>
        <row r="1224">
          <cell r="B1224">
            <v>5135209999</v>
          </cell>
          <cell r="C1224" t="str">
            <v>CUENTA TECNICA SAP PARA DIFERENCIA EN CA</v>
          </cell>
          <cell r="D1224">
            <v>9326239.7699999996</v>
          </cell>
        </row>
        <row r="1225">
          <cell r="B1225">
            <v>5135400300</v>
          </cell>
          <cell r="C1225" t="str">
            <v>REALIZADO OTROS ACTIVOS DESFAVORABLE</v>
          </cell>
          <cell r="D1225">
            <v>599081768.1500001</v>
          </cell>
        </row>
        <row r="1226">
          <cell r="B1226">
            <v>5135400400</v>
          </cell>
          <cell r="C1226" t="str">
            <v>REALIZADO PASIVOS NO RESIDENTES DESFAVOR</v>
          </cell>
          <cell r="D1226">
            <v>245486.69</v>
          </cell>
        </row>
        <row r="1227">
          <cell r="B1227">
            <v>5135400500</v>
          </cell>
          <cell r="C1227" t="str">
            <v>REALIZADO PASIVOS PROPIOS BCO DESFAVORAB</v>
          </cell>
          <cell r="D1227">
            <v>5176339789.5</v>
          </cell>
        </row>
        <row r="1228">
          <cell r="B1228">
            <v>5140050200</v>
          </cell>
          <cell r="C1228" t="str">
            <v>INDUSTRIA Y COMERCIO</v>
          </cell>
          <cell r="D1228">
            <v>4243163869.1999998</v>
          </cell>
        </row>
        <row r="1229">
          <cell r="B1229">
            <v>5140050300</v>
          </cell>
          <cell r="C1229" t="str">
            <v>IMPUESTO PREDIAL</v>
          </cell>
          <cell r="D1229">
            <v>5097102045</v>
          </cell>
        </row>
        <row r="1230">
          <cell r="B1230">
            <v>5140050400</v>
          </cell>
          <cell r="C1230" t="str">
            <v>IMPUESTO VEHICULOS</v>
          </cell>
          <cell r="D1230">
            <v>93932222</v>
          </cell>
        </row>
        <row r="1231">
          <cell r="B1231">
            <v>5140050500</v>
          </cell>
          <cell r="C1231" t="str">
            <v>GRAVAMEN A LOS MOVIMIENTOS FINANCIEROS G</v>
          </cell>
          <cell r="D1231">
            <v>5252934064.96</v>
          </cell>
        </row>
        <row r="1232">
          <cell r="B1232">
            <v>5140050601</v>
          </cell>
          <cell r="C1232" t="str">
            <v>CONTRIBUCION POR VALORIZACION</v>
          </cell>
          <cell r="D1232">
            <v>42879800</v>
          </cell>
        </row>
        <row r="1233">
          <cell r="B1233">
            <v>5140050603</v>
          </cell>
          <cell r="C1233" t="str">
            <v>OTROS IMPUESTOS, TASAS Y CONTRIBUCIONES</v>
          </cell>
          <cell r="D1233">
            <v>91918104.109999999</v>
          </cell>
        </row>
        <row r="1234">
          <cell r="B1234">
            <v>5140050605</v>
          </cell>
          <cell r="C1234" t="str">
            <v>RECATEGORIZACION LICENCIAS DE CONDUCCION</v>
          </cell>
          <cell r="D1234">
            <v>4426994</v>
          </cell>
        </row>
        <row r="1235">
          <cell r="B1235">
            <v>5140050606</v>
          </cell>
          <cell r="C1235" t="str">
            <v>IMPUESTO DE ALUMBRADO PUBLICO</v>
          </cell>
          <cell r="D1235">
            <v>732444073</v>
          </cell>
        </row>
        <row r="1236">
          <cell r="B1236">
            <v>5140050607</v>
          </cell>
          <cell r="C1236" t="str">
            <v>SOBRETASA BOMBERIL</v>
          </cell>
          <cell r="D1236">
            <v>38485083.200000003</v>
          </cell>
        </row>
        <row r="1237">
          <cell r="B1237">
            <v>5140050608</v>
          </cell>
          <cell r="C1237" t="str">
            <v>SOBRETASA AMBIENTAL</v>
          </cell>
          <cell r="D1237">
            <v>273261499</v>
          </cell>
        </row>
        <row r="1238">
          <cell r="B1238">
            <v>5145100100</v>
          </cell>
          <cell r="C1238" t="str">
            <v>ARREND OFI Y LOCALES PARA FUNCIONAM DEPE</v>
          </cell>
          <cell r="D1238">
            <v>0</v>
          </cell>
        </row>
        <row r="1239">
          <cell r="B1239">
            <v>5145100101</v>
          </cell>
          <cell r="C1239" t="str">
            <v>CUOTAS DE ADMON INMUEBLES DEPENDENCIAS B</v>
          </cell>
          <cell r="D1239">
            <v>151372000.02000001</v>
          </cell>
        </row>
        <row r="1240">
          <cell r="B1240">
            <v>5145100102</v>
          </cell>
          <cell r="C1240" t="str">
            <v>PROPIEDADES EN ARRENDAMIENTO FINANCIERO</v>
          </cell>
          <cell r="D1240">
            <v>0</v>
          </cell>
        </row>
        <row r="1241">
          <cell r="B1241">
            <v>5145150100</v>
          </cell>
          <cell r="C1241" t="str">
            <v>ARRENDAMIENTO PARQUEADEROS</v>
          </cell>
          <cell r="D1241">
            <v>15209207.77</v>
          </cell>
        </row>
        <row r="1242">
          <cell r="B1242">
            <v>5145350100</v>
          </cell>
          <cell r="C1242" t="str">
            <v>ALQUILER DE EQUIPOS DE INFORMATICA</v>
          </cell>
          <cell r="D1242">
            <v>65978565.590000004</v>
          </cell>
        </row>
        <row r="1243">
          <cell r="B1243">
            <v>5145350102</v>
          </cell>
          <cell r="C1243" t="str">
            <v>ARRENDAMIENTO EQUIPOS MULTIFUNCIONALES</v>
          </cell>
          <cell r="D1243">
            <v>645393938.5</v>
          </cell>
        </row>
        <row r="1244">
          <cell r="B1244">
            <v>5145950104</v>
          </cell>
          <cell r="C1244" t="str">
            <v>ALQUILER BASE DE DATOS - AREA CULTURAL</v>
          </cell>
          <cell r="D1244">
            <v>120742377.65000001</v>
          </cell>
        </row>
        <row r="1245">
          <cell r="B1245">
            <v>5150050100</v>
          </cell>
          <cell r="C1245" t="str">
            <v>CONTRIBUCIONES SUPERINTENDENCIA FINANCIE</v>
          </cell>
          <cell r="D1245">
            <v>11019401000</v>
          </cell>
        </row>
        <row r="1246">
          <cell r="B1246">
            <v>5150550100</v>
          </cell>
          <cell r="C1246" t="str">
            <v>CONTRIBUCIONES CONTRALORIA GENERAL DE LA</v>
          </cell>
          <cell r="D1246">
            <v>57467791</v>
          </cell>
        </row>
        <row r="1247">
          <cell r="B1247">
            <v>5150950103</v>
          </cell>
          <cell r="C1247" t="str">
            <v>CUOTAS DE AFILIACION Y SOSTENIM EN OTRAS</v>
          </cell>
          <cell r="D1247">
            <v>74004747</v>
          </cell>
        </row>
        <row r="1248">
          <cell r="B1248">
            <v>5150950104</v>
          </cell>
          <cell r="C1248" t="str">
            <v>OBRAS ADECUAC MTTO Y ORNATO ZONAS EXTER</v>
          </cell>
          <cell r="D1248">
            <v>50000000.329999998</v>
          </cell>
        </row>
        <row r="1249">
          <cell r="B1249">
            <v>5150950106</v>
          </cell>
          <cell r="C1249" t="str">
            <v>DERECHOS UTILIZACION CANALES SERVICIOS R</v>
          </cell>
          <cell r="D1249">
            <v>135539000</v>
          </cell>
        </row>
        <row r="1250">
          <cell r="B1250">
            <v>5150950107</v>
          </cell>
          <cell r="C1250" t="str">
            <v>CUOTA AFILIACION/SOSTE INSTITUCIO NALES</v>
          </cell>
          <cell r="D1250">
            <v>9093081.0899999999</v>
          </cell>
        </row>
        <row r="1251">
          <cell r="B1251">
            <v>5150950109</v>
          </cell>
          <cell r="C1251" t="str">
            <v>CUOTA AFILIACION SOSTENIMIENTO INST NALE</v>
          </cell>
          <cell r="D1251">
            <v>272541919.44</v>
          </cell>
        </row>
        <row r="1252">
          <cell r="B1252">
            <v>5150950110</v>
          </cell>
          <cell r="C1252" t="str">
            <v>CUOTA ANUAL AFILIACION SISTEMA SWIFT</v>
          </cell>
          <cell r="D1252">
            <v>412153183.67000002</v>
          </cell>
        </row>
        <row r="1253">
          <cell r="B1253">
            <v>5150950113</v>
          </cell>
          <cell r="C1253" t="str">
            <v>CONTRIBUCIONES AL CEMLA</v>
          </cell>
          <cell r="D1253">
            <v>580008180.36000001</v>
          </cell>
        </row>
        <row r="1254">
          <cell r="B1254">
            <v>5150950114</v>
          </cell>
          <cell r="C1254" t="str">
            <v>CONTRIB FONDO MONETARIO INTERNACIONAL</v>
          </cell>
          <cell r="D1254">
            <v>222022766.09</v>
          </cell>
        </row>
        <row r="1255">
          <cell r="B1255">
            <v>5155100100</v>
          </cell>
          <cell r="C1255" t="str">
            <v>SEGURO CUMPLIMIENTO</v>
          </cell>
          <cell r="D1255">
            <v>11073439</v>
          </cell>
        </row>
        <row r="1256">
          <cell r="B1256">
            <v>5155200100</v>
          </cell>
          <cell r="C1256" t="str">
            <v>PRIMA POR MUERTE Y ACCIDENTES PERSONALES</v>
          </cell>
          <cell r="D1256">
            <v>2417719169.4000001</v>
          </cell>
        </row>
        <row r="1257">
          <cell r="B1257">
            <v>5155200101</v>
          </cell>
          <cell r="C1257" t="str">
            <v>PRIMA POR MUERTE ACCID Y OTROS DE VIGIL</v>
          </cell>
          <cell r="D1257">
            <v>3600000</v>
          </cell>
        </row>
        <row r="1258">
          <cell r="B1258">
            <v>5155200102</v>
          </cell>
          <cell r="C1258" t="str">
            <v>POLIZA PLAN EXEQUIAL EMPLEADOS Y FAMILIA</v>
          </cell>
          <cell r="D1258">
            <v>676964982.5</v>
          </cell>
        </row>
        <row r="1259">
          <cell r="B1259">
            <v>5155200150</v>
          </cell>
          <cell r="C1259" t="str">
            <v>PLANTA FLOTANTE-POLIZAS SEGURO VIDA-PLAN</v>
          </cell>
          <cell r="D1259">
            <v>-14688676</v>
          </cell>
        </row>
        <row r="1260">
          <cell r="B1260">
            <v>5155250100</v>
          </cell>
          <cell r="C1260" t="str">
            <v>SEGURO RESPONSABILIDAD CIVIL SERVIDORES</v>
          </cell>
          <cell r="D1260">
            <v>544184632.55999994</v>
          </cell>
        </row>
        <row r="1261">
          <cell r="B1261">
            <v>5155500100</v>
          </cell>
          <cell r="C1261" t="str">
            <v>SEGURO INCENDIO</v>
          </cell>
          <cell r="D1261">
            <v>3983190505.9499998</v>
          </cell>
        </row>
        <row r="1262">
          <cell r="B1262">
            <v>5155600100</v>
          </cell>
          <cell r="C1262" t="str">
            <v>SEGURO VEHICULOS</v>
          </cell>
          <cell r="D1262">
            <v>415188340.56999999</v>
          </cell>
        </row>
        <row r="1263">
          <cell r="B1263">
            <v>5155650100</v>
          </cell>
          <cell r="C1263" t="str">
            <v>PRIMA POR MUERTE O LESIONES CORPORALES A</v>
          </cell>
          <cell r="D1263">
            <v>96766590.409999996</v>
          </cell>
        </row>
        <row r="1264">
          <cell r="B1264">
            <v>5155650101</v>
          </cell>
          <cell r="C1264" t="str">
            <v>SEGURO RESPONSABILIDAD CIVIL EXTRACONTRA</v>
          </cell>
          <cell r="D1264">
            <v>46324610.420000002</v>
          </cell>
        </row>
        <row r="1265">
          <cell r="B1265">
            <v>5155950100</v>
          </cell>
          <cell r="C1265" t="str">
            <v>PRIMA POLI TODO RIESG OBRAS DE ARTE Y PI</v>
          </cell>
          <cell r="D1265">
            <v>880247288.94000006</v>
          </cell>
        </row>
        <row r="1266">
          <cell r="B1266">
            <v>5155950101</v>
          </cell>
          <cell r="C1266" t="str">
            <v>PRIMA POLI SABOTAJE Y TERROR OBRAS ARTE</v>
          </cell>
          <cell r="D1266">
            <v>535006766.92000002</v>
          </cell>
        </row>
        <row r="1267">
          <cell r="B1267">
            <v>5155950102</v>
          </cell>
          <cell r="C1267" t="str">
            <v>PRIMA POLIZA GLOBAL BANCARIA - CUBRIMIEN</v>
          </cell>
          <cell r="D1267">
            <v>8731379029.3500004</v>
          </cell>
        </row>
        <row r="1268">
          <cell r="B1268">
            <v>5155950103</v>
          </cell>
          <cell r="C1268" t="str">
            <v>PRIMA IMPOV SEG DE TRANSP Y EXHIB DE OBR</v>
          </cell>
          <cell r="D1268">
            <v>18223951.550000001</v>
          </cell>
        </row>
        <row r="1269">
          <cell r="B1269">
            <v>5155950200</v>
          </cell>
          <cell r="C1269" t="str">
            <v>SEGURO TRANSPORT DE UTILES-PAPELERIA-MUE</v>
          </cell>
          <cell r="D1269">
            <v>6854400</v>
          </cell>
        </row>
        <row r="1270">
          <cell r="B1270">
            <v>5160050100</v>
          </cell>
          <cell r="C1270" t="str">
            <v>MANTENIMIENTO Y REPARACION DE EQUIPOS CO</v>
          </cell>
          <cell r="D1270">
            <v>3177560863.8699999</v>
          </cell>
        </row>
        <row r="1271">
          <cell r="B1271">
            <v>5160050101</v>
          </cell>
          <cell r="C1271" t="str">
            <v>MANTENIMIENTO Y REPARACION DE EQUIPOS PE</v>
          </cell>
          <cell r="D1271">
            <v>107175654.75</v>
          </cell>
        </row>
        <row r="1272">
          <cell r="B1272">
            <v>5160050102</v>
          </cell>
          <cell r="C1272" t="str">
            <v>MANTENIMIENTO EQUIPOS Y SOFTWARE SISTEMA</v>
          </cell>
          <cell r="D1272">
            <v>131572018.81</v>
          </cell>
        </row>
        <row r="1273">
          <cell r="B1273">
            <v>5160050103</v>
          </cell>
          <cell r="C1273" t="str">
            <v>MANTENIMIENTO EQUIPO DE SEGURIDAD INFORM</v>
          </cell>
          <cell r="D1273">
            <v>773197250.75999999</v>
          </cell>
        </row>
        <row r="1274">
          <cell r="B1274">
            <v>5160150100</v>
          </cell>
          <cell r="C1274" t="str">
            <v>MANTENIMIENTO MUEBLES Y ENSERES</v>
          </cell>
          <cell r="D1274">
            <v>475622319.38</v>
          </cell>
        </row>
        <row r="1275">
          <cell r="B1275">
            <v>5160200100</v>
          </cell>
          <cell r="C1275" t="str">
            <v>MANTENIMIENTO VEHICULOS</v>
          </cell>
          <cell r="D1275">
            <v>461808051.33999997</v>
          </cell>
        </row>
        <row r="1276">
          <cell r="B1276">
            <v>5160500100</v>
          </cell>
          <cell r="C1276" t="str">
            <v>MTTO Y REPARACION DE EQUIPOS DE TESORERI</v>
          </cell>
          <cell r="D1276">
            <v>1402438778.9300001</v>
          </cell>
        </row>
        <row r="1277">
          <cell r="B1277">
            <v>5160500101</v>
          </cell>
          <cell r="C1277" t="str">
            <v>MTTO Y REPARACION EQ DE SEGURIDAD Y RADI</v>
          </cell>
          <cell r="D1277">
            <v>504682097.73000002</v>
          </cell>
        </row>
        <row r="1278">
          <cell r="B1278">
            <v>5160500102</v>
          </cell>
          <cell r="C1278" t="str">
            <v>MTTO PREVENTIVO EQ AIRE ACONDICIO Y PLAN</v>
          </cell>
          <cell r="D1278">
            <v>5352446577.3599997</v>
          </cell>
        </row>
        <row r="1279">
          <cell r="B1279">
            <v>5160500106</v>
          </cell>
          <cell r="C1279" t="str">
            <v>MTTO Y REPARACION EQUIPOS DE TESORERIA R</v>
          </cell>
          <cell r="D1279">
            <v>3891316497.9200001</v>
          </cell>
        </row>
        <row r="1280">
          <cell r="B1280">
            <v>5160500107</v>
          </cell>
          <cell r="C1280" t="str">
            <v>MTTO PREVENTIVO AIRE ACOND PLANTAS ELEC.</v>
          </cell>
          <cell r="D1280">
            <v>627034720.36000001</v>
          </cell>
        </row>
        <row r="1281">
          <cell r="B1281">
            <v>5160500109</v>
          </cell>
          <cell r="C1281" t="str">
            <v>MTTO PREVENT REPAR OTR EQUIP INST EDIFIC</v>
          </cell>
          <cell r="D1281">
            <v>371922573.02999997</v>
          </cell>
        </row>
        <row r="1282">
          <cell r="B1282">
            <v>5160950100</v>
          </cell>
          <cell r="C1282" t="str">
            <v>MANTENIMIENTO EQUIPO DE TELECOMUNICACION</v>
          </cell>
          <cell r="D1282">
            <v>542775111.89999998</v>
          </cell>
        </row>
        <row r="1283">
          <cell r="B1283">
            <v>5160950104</v>
          </cell>
          <cell r="C1283" t="str">
            <v>MTTO EQUIPOS DE SEGURIDAD E HIGIENE INDU</v>
          </cell>
          <cell r="D1283">
            <v>133966038.61</v>
          </cell>
        </row>
        <row r="1284">
          <cell r="B1284">
            <v>5160950105</v>
          </cell>
          <cell r="C1284" t="str">
            <v>MTTO PREVENT Y REPAR OTROS EQ INST EN ED</v>
          </cell>
          <cell r="D1284">
            <v>3753797903.5599999</v>
          </cell>
        </row>
        <row r="1285">
          <cell r="B1285">
            <v>5160950106</v>
          </cell>
          <cell r="C1285" t="str">
            <v>MANTENIMIENTO ZONAS VERDES, LOTES Y MAUS</v>
          </cell>
          <cell r="D1285">
            <v>416851466.49000001</v>
          </cell>
        </row>
        <row r="1286">
          <cell r="B1286">
            <v>5160950109</v>
          </cell>
          <cell r="C1286" t="str">
            <v>MANTENIMIENTO Y RESTAURACION</v>
          </cell>
          <cell r="D1286">
            <v>256164310.59</v>
          </cell>
        </row>
        <row r="1287">
          <cell r="B1287">
            <v>5160970001</v>
          </cell>
          <cell r="C1287" t="str">
            <v>RIESGO OPERATIVO MANTENIMIENTO Y REPARAC</v>
          </cell>
          <cell r="D1287">
            <v>805358</v>
          </cell>
        </row>
        <row r="1288">
          <cell r="B1288">
            <v>5165100100</v>
          </cell>
          <cell r="C1288" t="str">
            <v>ADECUACION E INSTALACION-ARREGLOS ORNAME</v>
          </cell>
          <cell r="D1288">
            <v>57901530.609999999</v>
          </cell>
        </row>
        <row r="1289">
          <cell r="B1289">
            <v>5165150100</v>
          </cell>
          <cell r="C1289" t="str">
            <v>REPARACIONES LOCATIVAS EN SUCURSALES ADE</v>
          </cell>
          <cell r="D1289">
            <v>1817733169.54</v>
          </cell>
        </row>
        <row r="1290">
          <cell r="B1290">
            <v>5165150101</v>
          </cell>
          <cell r="C1290" t="str">
            <v>ADECUACIONES LOCATIV A CARGO DPTO INFRA</v>
          </cell>
          <cell r="D1290">
            <v>8371056002.8000002</v>
          </cell>
        </row>
        <row r="1291">
          <cell r="B1291">
            <v>5165150103</v>
          </cell>
          <cell r="C1291" t="str">
            <v>REPARACIONES LOCATIVAS EN SUCURSALES COM</v>
          </cell>
          <cell r="D1291">
            <v>453366170.36000001</v>
          </cell>
        </row>
        <row r="1292">
          <cell r="B1292">
            <v>5165150104</v>
          </cell>
          <cell r="C1292" t="str">
            <v>ADECUACIONES LOCATIV A CARGO DPTO INFRA</v>
          </cell>
          <cell r="D1292">
            <v>59002586.82</v>
          </cell>
        </row>
        <row r="1293">
          <cell r="B1293">
            <v>5165950100</v>
          </cell>
          <cell r="C1293" t="str">
            <v>SERVICIO DE INSTALACION DE ALFOMBRAS Y C</v>
          </cell>
          <cell r="D1293">
            <v>220769092.44</v>
          </cell>
        </row>
        <row r="1294">
          <cell r="B1294">
            <v>5165950101</v>
          </cell>
          <cell r="C1294" t="str">
            <v>INSTALACION DE ALFOMBRAS Y CORTINAS COMP</v>
          </cell>
          <cell r="D1294">
            <v>63993034.979999997</v>
          </cell>
        </row>
        <row r="1295">
          <cell r="B1295">
            <v>5170050001</v>
          </cell>
          <cell r="C1295" t="str">
            <v>DETERIORO CAPITAL CREDITOS EMPLEADOS</v>
          </cell>
          <cell r="D1295">
            <v>165540914.37</v>
          </cell>
        </row>
        <row r="1296">
          <cell r="B1296">
            <v>5170050002</v>
          </cell>
          <cell r="C1296" t="str">
            <v>DETERIORO INTERESES CREDITOS EMPLEADOS</v>
          </cell>
          <cell r="D1296">
            <v>6903457.54</v>
          </cell>
        </row>
        <row r="1297">
          <cell r="B1297">
            <v>5170200100</v>
          </cell>
          <cell r="C1297" t="str">
            <v>DETERIORO CUENTAS POR COBRAR</v>
          </cell>
          <cell r="D1297">
            <v>1679170490.6800001</v>
          </cell>
        </row>
        <row r="1298">
          <cell r="B1298">
            <v>5170750100</v>
          </cell>
          <cell r="C1298" t="str">
            <v>DETERIORO TERRENOS Y EDIFICIOS</v>
          </cell>
          <cell r="D1298">
            <v>0</v>
          </cell>
        </row>
        <row r="1299">
          <cell r="B1299">
            <v>5170750400</v>
          </cell>
          <cell r="C1299" t="str">
            <v>DETERIORO MAQUINARIA Y EQUIPO-MUEBLES Y</v>
          </cell>
          <cell r="D1299">
            <v>67163257.590000004</v>
          </cell>
        </row>
        <row r="1300">
          <cell r="B1300">
            <v>5170800100</v>
          </cell>
          <cell r="C1300" t="str">
            <v>DETERIORO PROGRAMAS Y APLICACIONES INFOR</v>
          </cell>
          <cell r="D1300">
            <v>0</v>
          </cell>
        </row>
        <row r="1301">
          <cell r="B1301">
            <v>5170800200</v>
          </cell>
          <cell r="C1301" t="str">
            <v>DETERIORO ACT INTANGIBLES EN DESARRO Y D</v>
          </cell>
          <cell r="D1301">
            <v>0</v>
          </cell>
        </row>
        <row r="1302">
          <cell r="B1302">
            <v>5170900100</v>
          </cell>
          <cell r="C1302" t="str">
            <v>PROPIEDADES EN ARRENDAMIENTO FINANCIERO</v>
          </cell>
          <cell r="D1302">
            <v>0</v>
          </cell>
        </row>
        <row r="1303">
          <cell r="B1303">
            <v>5170950100</v>
          </cell>
          <cell r="C1303" t="str">
            <v>DETERIORO OTROS ACTIVOS</v>
          </cell>
          <cell r="D1303">
            <v>376472403.24000001</v>
          </cell>
        </row>
        <row r="1304">
          <cell r="B1304">
            <v>5170950500</v>
          </cell>
          <cell r="C1304" t="str">
            <v>DETERIORO ELEMENTOS PARA PRODUCCION DE B</v>
          </cell>
          <cell r="D1304">
            <v>40770036.799999997</v>
          </cell>
        </row>
        <row r="1305">
          <cell r="B1305">
            <v>5170950600</v>
          </cell>
          <cell r="C1305" t="str">
            <v>DETERIORO ELEMENTOS PARA PRODUCCION DE M</v>
          </cell>
          <cell r="D1305">
            <v>15256250.65</v>
          </cell>
        </row>
        <row r="1306">
          <cell r="B1306">
            <v>5170950700</v>
          </cell>
          <cell r="C1306" t="str">
            <v>DETERIORO INVENTARIOS Y BIENES REALIZABL</v>
          </cell>
          <cell r="D1306">
            <v>98744936.590000004</v>
          </cell>
        </row>
        <row r="1307">
          <cell r="B1307">
            <v>5172250200</v>
          </cell>
          <cell r="C1307" t="str">
            <v>SANCIONES E INTERESES MORATORIOS</v>
          </cell>
          <cell r="D1307">
            <v>8536461.3000000007</v>
          </cell>
        </row>
        <row r="1308">
          <cell r="B1308">
            <v>5172950100</v>
          </cell>
          <cell r="C1308" t="str">
            <v>PROV PROCESO JUD AJUST POR CAMBIOS EN VA</v>
          </cell>
          <cell r="D1308">
            <v>5740906293</v>
          </cell>
        </row>
        <row r="1309">
          <cell r="B1309">
            <v>5172950101</v>
          </cell>
          <cell r="C1309" t="str">
            <v>PROVISION PROCESOS JUDICIALES - COSTO FI</v>
          </cell>
          <cell r="D1309">
            <v>1432677736</v>
          </cell>
        </row>
        <row r="1310">
          <cell r="B1310">
            <v>5175040100</v>
          </cell>
          <cell r="C1310" t="str">
            <v>DEPRECIACION MAQUINARIA Y EQUIPO</v>
          </cell>
          <cell r="D1310">
            <v>5627598548.6899996</v>
          </cell>
        </row>
        <row r="1311">
          <cell r="B1311">
            <v>5175060100</v>
          </cell>
          <cell r="C1311" t="str">
            <v>DEPRECIACION VEHICULOS</v>
          </cell>
          <cell r="D1311">
            <v>534647132.32999998</v>
          </cell>
        </row>
        <row r="1312">
          <cell r="B1312">
            <v>5175070100</v>
          </cell>
          <cell r="C1312" t="str">
            <v>DEPRECIACION EDIFICIOS</v>
          </cell>
          <cell r="D1312">
            <v>19084211486.02</v>
          </cell>
        </row>
        <row r="1313">
          <cell r="B1313">
            <v>5175080100</v>
          </cell>
          <cell r="C1313" t="str">
            <v>DEPRECIACION MUEBLES Y ENSERES</v>
          </cell>
          <cell r="D1313">
            <v>773531734.22000003</v>
          </cell>
        </row>
        <row r="1314">
          <cell r="B1314">
            <v>5175100100</v>
          </cell>
          <cell r="C1314" t="str">
            <v>DEPRECIACION EQUIPO DE OFICINA</v>
          </cell>
          <cell r="D1314">
            <v>23997694.460000001</v>
          </cell>
        </row>
        <row r="1315">
          <cell r="B1315">
            <v>5175120100</v>
          </cell>
          <cell r="C1315" t="str">
            <v>DEPRECIACION EQUIPO INFORMATICO BANCO</v>
          </cell>
          <cell r="D1315">
            <v>6370063784.6000004</v>
          </cell>
        </row>
        <row r="1316">
          <cell r="B1316">
            <v>5175120101</v>
          </cell>
          <cell r="C1316" t="str">
            <v>DEPRECIACION EQUIPO DE COMPUTACION CORPO</v>
          </cell>
          <cell r="D1316">
            <v>2957793786.8400002</v>
          </cell>
        </row>
        <row r="1317">
          <cell r="B1317">
            <v>5175120102</v>
          </cell>
          <cell r="C1317" t="str">
            <v>DEPRECIAC EQ COMPUT PARA TRANSM DE DATOS</v>
          </cell>
          <cell r="D1317">
            <v>5216745088.5200005</v>
          </cell>
        </row>
        <row r="1318">
          <cell r="B1318">
            <v>5175310100</v>
          </cell>
          <cell r="C1318" t="str">
            <v>DEPRECIACION BIENES RECIBIDOS EN COMODAT</v>
          </cell>
          <cell r="D1318">
            <v>239128983.27000001</v>
          </cell>
        </row>
        <row r="1319">
          <cell r="B1319">
            <v>5175330100</v>
          </cell>
          <cell r="C1319" t="str">
            <v>DEPRECIACION DE INMUEBLES - PROPIEDAD DE</v>
          </cell>
          <cell r="D1319">
            <v>27838677.890000001</v>
          </cell>
        </row>
        <row r="1320">
          <cell r="B1320">
            <v>5178000100</v>
          </cell>
          <cell r="C1320" t="str">
            <v>DEPRECIACION PROPIED EN ARRENDAMIENTO FI</v>
          </cell>
          <cell r="D1320">
            <v>986898597.94000006</v>
          </cell>
        </row>
        <row r="1321">
          <cell r="B1321">
            <v>5180200100</v>
          </cell>
          <cell r="C1321" t="str">
            <v>AMORTIZACION PROYECTOS</v>
          </cell>
          <cell r="D1321">
            <v>28494610754.290001</v>
          </cell>
        </row>
        <row r="1322">
          <cell r="B1322">
            <v>5180200200</v>
          </cell>
          <cell r="C1322" t="str">
            <v>AMORTIZACION LICENCIAMIENTO</v>
          </cell>
          <cell r="D1322">
            <v>16533301695.469999</v>
          </cell>
        </row>
        <row r="1323">
          <cell r="B1323">
            <v>5180600100</v>
          </cell>
          <cell r="C1323" t="str">
            <v>AMORTIZAC MEJORAS A PROPIE TOMADAS EN AR</v>
          </cell>
          <cell r="D1323">
            <v>13826086.539999999</v>
          </cell>
        </row>
        <row r="1324">
          <cell r="B1324">
            <v>5183050100</v>
          </cell>
          <cell r="C1324" t="str">
            <v>COSTO DE EMISION BILLETES</v>
          </cell>
          <cell r="D1324">
            <v>124330287208.10001</v>
          </cell>
        </row>
        <row r="1325">
          <cell r="B1325">
            <v>5183100100</v>
          </cell>
          <cell r="C1325" t="str">
            <v>COSTO DE EMISION MONEDA METALICA</v>
          </cell>
          <cell r="D1325">
            <v>196396636258.94</v>
          </cell>
        </row>
        <row r="1326">
          <cell r="B1326">
            <v>5190050100</v>
          </cell>
          <cell r="C1326" t="str">
            <v>CONTRATOS PARA SERVICIO DE ASEO Y CAFETE</v>
          </cell>
          <cell r="D1326">
            <v>6041103266.3800001</v>
          </cell>
        </row>
        <row r="1327">
          <cell r="B1327">
            <v>5190050101</v>
          </cell>
          <cell r="C1327" t="str">
            <v>SERVICIO DE LAVAND:ALFOMBRAS, CORTI, UNI</v>
          </cell>
          <cell r="D1327">
            <v>207115913.28999999</v>
          </cell>
        </row>
        <row r="1328">
          <cell r="B1328">
            <v>5190050102</v>
          </cell>
          <cell r="C1328" t="str">
            <v>ELEMENTOS PARA ASEO</v>
          </cell>
          <cell r="D1328">
            <v>1186672333.3599999</v>
          </cell>
        </row>
        <row r="1329">
          <cell r="B1329">
            <v>5190050103</v>
          </cell>
          <cell r="C1329" t="str">
            <v>SERVICIO VIGILANCIA PRIVADA</v>
          </cell>
          <cell r="D1329">
            <v>18168992389.869999</v>
          </cell>
        </row>
        <row r="1330">
          <cell r="B1330">
            <v>5190050105</v>
          </cell>
          <cell r="C1330" t="str">
            <v>ELEMENTOS Y ACCESORIOS PARA PROTECCION Y</v>
          </cell>
          <cell r="D1330">
            <v>4603298.66</v>
          </cell>
        </row>
        <row r="1331">
          <cell r="B1331">
            <v>5190050106</v>
          </cell>
          <cell r="C1331" t="str">
            <v>SERVICIOS ESPECIALES RELACIONADOS CON PR</v>
          </cell>
          <cell r="D1331">
            <v>61975312.390000001</v>
          </cell>
        </row>
        <row r="1332">
          <cell r="B1332">
            <v>5190100100</v>
          </cell>
          <cell r="C1332" t="str">
            <v>PERSONAL CONTRATADO TEMPORALMENTE</v>
          </cell>
          <cell r="D1332">
            <v>1514712809.79</v>
          </cell>
        </row>
        <row r="1333">
          <cell r="B1333">
            <v>5190150101</v>
          </cell>
          <cell r="C1333" t="str">
            <v>AVISOS EN PRENSA,REVISTAS Y PUB DE EST F</v>
          </cell>
          <cell r="D1333">
            <v>302692824.39999998</v>
          </cell>
        </row>
        <row r="1334">
          <cell r="B1334">
            <v>5190150111</v>
          </cell>
          <cell r="C1334" t="str">
            <v>AVISOS EN DIRECTORIOS TELEFONICOS LOCALE</v>
          </cell>
          <cell r="D1334">
            <v>58440943.689999998</v>
          </cell>
        </row>
        <row r="1335">
          <cell r="B1335">
            <v>5190150112</v>
          </cell>
          <cell r="C1335" t="str">
            <v>GASTOS EN DIVULGACION DE ACTIVIDADES CUL</v>
          </cell>
          <cell r="D1335">
            <v>527752203.05000001</v>
          </cell>
        </row>
        <row r="1336">
          <cell r="B1336">
            <v>5190200102</v>
          </cell>
          <cell r="C1336" t="str">
            <v>SERVICIO ATENCIONES Y EVENTOS ORGANIZ BC</v>
          </cell>
          <cell r="D1336">
            <v>441792510.32999998</v>
          </cell>
        </row>
        <row r="1337">
          <cell r="B1337">
            <v>5190200104</v>
          </cell>
          <cell r="C1337" t="str">
            <v>CLUBES SOCIALES, CUOTA ORDIN Y EXTRA DE</v>
          </cell>
          <cell r="D1337">
            <v>467449625.16000003</v>
          </cell>
        </row>
        <row r="1338">
          <cell r="B1338">
            <v>5190200106</v>
          </cell>
          <cell r="C1338" t="str">
            <v>ARTÍCULOS INSTITUCIONALES</v>
          </cell>
          <cell r="D1338">
            <v>36135646.120000005</v>
          </cell>
        </row>
        <row r="1339">
          <cell r="B1339">
            <v>5190200107</v>
          </cell>
          <cell r="C1339" t="str">
            <v>GASTOS DE VIAJE, ALOJA, ETC DE VISITANTE</v>
          </cell>
          <cell r="D1339">
            <v>354824804.24000001</v>
          </cell>
        </row>
        <row r="1340">
          <cell r="B1340">
            <v>5190200108</v>
          </cell>
          <cell r="C1340" t="str">
            <v>GASTOS DE RELACIONES PÚBLICAS</v>
          </cell>
          <cell r="D1340">
            <v>52543651.549999997</v>
          </cell>
        </row>
        <row r="1341">
          <cell r="B1341">
            <v>5190200110</v>
          </cell>
          <cell r="C1341" t="str">
            <v>ARREGLOS FLORALES ENVIADOS POR MOTIVOS E</v>
          </cell>
          <cell r="D1341">
            <v>11329000</v>
          </cell>
        </row>
        <row r="1342">
          <cell r="B1342">
            <v>5190200115</v>
          </cell>
          <cell r="C1342" t="str">
            <v>SERVICIO GTOS ORGANIZ REUNI CONFEREN ENT</v>
          </cell>
          <cell r="D1342">
            <v>832148684.51999998</v>
          </cell>
        </row>
        <row r="1343">
          <cell r="B1343">
            <v>5190200116</v>
          </cell>
          <cell r="C1343" t="str">
            <v>GASTOS REEMBOLSABLES CUOTA ORDINARIA SOS</v>
          </cell>
          <cell r="D1343">
            <v>185499478.84999999</v>
          </cell>
        </row>
        <row r="1344">
          <cell r="B1344">
            <v>5190200118</v>
          </cell>
          <cell r="C1344" t="str">
            <v>GASTOS EN DIVULGACION DE ACTIVIDADES DEL</v>
          </cell>
          <cell r="D1344">
            <v>969365260.15999997</v>
          </cell>
        </row>
        <row r="1345">
          <cell r="B1345">
            <v>5190200120</v>
          </cell>
          <cell r="C1345" t="str">
            <v>COMPRAS PARA EVENTOS EXTERNOS ORGANIZ PO</v>
          </cell>
          <cell r="D1345">
            <v>416034806.86000001</v>
          </cell>
        </row>
        <row r="1346">
          <cell r="B1346">
            <v>5190200121</v>
          </cell>
          <cell r="C1346" t="str">
            <v>HONORARIO TRADUCCION REUNI CONFEREN ENTI</v>
          </cell>
          <cell r="D1346">
            <v>31445000</v>
          </cell>
        </row>
        <row r="1347">
          <cell r="B1347">
            <v>5190250100</v>
          </cell>
          <cell r="C1347" t="str">
            <v>SERVICIO ACUEDUCTO, ALCANTARILLADO Y ASE</v>
          </cell>
          <cell r="D1347">
            <v>695483706.73000002</v>
          </cell>
        </row>
        <row r="1348">
          <cell r="B1348">
            <v>5190250101</v>
          </cell>
          <cell r="C1348" t="str">
            <v>SERVICIO DE ENERGIA Y ALUMBRADO PUBLICO</v>
          </cell>
          <cell r="D1348">
            <v>18356952905.950001</v>
          </cell>
        </row>
        <row r="1349">
          <cell r="B1349">
            <v>5190250102</v>
          </cell>
          <cell r="C1349" t="str">
            <v>SERVICIO TELEFONICO</v>
          </cell>
          <cell r="D1349">
            <v>407321246.92000002</v>
          </cell>
        </row>
        <row r="1350">
          <cell r="B1350">
            <v>5190250103</v>
          </cell>
          <cell r="C1350" t="str">
            <v>SERVICIOS DE TELECOMUNICACIONES</v>
          </cell>
          <cell r="D1350">
            <v>2131925711.5</v>
          </cell>
        </row>
        <row r="1351">
          <cell r="B1351">
            <v>5190250104</v>
          </cell>
          <cell r="C1351" t="str">
            <v>SERVICIO ADECUACION REDES LOCALES Y TELE</v>
          </cell>
          <cell r="D1351">
            <v>106370760.34999999</v>
          </cell>
        </row>
        <row r="1352">
          <cell r="B1352">
            <v>5190250105</v>
          </cell>
          <cell r="C1352" t="str">
            <v>SERVICIO DE TELEFONIA CELULAR</v>
          </cell>
          <cell r="D1352">
            <v>290481918.89999998</v>
          </cell>
        </row>
        <row r="1353">
          <cell r="B1353">
            <v>5190250107</v>
          </cell>
          <cell r="C1353" t="str">
            <v>SERVICIO DE GAS NATURAL</v>
          </cell>
          <cell r="D1353">
            <v>89808817</v>
          </cell>
        </row>
        <row r="1354">
          <cell r="B1354">
            <v>5190350100</v>
          </cell>
          <cell r="C1354" t="str">
            <v>GASTOS DE VIAJE DIFERENTE EMPLEADOS</v>
          </cell>
          <cell r="D1354">
            <v>43475161.969999999</v>
          </cell>
        </row>
        <row r="1355">
          <cell r="B1355">
            <v>5190400100</v>
          </cell>
          <cell r="C1355" t="str">
            <v>SERV VEHICULOS CONTRATADOS PARA TRANSP D</v>
          </cell>
          <cell r="D1355">
            <v>1616012316.9400001</v>
          </cell>
        </row>
        <row r="1356">
          <cell r="B1356">
            <v>5190400102</v>
          </cell>
          <cell r="C1356" t="str">
            <v>SERV TRANS MUEBL- ENS,MAQ-EQ,UTI,PAPEL,A</v>
          </cell>
          <cell r="D1356">
            <v>136173921.56</v>
          </cell>
        </row>
        <row r="1357">
          <cell r="B1357">
            <v>5190400103</v>
          </cell>
          <cell r="C1357" t="str">
            <v>SERV TRANSPORTE EN DILIGENCIAS PROPIAS D</v>
          </cell>
          <cell r="D1357">
            <v>126171484.23</v>
          </cell>
        </row>
        <row r="1358">
          <cell r="B1358">
            <v>5190400104</v>
          </cell>
          <cell r="C1358" t="str">
            <v>SERV TRANSPORTE DE CORRESPOND INCLUYE AE</v>
          </cell>
          <cell r="D1358">
            <v>93696354</v>
          </cell>
        </row>
        <row r="1359">
          <cell r="B1359">
            <v>5190400105</v>
          </cell>
          <cell r="C1359" t="str">
            <v>SERV TRANSPORTE DE BASURAS Y DESPERDICIO</v>
          </cell>
          <cell r="D1359">
            <v>62039567</v>
          </cell>
        </row>
        <row r="1360">
          <cell r="B1360">
            <v>5190400106</v>
          </cell>
          <cell r="C1360" t="str">
            <v>SERV TRANSPORTE EN JORNADAS ESPECIALES P</v>
          </cell>
          <cell r="D1360">
            <v>155443430</v>
          </cell>
        </row>
        <row r="1361">
          <cell r="B1361">
            <v>5190400107</v>
          </cell>
          <cell r="C1361" t="str">
            <v>VLOR RECUPERADO CONTRATO VEHICULOS TRANS</v>
          </cell>
          <cell r="D1361">
            <v>-233002477.44999999</v>
          </cell>
        </row>
        <row r="1362">
          <cell r="B1362">
            <v>5190400108</v>
          </cell>
          <cell r="C1362" t="str">
            <v>SERVICIO TRANSPORTE DE M/CIA IMPORTADA –</v>
          </cell>
          <cell r="D1362">
            <v>902026.98</v>
          </cell>
        </row>
        <row r="1363">
          <cell r="B1363">
            <v>5190400200</v>
          </cell>
          <cell r="C1363" t="str">
            <v>SERV MOVILIZACION DE DIVISAS</v>
          </cell>
          <cell r="D1363">
            <v>19149167.010000002</v>
          </cell>
        </row>
        <row r="1364">
          <cell r="B1364">
            <v>5190400300</v>
          </cell>
          <cell r="C1364" t="str">
            <v>SERV MOVILIZACION DE BILLETES</v>
          </cell>
          <cell r="D1364">
            <v>6961416327.7399998</v>
          </cell>
        </row>
        <row r="1365">
          <cell r="B1365">
            <v>5190400302</v>
          </cell>
          <cell r="C1365" t="str">
            <v>SERV MOVILIZACION MONEDA METALICA</v>
          </cell>
          <cell r="D1365">
            <v>1324477198.97</v>
          </cell>
        </row>
        <row r="1366">
          <cell r="B1366">
            <v>5190400303</v>
          </cell>
          <cell r="C1366" t="str">
            <v>TRANSPORTE - MOVILIZACIÓN ESPECIES MONET</v>
          </cell>
          <cell r="D1366">
            <v>7174783335.9700003</v>
          </cell>
        </row>
        <row r="1367">
          <cell r="B1367">
            <v>5190400304</v>
          </cell>
          <cell r="C1367" t="str">
            <v>SERV TRANSPORTE RELACIONADO CON LA ACT C</v>
          </cell>
          <cell r="D1367">
            <v>1975500831.3299999</v>
          </cell>
        </row>
        <row r="1368">
          <cell r="B1368">
            <v>5190400305</v>
          </cell>
          <cell r="C1368" t="str">
            <v>SERV TRANSPORT DE PUBLICACIONES ACTIVIDA</v>
          </cell>
          <cell r="D1368">
            <v>241523658</v>
          </cell>
        </row>
        <row r="1369">
          <cell r="B1369">
            <v>5190450100</v>
          </cell>
          <cell r="C1369" t="str">
            <v>UTILES DE OFICINA</v>
          </cell>
          <cell r="D1369">
            <v>118113778.44</v>
          </cell>
        </row>
        <row r="1370">
          <cell r="B1370">
            <v>5190450101</v>
          </cell>
          <cell r="C1370" t="str">
            <v>PAPELERIA</v>
          </cell>
          <cell r="D1370">
            <v>111253117.56</v>
          </cell>
        </row>
        <row r="1371">
          <cell r="B1371">
            <v>5190450102</v>
          </cell>
          <cell r="C1371" t="str">
            <v>INSUMOS PARA EQUIPOS DE SISTEMAS</v>
          </cell>
          <cell r="D1371">
            <v>58998965.399999999</v>
          </cell>
        </row>
        <row r="1372">
          <cell r="B1372">
            <v>5190650100</v>
          </cell>
          <cell r="C1372" t="str">
            <v>SUSCRIPCION A REVISTAS</v>
          </cell>
          <cell r="D1372">
            <v>10399993</v>
          </cell>
        </row>
        <row r="1373">
          <cell r="B1373">
            <v>5190650101</v>
          </cell>
          <cell r="C1373" t="str">
            <v>SUSCRIPCION A PERIODICOS</v>
          </cell>
          <cell r="D1373">
            <v>166766458</v>
          </cell>
        </row>
        <row r="1374">
          <cell r="B1374">
            <v>5190650102</v>
          </cell>
          <cell r="C1374" t="str">
            <v>DESARROLLO DE COLECCIÓN HEMEROTECA DE SG</v>
          </cell>
          <cell r="D1374">
            <v>1385724584.1000001</v>
          </cell>
        </row>
        <row r="1375">
          <cell r="B1375">
            <v>5190650103</v>
          </cell>
          <cell r="C1375" t="str">
            <v>SUSCRIPCION A PUBLICACIONES ESPECIALIZAD</v>
          </cell>
          <cell r="D1375">
            <v>166259830.25</v>
          </cell>
        </row>
        <row r="1376">
          <cell r="B1376">
            <v>5190900001</v>
          </cell>
          <cell r="C1376" t="str">
            <v>ADMINISTRACIÓN OP. DE CAMBIO DE EFECTIVO</v>
          </cell>
          <cell r="D1376">
            <v>772746942.64999998</v>
          </cell>
        </row>
        <row r="1377">
          <cell r="B1377">
            <v>5190900002</v>
          </cell>
          <cell r="C1377" t="str">
            <v>ADMINISTRACIÓN OP. DE CAMBIO DE EFECTIVO</v>
          </cell>
          <cell r="D1377">
            <v>3496136465.1799998</v>
          </cell>
        </row>
        <row r="1378">
          <cell r="B1378">
            <v>5190950002</v>
          </cell>
          <cell r="C1378" t="str">
            <v>RECUPERAC.OTROS INTERESES DE MORA</v>
          </cell>
          <cell r="D1378">
            <v>-54759100</v>
          </cell>
        </row>
        <row r="1379">
          <cell r="B1379">
            <v>5190950100</v>
          </cell>
          <cell r="C1379" t="str">
            <v>ACTIVOS FIJOS DE BAJO VALOR</v>
          </cell>
          <cell r="D1379">
            <v>545764573.99000001</v>
          </cell>
        </row>
        <row r="1380">
          <cell r="B1380">
            <v>5190950210</v>
          </cell>
          <cell r="C1380" t="str">
            <v>PERDIDA BAJA TERRENOS EDIFICIOS</v>
          </cell>
          <cell r="D1380">
            <v>0.01</v>
          </cell>
        </row>
        <row r="1381">
          <cell r="B1381">
            <v>5190950212</v>
          </cell>
          <cell r="C1381" t="str">
            <v>PERDIDA BAJA MAQUINARIA Y EQUIPO-MUEBLES</v>
          </cell>
          <cell r="D1381">
            <v>68023865.329999998</v>
          </cell>
        </row>
        <row r="1382">
          <cell r="B1382">
            <v>5190950221</v>
          </cell>
          <cell r="C1382" t="str">
            <v>PERDIDA BAJA CONSTRUCCIONES EN CURSO</v>
          </cell>
          <cell r="D1382">
            <v>4481293855.1700001</v>
          </cell>
        </row>
        <row r="1383">
          <cell r="B1383">
            <v>5190950301</v>
          </cell>
          <cell r="C1383" t="str">
            <v>LIBROS ESPECIALI ADQ PARA CONSULTA DE EM</v>
          </cell>
          <cell r="D1383">
            <v>2782860</v>
          </cell>
        </row>
        <row r="1384">
          <cell r="B1384">
            <v>5190950302</v>
          </cell>
          <cell r="C1384" t="str">
            <v>MATERIALES Y ELEMENTOS PARA SEGURIDAD IN</v>
          </cell>
          <cell r="D1384">
            <v>179362633.72</v>
          </cell>
        </row>
        <row r="1385">
          <cell r="B1385">
            <v>5190950304</v>
          </cell>
          <cell r="C1385" t="str">
            <v>SUMINISTROS VARIOS</v>
          </cell>
          <cell r="D1385">
            <v>509577106.74000001</v>
          </cell>
        </row>
        <row r="1386">
          <cell r="B1386">
            <v>5190950305</v>
          </cell>
          <cell r="C1386" t="str">
            <v>ELEMENTOS PARA LABORATORIO DEL DTI</v>
          </cell>
          <cell r="D1386">
            <v>9942258.5999999996</v>
          </cell>
        </row>
        <row r="1387">
          <cell r="B1387">
            <v>5190950306</v>
          </cell>
          <cell r="C1387" t="str">
            <v>SUMINISTROS ELECTRICOS</v>
          </cell>
          <cell r="D1387">
            <v>458888761.52999997</v>
          </cell>
        </row>
        <row r="1388">
          <cell r="B1388">
            <v>5190950307</v>
          </cell>
          <cell r="C1388" t="str">
            <v>ESTIBAS DE MADERA PARA MOVILIZACION DE V</v>
          </cell>
          <cell r="D1388">
            <v>49742760.200000003</v>
          </cell>
        </row>
        <row r="1389">
          <cell r="B1389">
            <v>5190950308</v>
          </cell>
          <cell r="C1389" t="str">
            <v>ELEMENTOS PARA CAFETERIA</v>
          </cell>
          <cell r="D1389">
            <v>117745465.98999999</v>
          </cell>
        </row>
        <row r="1390">
          <cell r="B1390">
            <v>5190950309</v>
          </cell>
          <cell r="C1390" t="str">
            <v>ARREGLOS NAVIDEÑOS</v>
          </cell>
          <cell r="D1390">
            <v>58628816.780000001</v>
          </cell>
        </row>
        <row r="1391">
          <cell r="B1391">
            <v>5190950400</v>
          </cell>
          <cell r="C1391" t="str">
            <v>COMBUSTIBLE Y ADITIVOS PARA PLANTAS DE E</v>
          </cell>
          <cell r="D1391">
            <v>152570481.16999999</v>
          </cell>
        </row>
        <row r="1392">
          <cell r="B1392">
            <v>5190950401</v>
          </cell>
          <cell r="C1392" t="str">
            <v>COMBUSTIBLE Y ADITIVOS PARA VEHICULOS</v>
          </cell>
          <cell r="D1392">
            <v>198608778.41</v>
          </cell>
        </row>
        <row r="1393">
          <cell r="B1393">
            <v>5190950500</v>
          </cell>
          <cell r="C1393" t="str">
            <v>MATERIAL PARA EMPAQUES - OTROS USOS</v>
          </cell>
          <cell r="D1393">
            <v>38331792.469999999</v>
          </cell>
        </row>
        <row r="1394">
          <cell r="B1394">
            <v>5190950600</v>
          </cell>
          <cell r="C1394" t="str">
            <v>MATERIAL  PARA EMPAQUE DE  BILLETES Y MO</v>
          </cell>
          <cell r="D1394">
            <v>604973522.42999995</v>
          </cell>
        </row>
        <row r="1395">
          <cell r="B1395">
            <v>5190950601</v>
          </cell>
          <cell r="C1395" t="str">
            <v>CINTAS DE PAPEL PARA MAQUINA FAJADORA DE</v>
          </cell>
          <cell r="D1395">
            <v>249503558.97</v>
          </cell>
        </row>
        <row r="1396">
          <cell r="B1396">
            <v>5190950700</v>
          </cell>
          <cell r="C1396" t="str">
            <v>DERECHOS DE AUTOR</v>
          </cell>
          <cell r="D1396">
            <v>68899453.890000001</v>
          </cell>
        </row>
        <row r="1397">
          <cell r="B1397">
            <v>5190950703</v>
          </cell>
          <cell r="C1397" t="str">
            <v>DISEÑO MATERIAL DE APOYO CUALQUIER TIPO</v>
          </cell>
          <cell r="D1397">
            <v>535779445.20999998</v>
          </cell>
        </row>
        <row r="1398">
          <cell r="B1398">
            <v>5190950704</v>
          </cell>
          <cell r="C1398" t="str">
            <v>MATERIAL AUDIOVISUALES</v>
          </cell>
          <cell r="D1398">
            <v>71618951</v>
          </cell>
        </row>
        <row r="1399">
          <cell r="B1399">
            <v>5190950705</v>
          </cell>
          <cell r="C1399" t="str">
            <v>PASAJES-GTOS VIAJE OCASIONADOS EN ACOMPA</v>
          </cell>
          <cell r="D1399">
            <v>81364884.010000005</v>
          </cell>
        </row>
        <row r="1400">
          <cell r="B1400">
            <v>5190950706</v>
          </cell>
          <cell r="C1400" t="str">
            <v>MONTAJE SERV APOYO CUALQUIER TIPO A.CULT</v>
          </cell>
          <cell r="D1400">
            <v>3134174522.5599995</v>
          </cell>
        </row>
        <row r="1401">
          <cell r="B1401">
            <v>5190950707</v>
          </cell>
          <cell r="C1401" t="str">
            <v>MATERIAL GRAFICO- SUBGERENCIA CULTURAL</v>
          </cell>
          <cell r="D1401">
            <v>180653430</v>
          </cell>
        </row>
        <row r="1402">
          <cell r="B1402">
            <v>5190950708</v>
          </cell>
          <cell r="C1402" t="str">
            <v>EMPASTE, ENCUADERN, LIBROS REVIS Y OTRAS</v>
          </cell>
          <cell r="D1402">
            <v>13399041.460000001</v>
          </cell>
        </row>
        <row r="1403">
          <cell r="B1403">
            <v>5190950709</v>
          </cell>
          <cell r="C1403" t="str">
            <v>REV,PERIODICOS, PUBLI ELECT Y OTROS MATE</v>
          </cell>
          <cell r="D1403">
            <v>1043371971.6900001</v>
          </cell>
        </row>
        <row r="1404">
          <cell r="B1404">
            <v>5190950710</v>
          </cell>
          <cell r="C1404" t="str">
            <v>LIBROS ADQUIRIDOS PARA CANJE CON OTROS E</v>
          </cell>
          <cell r="D1404">
            <v>23843100</v>
          </cell>
        </row>
        <row r="1405">
          <cell r="B1405">
            <v>5190950711</v>
          </cell>
          <cell r="C1405" t="str">
            <v>MONTAJE SERV DE APOYO CUALQUER ACT CULT</v>
          </cell>
          <cell r="D1405">
            <v>98839468.25</v>
          </cell>
        </row>
        <row r="1406">
          <cell r="B1406">
            <v>5190950712</v>
          </cell>
          <cell r="C1406" t="str">
            <v>BECA EXTERNA JÓVENES TALENTOS</v>
          </cell>
          <cell r="D1406">
            <v>522832336.37</v>
          </cell>
        </row>
        <row r="1407">
          <cell r="B1407">
            <v>5190950713</v>
          </cell>
          <cell r="C1407" t="str">
            <v>BECA EXTERNA PHD Y DERECHO ECONÓMICO</v>
          </cell>
          <cell r="D1407">
            <v>1557555869.8000002</v>
          </cell>
        </row>
        <row r="1408">
          <cell r="B1408">
            <v>5190950800</v>
          </cell>
          <cell r="C1408" t="str">
            <v>SUSCRIP PUBLICACIONES EN EL EXTERIOR-OP</v>
          </cell>
          <cell r="D1408">
            <v>10574737818.5</v>
          </cell>
        </row>
        <row r="1409">
          <cell r="B1409">
            <v>5190950801</v>
          </cell>
          <cell r="C1409" t="str">
            <v>RI SERVICIOS DE INFORMACION PORTAFOLIOS</v>
          </cell>
          <cell r="D1409">
            <v>1645201550.71</v>
          </cell>
        </row>
        <row r="1410">
          <cell r="B1410">
            <v>5190950802</v>
          </cell>
          <cell r="C1410" t="str">
            <v>SERVICIO DE REGISTRO DE DERIVADOS DE DIV</v>
          </cell>
          <cell r="D1410">
            <v>10199490</v>
          </cell>
        </row>
        <row r="1411">
          <cell r="B1411">
            <v>5190950901</v>
          </cell>
          <cell r="C1411" t="str">
            <v>OUTSOURCING DE SERVICIOS GENERALES</v>
          </cell>
          <cell r="D1411">
            <v>4216268598.1500001</v>
          </cell>
        </row>
        <row r="1412">
          <cell r="B1412">
            <v>5190950902</v>
          </cell>
          <cell r="C1412" t="str">
            <v>ORGANIZACIÓN DEL ARCHIVO HISTÓRICO DEL B</v>
          </cell>
          <cell r="D1412">
            <v>141697800</v>
          </cell>
        </row>
        <row r="1413">
          <cell r="B1413">
            <v>5190950903</v>
          </cell>
          <cell r="C1413" t="str">
            <v>REPROGRAFIA DE DOCUM MICROFILM Y DIGITAL</v>
          </cell>
          <cell r="D1413">
            <v>571931055.25999999</v>
          </cell>
        </row>
        <row r="1414">
          <cell r="B1414">
            <v>5190950904</v>
          </cell>
          <cell r="C1414" t="str">
            <v>OUTSOURCING DE SERVICIOS INFORMATICOS</v>
          </cell>
          <cell r="D1414">
            <v>4230098527.6100001</v>
          </cell>
        </row>
        <row r="1415">
          <cell r="B1415">
            <v>5190950905</v>
          </cell>
          <cell r="C1415" t="str">
            <v>CUOTA DE ADMON INMUEBLES DEPENDENCIAS BC</v>
          </cell>
          <cell r="D1415">
            <v>250433276</v>
          </cell>
        </row>
        <row r="1416">
          <cell r="B1416">
            <v>5190950906</v>
          </cell>
          <cell r="C1416" t="str">
            <v>EMPASTE Y ENCUAD LIBROS DIFER AL AREA CU</v>
          </cell>
          <cell r="D1416">
            <v>258850</v>
          </cell>
        </row>
        <row r="1417">
          <cell r="B1417">
            <v>5190950907</v>
          </cell>
          <cell r="C1417" t="str">
            <v>SERV FOTOCOPIADO, HELIOGRAFIAS ETC</v>
          </cell>
          <cell r="D1417">
            <v>3110775.37</v>
          </cell>
        </row>
        <row r="1418">
          <cell r="B1418">
            <v>5190950908</v>
          </cell>
          <cell r="C1418" t="str">
            <v>PARA ELABORACION DE CARNÉS.</v>
          </cell>
          <cell r="D1418">
            <v>6704046.6799999997</v>
          </cell>
        </row>
        <row r="1419">
          <cell r="B1419">
            <v>5190950909</v>
          </cell>
          <cell r="C1419" t="str">
            <v>OTROS SERVICIOS CONTRATADOS ESTUDIOS Y E</v>
          </cell>
          <cell r="D1419">
            <v>2031377558.9400001</v>
          </cell>
        </row>
        <row r="1420">
          <cell r="B1420">
            <v>5190950910</v>
          </cell>
          <cell r="C1420" t="str">
            <v>SERVICIO DE INVENTARIO FISICO DE ACTIVOS</v>
          </cell>
          <cell r="D1420">
            <v>295120000</v>
          </cell>
        </row>
        <row r="1421">
          <cell r="B1421">
            <v>5190950911</v>
          </cell>
          <cell r="C1421" t="str">
            <v>SERVICIO SANEAMIENTO AMBIENTAL Y FUMIGAC</v>
          </cell>
          <cell r="D1421">
            <v>108171047.17</v>
          </cell>
        </row>
        <row r="1422">
          <cell r="B1422">
            <v>5190950912</v>
          </cell>
          <cell r="C1422" t="str">
            <v>SERVICIO DE MENSAJERIA INTERNA</v>
          </cell>
          <cell r="D1422">
            <v>1144396495.1300001</v>
          </cell>
        </row>
        <row r="1423">
          <cell r="B1423">
            <v>5190950914</v>
          </cell>
          <cell r="C1423" t="str">
            <v>SERVICIO ELECTRONICO DE INFORMACION</v>
          </cell>
          <cell r="D1423">
            <v>15252798.82</v>
          </cell>
        </row>
        <row r="1424">
          <cell r="B1424">
            <v>5190950915</v>
          </cell>
          <cell r="C1424" t="str">
            <v>COMPRAS ELEMENTOS MEDICIONES AMBIENTALES</v>
          </cell>
          <cell r="D1424">
            <v>4984000</v>
          </cell>
        </row>
        <row r="1425">
          <cell r="B1425">
            <v>5190950916</v>
          </cell>
          <cell r="C1425" t="str">
            <v>REMUNERACIÓN ESTUDIANTES EN PRÁCTICA</v>
          </cell>
          <cell r="D1425">
            <v>2184048001.3200002</v>
          </cell>
        </row>
        <row r="1426">
          <cell r="B1426">
            <v>5190950918</v>
          </cell>
          <cell r="C1426" t="str">
            <v>SERVICIO ADMON SALAS Y OTROS ESPAC AREA</v>
          </cell>
          <cell r="D1426">
            <v>3145965909.9200001</v>
          </cell>
        </row>
        <row r="1427">
          <cell r="B1427">
            <v>5190950919</v>
          </cell>
          <cell r="C1427" t="str">
            <v>REMUNERACION APRENDICES SENA</v>
          </cell>
          <cell r="D1427">
            <v>391169666.92000002</v>
          </cell>
        </row>
        <row r="1428">
          <cell r="B1428">
            <v>5190950920</v>
          </cell>
          <cell r="C1428" t="str">
            <v>APORTES ARL - APRENDICES SENA</v>
          </cell>
          <cell r="D1428">
            <v>1590400</v>
          </cell>
        </row>
        <row r="1429">
          <cell r="B1429">
            <v>5190950921</v>
          </cell>
          <cell r="C1429" t="str">
            <v>APORTES SALUD - APRENDICES SENA</v>
          </cell>
          <cell r="D1429">
            <v>62333200</v>
          </cell>
        </row>
        <row r="1430">
          <cell r="B1430">
            <v>5190950922</v>
          </cell>
          <cell r="C1430" t="str">
            <v>APORTES ARL ESTUDIANTES EN PRACTICA</v>
          </cell>
          <cell r="D1430">
            <v>8099100</v>
          </cell>
        </row>
        <row r="1431">
          <cell r="B1431">
            <v>5190950923</v>
          </cell>
          <cell r="C1431" t="str">
            <v>APORTES SALUD ESTUDIANTES EN PRACTICA</v>
          </cell>
          <cell r="D1431">
            <v>171624900</v>
          </cell>
        </row>
        <row r="1432">
          <cell r="B1432">
            <v>5190950924</v>
          </cell>
          <cell r="C1432" t="str">
            <v>CATALOGACION, MTTO Y PRESERV DE INFORM P</v>
          </cell>
          <cell r="D1432">
            <v>151186267.88999999</v>
          </cell>
        </row>
        <row r="1433">
          <cell r="B1433">
            <v>5190950927</v>
          </cell>
          <cell r="C1433" t="str">
            <v>OUTSOURCING PARA ADMON DEL ARCHIVO GRAL</v>
          </cell>
          <cell r="D1433">
            <v>462905685.41000003</v>
          </cell>
        </row>
        <row r="1434">
          <cell r="B1434">
            <v>5190950928</v>
          </cell>
          <cell r="C1434" t="str">
            <v>SERVICIOS DE INFORMACION</v>
          </cell>
          <cell r="D1434">
            <v>97493401.510000005</v>
          </cell>
        </row>
        <row r="1435">
          <cell r="B1435">
            <v>5190950929</v>
          </cell>
          <cell r="C1435" t="str">
            <v>SERVICIOS DE CONTINGENCIA - DFV</v>
          </cell>
          <cell r="D1435">
            <v>6177528</v>
          </cell>
        </row>
        <row r="1436">
          <cell r="B1436">
            <v>5190950950</v>
          </cell>
          <cell r="C1436" t="str">
            <v>SUMINISTROS CAPACITACION SINDICAL</v>
          </cell>
          <cell r="D1436">
            <v>67654226.760000005</v>
          </cell>
        </row>
        <row r="1437">
          <cell r="B1437">
            <v>5190950951</v>
          </cell>
          <cell r="C1437" t="str">
            <v>SERVICIOS CAPACITACION SINDICAL</v>
          </cell>
          <cell r="D1437">
            <v>74189145.290000007</v>
          </cell>
        </row>
        <row r="1438">
          <cell r="B1438">
            <v>5190951000</v>
          </cell>
          <cell r="C1438" t="str">
            <v>MATERIAL AUDIOVISUAL</v>
          </cell>
          <cell r="D1438">
            <v>20000000</v>
          </cell>
        </row>
        <row r="1439">
          <cell r="B1439">
            <v>5190951102</v>
          </cell>
          <cell r="C1439" t="str">
            <v>GASTOS PARA EMPLEADOS EN OCASIONES ESPEC</v>
          </cell>
          <cell r="D1439">
            <v>692510454.93000007</v>
          </cell>
        </row>
        <row r="1440">
          <cell r="B1440">
            <v>5190951104</v>
          </cell>
          <cell r="C1440" t="str">
            <v>COMPRAS CAPACITACION AUTORIDADES JUDICIA</v>
          </cell>
          <cell r="D1440">
            <v>16673656.32</v>
          </cell>
        </row>
        <row r="1441">
          <cell r="B1441">
            <v>5190951105</v>
          </cell>
          <cell r="C1441" t="str">
            <v>ANALISIS FISICO-QUIMICO Y MICROBIOLOGICO</v>
          </cell>
          <cell r="D1441">
            <v>77326217.170000002</v>
          </cell>
        </row>
        <row r="1442">
          <cell r="B1442">
            <v>5190951106</v>
          </cell>
          <cell r="C1442" t="str">
            <v>SERVICIO GTOS ORGANIZ REUNI CONFEREN BAN</v>
          </cell>
          <cell r="D1442">
            <v>305604597.31</v>
          </cell>
        </row>
        <row r="1443">
          <cell r="B1443">
            <v>5190951107</v>
          </cell>
          <cell r="C1443" t="str">
            <v>SERVICIOS DE ATENCION MEDICA PREHOSPITAL</v>
          </cell>
          <cell r="D1443">
            <v>57324572</v>
          </cell>
        </row>
        <row r="1444">
          <cell r="B1444">
            <v>5190951108</v>
          </cell>
          <cell r="C1444" t="str">
            <v>SERVICIO MATERIAL GRAFICO DIFERENTE DE C</v>
          </cell>
          <cell r="D1444">
            <v>200612954.24000001</v>
          </cell>
        </row>
        <row r="1445">
          <cell r="B1445">
            <v>5190951109</v>
          </cell>
          <cell r="C1445" t="str">
            <v>PAGO OUTSOURCING SISTEMA DE ATENCIÓN AL</v>
          </cell>
          <cell r="D1445">
            <v>631157961.98000002</v>
          </cell>
        </row>
        <row r="1446">
          <cell r="B1446">
            <v>5190951111</v>
          </cell>
          <cell r="C1446" t="str">
            <v>HONORARIOS TRADUCCION ORGANIZ REUNI CONF</v>
          </cell>
          <cell r="D1446">
            <v>450000</v>
          </cell>
        </row>
        <row r="1447">
          <cell r="B1447">
            <v>5190951114</v>
          </cell>
          <cell r="C1447" t="str">
            <v>SERVICIO LIBROS Y PUBLICACIONES PRODUCID</v>
          </cell>
          <cell r="D1447">
            <v>89291569.930000007</v>
          </cell>
        </row>
        <row r="1448">
          <cell r="B1448">
            <v>5190951115</v>
          </cell>
          <cell r="C1448" t="str">
            <v>COMPRAS LIBROS Y PUBLICACIONES PRODUCIDA</v>
          </cell>
          <cell r="D1448">
            <v>675000</v>
          </cell>
        </row>
        <row r="1449">
          <cell r="B1449">
            <v>5190951200</v>
          </cell>
          <cell r="C1449" t="str">
            <v>IVA DESCONTABLE POR PRORRATEO</v>
          </cell>
          <cell r="D1449">
            <v>-488518430.32999998</v>
          </cell>
        </row>
        <row r="1450">
          <cell r="B1450">
            <v>5190951301</v>
          </cell>
          <cell r="C1450" t="str">
            <v>BRIGADISTAS ESPECTACULOS PUBLICOS</v>
          </cell>
          <cell r="D1450">
            <v>34306652.799999997</v>
          </cell>
        </row>
        <row r="1451">
          <cell r="B1451">
            <v>5190951302</v>
          </cell>
          <cell r="C1451" t="str">
            <v>LICENCIAS Y DERECHOS POR REPRODUCCIONES</v>
          </cell>
          <cell r="D1451">
            <v>25190964</v>
          </cell>
        </row>
        <row r="1452">
          <cell r="B1452">
            <v>5190951303</v>
          </cell>
          <cell r="C1452" t="str">
            <v>APORTES ARL CONTRATISTAS</v>
          </cell>
          <cell r="D1452">
            <v>7357700</v>
          </cell>
        </row>
        <row r="1453">
          <cell r="B1453">
            <v>5190951500</v>
          </cell>
          <cell r="C1453" t="str">
            <v>SERV DE MENSAJ PAGAD A TRAVES DEL SISTEM</v>
          </cell>
          <cell r="D1453">
            <v>71083844.680000007</v>
          </cell>
        </row>
        <row r="1454">
          <cell r="B1454">
            <v>5190951600</v>
          </cell>
          <cell r="C1454" t="str">
            <v>SERVICIOS POR ADMINISTRACION PARQUEADERO</v>
          </cell>
          <cell r="D1454">
            <v>344530775.39999998</v>
          </cell>
        </row>
        <row r="1455">
          <cell r="B1455">
            <v>5190951700</v>
          </cell>
          <cell r="C1455" t="str">
            <v>FASE DE INVESTIGACIONES DE PROYECTOS</v>
          </cell>
          <cell r="D1455">
            <v>1147679458.4000001</v>
          </cell>
        </row>
        <row r="1456">
          <cell r="B1456">
            <v>5190951900</v>
          </cell>
          <cell r="C1456" t="str">
            <v>SERVICIOS DE SOFTWARE</v>
          </cell>
          <cell r="D1456">
            <v>36993142970.470001</v>
          </cell>
        </row>
        <row r="1457">
          <cell r="B1457">
            <v>5190951902</v>
          </cell>
          <cell r="C1457" t="str">
            <v>LICENCIAMIENTO DE MENOR CUANTIA</v>
          </cell>
          <cell r="D1457">
            <v>541746346.56999993</v>
          </cell>
        </row>
        <row r="1458">
          <cell r="B1458">
            <v>5190951903</v>
          </cell>
          <cell r="C1458" t="str">
            <v>MEJORAS Y ACTUALIZACION DE SOFTWARE</v>
          </cell>
          <cell r="D1458">
            <v>17363994670.34</v>
          </cell>
        </row>
        <row r="1459">
          <cell r="B1459">
            <v>5190951908</v>
          </cell>
          <cell r="C1459" t="str">
            <v>OTROS TRAMITES DE VEHICULO E INMUEBLES</v>
          </cell>
          <cell r="D1459">
            <v>5611903</v>
          </cell>
        </row>
        <row r="1460">
          <cell r="B1460">
            <v>5190951909</v>
          </cell>
          <cell r="C1460" t="str">
            <v>ACTAS POSESION FUNCION BCO Y MIEM JTDA D</v>
          </cell>
          <cell r="D1460">
            <v>174400</v>
          </cell>
        </row>
        <row r="1461">
          <cell r="B1461">
            <v>5190951910</v>
          </cell>
          <cell r="C1461" t="str">
            <v>REGISTRO Y ANOTACION -</v>
          </cell>
          <cell r="D1461">
            <v>4486291</v>
          </cell>
        </row>
        <row r="1462">
          <cell r="B1462">
            <v>5190951911</v>
          </cell>
          <cell r="C1462" t="str">
            <v>DERECHOS DE EXP. DE SALVOCONDUCTOS PARA</v>
          </cell>
          <cell r="D1462">
            <v>10572348</v>
          </cell>
        </row>
        <row r="1463">
          <cell r="B1463">
            <v>5190952002</v>
          </cell>
          <cell r="C1463" t="str">
            <v>FALTANTE EN CONTEO FISICO DE INVENTARIOS</v>
          </cell>
          <cell r="D1463">
            <v>49888939.479999997</v>
          </cell>
        </row>
        <row r="1464">
          <cell r="B1464">
            <v>5190952105</v>
          </cell>
          <cell r="C1464" t="str">
            <v>SERVICIO GESTIÓN AMBIENTAL, RESIDUOS,CAP</v>
          </cell>
          <cell r="D1464">
            <v>463942804.61000001</v>
          </cell>
        </row>
        <row r="1465">
          <cell r="B1465">
            <v>5190952106</v>
          </cell>
          <cell r="C1465" t="str">
            <v xml:space="preserve"> COMPRAS CONSUMIBLES LABORATORIO GESTION</v>
          </cell>
          <cell r="D1465">
            <v>3250627.8</v>
          </cell>
        </row>
        <row r="1466">
          <cell r="B1466">
            <v>5190952107</v>
          </cell>
          <cell r="C1466" t="str">
            <v>HONORARIOS ESTUDIOS GESTION AMBIENTAL</v>
          </cell>
          <cell r="D1466">
            <v>22176862.609999999</v>
          </cell>
        </row>
        <row r="1467">
          <cell r="B1467">
            <v>5190952400</v>
          </cell>
          <cell r="C1467" t="str">
            <v>GASTOS LEGALES Y JUDICIALES</v>
          </cell>
          <cell r="D1467">
            <v>40351477</v>
          </cell>
        </row>
        <row r="1468">
          <cell r="B1468">
            <v>5190952600</v>
          </cell>
          <cell r="C1468" t="str">
            <v>RETENCIONES E IMPUESTOS ASUMIDOS</v>
          </cell>
          <cell r="D1468">
            <v>28669</v>
          </cell>
        </row>
        <row r="1469">
          <cell r="B1469">
            <v>5190952700</v>
          </cell>
          <cell r="C1469" t="str">
            <v>AJUSTE AL PESO</v>
          </cell>
          <cell r="D1469">
            <v>90498.71</v>
          </cell>
        </row>
        <row r="1470">
          <cell r="B1470">
            <v>5190952800</v>
          </cell>
          <cell r="C1470" t="str">
            <v>DISPOSITIVO DE SEGURIDAD (TOKENS)</v>
          </cell>
          <cell r="D1470">
            <v>42840000</v>
          </cell>
        </row>
        <row r="1471">
          <cell r="B1471">
            <v>5190958001</v>
          </cell>
          <cell r="C1471" t="str">
            <v>GTOS MENORES MATERIALES Y SUMINISTROS BI</v>
          </cell>
          <cell r="D1471">
            <v>0</v>
          </cell>
        </row>
        <row r="1472">
          <cell r="B1472">
            <v>5190958002</v>
          </cell>
          <cell r="C1472" t="str">
            <v>GTOS MENORES MATERIALES Y SUMINISTROS MO</v>
          </cell>
          <cell r="D1472">
            <v>0</v>
          </cell>
        </row>
        <row r="1473">
          <cell r="B1473">
            <v>5190958003</v>
          </cell>
          <cell r="C1473" t="str">
            <v>GTOS MENORES REPUESTOS Y ACCESORIOS BILL</v>
          </cell>
          <cell r="D1473">
            <v>0.1</v>
          </cell>
        </row>
        <row r="1474">
          <cell r="B1474">
            <v>5190958004</v>
          </cell>
          <cell r="C1474" t="str">
            <v>GTOS MENORES REPUESTOS Y ACCESORIOS MONE</v>
          </cell>
          <cell r="D1474">
            <v>0</v>
          </cell>
        </row>
        <row r="1475">
          <cell r="B1475">
            <v>5190958006</v>
          </cell>
          <cell r="C1475" t="str">
            <v>GTOS MENORES REPUESTOS,MATERIALES Y ACC</v>
          </cell>
          <cell r="D1475">
            <v>0</v>
          </cell>
        </row>
        <row r="1476">
          <cell r="B1476">
            <v>5190959001</v>
          </cell>
          <cell r="C1476" t="str">
            <v>INVERSION EDIFICIOS - COMPRAS</v>
          </cell>
          <cell r="D1476">
            <v>-0.02</v>
          </cell>
        </row>
        <row r="1477">
          <cell r="B1477">
            <v>5190959002</v>
          </cell>
          <cell r="C1477" t="str">
            <v>INVERSION EDIFICIOS - SERVICIOS</v>
          </cell>
          <cell r="D1477">
            <v>0.13000011444091797</v>
          </cell>
        </row>
        <row r="1478">
          <cell r="B1478">
            <v>5190959006</v>
          </cell>
          <cell r="C1478" t="str">
            <v>INVERSIÓN ALOJAMINTO VIÁTICOS</v>
          </cell>
          <cell r="D1478">
            <v>0</v>
          </cell>
        </row>
        <row r="1479">
          <cell r="B1479">
            <v>5190959007</v>
          </cell>
          <cell r="C1479" t="str">
            <v>INVERSIÓN OTROS VIÁTICOS</v>
          </cell>
          <cell r="D1479">
            <v>-0.11999999731779099</v>
          </cell>
        </row>
        <row r="1480">
          <cell r="B1480">
            <v>5190959011</v>
          </cell>
          <cell r="C1480" t="str">
            <v>INVERSION EQUIPO DE COMPUTACION - COMPRA</v>
          </cell>
          <cell r="D1480">
            <v>0</v>
          </cell>
        </row>
        <row r="1481">
          <cell r="B1481">
            <v>5190959012</v>
          </cell>
          <cell r="C1481" t="str">
            <v>INVERSION EQUIPO DE COMPUTACION - SERVIC</v>
          </cell>
          <cell r="D1481">
            <v>0</v>
          </cell>
        </row>
        <row r="1482">
          <cell r="B1482">
            <v>5190959031</v>
          </cell>
          <cell r="C1482" t="str">
            <v>INVERSION EQUIPO DE TESORERIA - COMPRA</v>
          </cell>
          <cell r="D1482">
            <v>0</v>
          </cell>
        </row>
        <row r="1483">
          <cell r="B1483">
            <v>5190959032</v>
          </cell>
          <cell r="C1483" t="str">
            <v>INVERSION EQUIPO DE TESORERIA - SERVICIO</v>
          </cell>
          <cell r="D1483">
            <v>0</v>
          </cell>
        </row>
        <row r="1484">
          <cell r="B1484">
            <v>5190959044</v>
          </cell>
          <cell r="C1484" t="str">
            <v>INVERSION MUEBLES DE SOPORTE TECNOLOGICO</v>
          </cell>
          <cell r="D1484">
            <v>0</v>
          </cell>
        </row>
        <row r="1485">
          <cell r="B1485">
            <v>5190959045</v>
          </cell>
          <cell r="C1485" t="str">
            <v>INVERSION MUEBLES DE SOPORTE TECNOLOG -</v>
          </cell>
          <cell r="D1485">
            <v>-9.9999904632568359E-3</v>
          </cell>
        </row>
        <row r="1486">
          <cell r="B1486">
            <v>5190959051</v>
          </cell>
          <cell r="C1486" t="str">
            <v>INVERSION MUEBLES Y ENSERES - COMPRA</v>
          </cell>
          <cell r="D1486">
            <v>0</v>
          </cell>
        </row>
        <row r="1487">
          <cell r="B1487">
            <v>5190959081</v>
          </cell>
          <cell r="C1487" t="str">
            <v>INVERSION MAQUINARIA Y EQUIPO INDUSTRIAL</v>
          </cell>
          <cell r="D1487">
            <v>0</v>
          </cell>
        </row>
        <row r="1488">
          <cell r="B1488">
            <v>5190959082</v>
          </cell>
          <cell r="C1488" t="str">
            <v>INVERSION MAQUINARIA Y EQUIPO INDUSTRIAL</v>
          </cell>
          <cell r="D1488">
            <v>0</v>
          </cell>
        </row>
        <row r="1489">
          <cell r="B1489">
            <v>5190959083</v>
          </cell>
          <cell r="C1489" t="str">
            <v>INVERSION MAQUINARIA Y EQUIPO INDUSTRIAL</v>
          </cell>
          <cell r="D1489">
            <v>0</v>
          </cell>
        </row>
        <row r="1490">
          <cell r="B1490">
            <v>5190959091</v>
          </cell>
          <cell r="C1490" t="str">
            <v>ELEMENTOS PROCESO ELABORACION PUBLICACIO</v>
          </cell>
          <cell r="D1490">
            <v>0</v>
          </cell>
        </row>
        <row r="1491">
          <cell r="B1491">
            <v>5190959092</v>
          </cell>
          <cell r="C1491" t="str">
            <v>ELEMENTOS PROCESO ELABORACION PUBLICACIO</v>
          </cell>
          <cell r="D1491">
            <v>0</v>
          </cell>
        </row>
        <row r="1492">
          <cell r="B1492">
            <v>5190959093</v>
          </cell>
          <cell r="C1492" t="str">
            <v>ELEMENTOS PROCESO ELABORACION PUBLICACIO</v>
          </cell>
          <cell r="D1492">
            <v>0</v>
          </cell>
        </row>
        <row r="1493">
          <cell r="B1493">
            <v>5190959121</v>
          </cell>
          <cell r="C1493" t="str">
            <v>INVERSION SOFTWARE - COMPRA</v>
          </cell>
          <cell r="D1493">
            <v>-4.000091552734375E-2</v>
          </cell>
        </row>
        <row r="1494">
          <cell r="B1494">
            <v>5190959122</v>
          </cell>
          <cell r="C1494" t="str">
            <v>INVERSION SOFTWARE - SERVICIOS</v>
          </cell>
          <cell r="D1494">
            <v>0</v>
          </cell>
        </row>
        <row r="1495">
          <cell r="B1495">
            <v>5190959123</v>
          </cell>
          <cell r="C1495" t="str">
            <v>INVERSION SOFTWARE - HONORARIOS</v>
          </cell>
          <cell r="D1495">
            <v>0</v>
          </cell>
        </row>
        <row r="1496">
          <cell r="B1496">
            <v>5190959133</v>
          </cell>
          <cell r="C1496" t="str">
            <v>INVERSION COLECCIÓN FILATELICA - HONORAR</v>
          </cell>
          <cell r="D1496">
            <v>0</v>
          </cell>
        </row>
        <row r="1497">
          <cell r="B1497">
            <v>5190959141</v>
          </cell>
          <cell r="C1497" t="str">
            <v>INVERSION COLECCIÓN NUMISMATICA - COMPRA</v>
          </cell>
          <cell r="D1497">
            <v>0</v>
          </cell>
        </row>
        <row r="1498">
          <cell r="B1498">
            <v>5190959151</v>
          </cell>
          <cell r="C1498" t="str">
            <v>INVERSION OBRAS DE ARTE - COMPRA</v>
          </cell>
          <cell r="D1498">
            <v>-2.9802322387695313E-8</v>
          </cell>
        </row>
        <row r="1499">
          <cell r="B1499">
            <v>5190959161</v>
          </cell>
          <cell r="C1499" t="str">
            <v>INVERSION DE LIBROS - COMPRA</v>
          </cell>
          <cell r="D1499">
            <v>1.000000536441803E-2</v>
          </cell>
        </row>
        <row r="1500">
          <cell r="B1500">
            <v>5190959162</v>
          </cell>
          <cell r="C1500" t="str">
            <v>INVERSION DE LIBROS - SERVICIOS</v>
          </cell>
          <cell r="D1500">
            <v>0</v>
          </cell>
        </row>
        <row r="1501">
          <cell r="B1501">
            <v>5190959171</v>
          </cell>
          <cell r="C1501" t="str">
            <v>INVERSION PERIODICOS Y REVISTAS - COMPRA</v>
          </cell>
          <cell r="D1501">
            <v>0</v>
          </cell>
        </row>
        <row r="1502">
          <cell r="B1502">
            <v>5190959172</v>
          </cell>
          <cell r="C1502" t="str">
            <v>INVERSION PERIODICOS Y REVISTAS - SERVIC</v>
          </cell>
          <cell r="D1502">
            <v>-0.01</v>
          </cell>
        </row>
        <row r="1503">
          <cell r="B1503">
            <v>5190959181</v>
          </cell>
          <cell r="C1503" t="str">
            <v>INVERSION MAPAS Y PLANOS - COMPRA</v>
          </cell>
          <cell r="D1503">
            <v>0</v>
          </cell>
        </row>
        <row r="1504">
          <cell r="B1504">
            <v>5190959191</v>
          </cell>
          <cell r="C1504" t="str">
            <v>INVERSION MATERIALES AUDIOVISUALES - COM</v>
          </cell>
          <cell r="D1504">
            <v>-0.01</v>
          </cell>
        </row>
        <row r="1505">
          <cell r="B1505">
            <v>5190959192</v>
          </cell>
          <cell r="C1505" t="str">
            <v>INVERSION MATERIALES AUDIOVISUALES - SER</v>
          </cell>
          <cell r="D1505">
            <v>0.01</v>
          </cell>
        </row>
        <row r="1506">
          <cell r="B1506">
            <v>5190959193</v>
          </cell>
          <cell r="C1506" t="str">
            <v>INVERSION MATERIALES AUDIOVISUALES - HON</v>
          </cell>
          <cell r="D1506">
            <v>0</v>
          </cell>
        </row>
        <row r="1507">
          <cell r="B1507">
            <v>5190959201</v>
          </cell>
          <cell r="C1507" t="str">
            <v>INVENTARIO PUBLICACIONES ELABORADAS POR</v>
          </cell>
          <cell r="D1507">
            <v>0</v>
          </cell>
        </row>
        <row r="1508">
          <cell r="B1508">
            <v>5190959202</v>
          </cell>
          <cell r="C1508" t="str">
            <v>INVERSION PUBLICACIONES MATERIAL AUDIOVI</v>
          </cell>
          <cell r="D1508">
            <v>0</v>
          </cell>
        </row>
        <row r="1509">
          <cell r="B1509">
            <v>5190959211</v>
          </cell>
          <cell r="C1509" t="str">
            <v>GTOS MENORES ACTIVOS Y HERRAMIENTAS BEPV</v>
          </cell>
          <cell r="D1509">
            <v>0</v>
          </cell>
        </row>
        <row r="1510">
          <cell r="B1510">
            <v>5190959701</v>
          </cell>
          <cell r="C1510" t="str">
            <v>REPUESTOS, MATERIALES y ACCESORIOS TESOR</v>
          </cell>
          <cell r="D1510">
            <v>2726166038.0900002</v>
          </cell>
        </row>
        <row r="1511">
          <cell r="B1511">
            <v>5190959702</v>
          </cell>
          <cell r="C1511" t="str">
            <v>REPUESTOS, MATERIALES y ACCESORIOS TESOR</v>
          </cell>
          <cell r="D1511">
            <v>86722856.75</v>
          </cell>
        </row>
        <row r="1512">
          <cell r="B1512">
            <v>5190959705</v>
          </cell>
          <cell r="C1512" t="str">
            <v>MATERIA PRIMA - PAPEL DE SEGURIDAD - COM</v>
          </cell>
          <cell r="D1512">
            <v>33409637592.34</v>
          </cell>
        </row>
        <row r="1513">
          <cell r="B1513">
            <v>5190959706</v>
          </cell>
          <cell r="C1513" t="str">
            <v>MATERIA PRIMA - PAPEL DE SEGURIDAD - SER</v>
          </cell>
          <cell r="D1513">
            <v>6359045152.5900002</v>
          </cell>
        </row>
        <row r="1514">
          <cell r="B1514">
            <v>5190959707</v>
          </cell>
          <cell r="C1514" t="str">
            <v>MATERIA PRIMA - TINTA DE SEGURIDAD - COM</v>
          </cell>
          <cell r="D1514">
            <v>27792151539.720001</v>
          </cell>
        </row>
        <row r="1515">
          <cell r="B1515">
            <v>5190959708</v>
          </cell>
          <cell r="C1515" t="str">
            <v>MATERIA PRIMA - TINTA DE SEGURIDAD - SER</v>
          </cell>
          <cell r="D1515">
            <v>829337974.94000006</v>
          </cell>
        </row>
        <row r="1516">
          <cell r="B1516">
            <v>5190959709</v>
          </cell>
          <cell r="C1516" t="str">
            <v>MATERIA PRIMA - OTROS INSUMOS DIRECTOS -</v>
          </cell>
          <cell r="D1516">
            <v>18849120860.619999</v>
          </cell>
        </row>
        <row r="1517">
          <cell r="B1517">
            <v>5190959710</v>
          </cell>
          <cell r="C1517" t="str">
            <v>MATERIA PRIMA - OTROS INSUMOS DIRECTOS -</v>
          </cell>
          <cell r="D1517">
            <v>386902045.10000002</v>
          </cell>
        </row>
        <row r="1518">
          <cell r="B1518">
            <v>5190959711</v>
          </cell>
          <cell r="C1518" t="str">
            <v>MATERIALES Y SUMINISTROS - COMPRA</v>
          </cell>
          <cell r="D1518">
            <v>1202524292.52</v>
          </cell>
        </row>
        <row r="1519">
          <cell r="B1519">
            <v>5190959712</v>
          </cell>
          <cell r="C1519" t="str">
            <v>MATERIALES Y SUMINISTROS - SERVICIOS</v>
          </cell>
          <cell r="D1519">
            <v>88947582.200000003</v>
          </cell>
        </row>
        <row r="1520">
          <cell r="B1520">
            <v>5190959713</v>
          </cell>
          <cell r="C1520" t="str">
            <v>REPUESTOS Y ACCESORIOS BILLETES - COMPRA</v>
          </cell>
          <cell r="D1520">
            <v>4065761821.3900003</v>
          </cell>
        </row>
        <row r="1521">
          <cell r="B1521">
            <v>5190959714</v>
          </cell>
          <cell r="C1521" t="str">
            <v>REPUESTOS Y ACCESORIOS BILLETES - SERVIC</v>
          </cell>
          <cell r="D1521">
            <v>88654752.819999993</v>
          </cell>
        </row>
        <row r="1522">
          <cell r="B1522">
            <v>5190959715</v>
          </cell>
          <cell r="C1522" t="str">
            <v>MATERIAS PRIMAS METALES DE FUNDICION - C</v>
          </cell>
          <cell r="D1522">
            <v>193306205.13999999</v>
          </cell>
        </row>
        <row r="1523">
          <cell r="B1523">
            <v>5190959716</v>
          </cell>
          <cell r="C1523" t="str">
            <v>MATERIAS PRIMAS METALES DE FUNDICION - C</v>
          </cell>
          <cell r="D1523">
            <v>541733633.79999995</v>
          </cell>
        </row>
        <row r="1524">
          <cell r="B1524">
            <v>5190959717</v>
          </cell>
          <cell r="C1524" t="str">
            <v>OTRAS MP IMPORTADAS MONEDA METALICA COMP</v>
          </cell>
          <cell r="D1524">
            <v>218017062501.66998</v>
          </cell>
        </row>
        <row r="1525">
          <cell r="B1525">
            <v>5190959718</v>
          </cell>
          <cell r="C1525" t="str">
            <v>OTRAS MP IMPORTADAS MONEDA METALICA SERV</v>
          </cell>
          <cell r="D1525">
            <v>4281797071.3899999</v>
          </cell>
        </row>
        <row r="1526">
          <cell r="B1526">
            <v>5190959719</v>
          </cell>
          <cell r="C1526" t="str">
            <v>OTROS ELEMENTOS PARA EL CONSUMO-COMPRA</v>
          </cell>
          <cell r="D1526">
            <v>818361714.10000002</v>
          </cell>
        </row>
        <row r="1527">
          <cell r="B1527">
            <v>5190959720</v>
          </cell>
          <cell r="C1527" t="str">
            <v>OTROS ELEMENTOS PARA EL CONSUMO-SERVICIO</v>
          </cell>
          <cell r="D1527">
            <v>63477750.469999999</v>
          </cell>
        </row>
        <row r="1528">
          <cell r="B1528">
            <v>5190959721</v>
          </cell>
          <cell r="C1528" t="str">
            <v>MATERIALES Y SUMINISTROS MONEDA METALICA</v>
          </cell>
          <cell r="D1528">
            <v>224855526.21000001</v>
          </cell>
        </row>
        <row r="1529">
          <cell r="B1529">
            <v>5190959722</v>
          </cell>
          <cell r="C1529" t="str">
            <v>MATERIALES Y SUMINISTROS MONEDA METALICA</v>
          </cell>
          <cell r="D1529">
            <v>15517039.039999999</v>
          </cell>
        </row>
        <row r="1530">
          <cell r="B1530">
            <v>5190959723</v>
          </cell>
          <cell r="C1530" t="str">
            <v>REPUESTOS Y ACCESORIOS MONEDA METALICA C</v>
          </cell>
          <cell r="D1530">
            <v>1151065323.22</v>
          </cell>
        </row>
        <row r="1531">
          <cell r="B1531">
            <v>5190959724</v>
          </cell>
          <cell r="C1531" t="str">
            <v>REPUESTOS Y ACCESORIOS MONEDA METALICA S</v>
          </cell>
          <cell r="D1531">
            <v>32887362.23</v>
          </cell>
        </row>
        <row r="1532">
          <cell r="B1532">
            <v>5190959727</v>
          </cell>
          <cell r="C1532" t="str">
            <v>IMPORTACIONES MONEDA TERMINADA - COMPRA</v>
          </cell>
          <cell r="D1532">
            <v>69466728741.770004</v>
          </cell>
        </row>
        <row r="1533">
          <cell r="B1533">
            <v>5190959728</v>
          </cell>
          <cell r="C1533" t="str">
            <v>IMPORTACIONES MONEDA TERMINADA - SERVICI</v>
          </cell>
          <cell r="D1533">
            <v>4737040162.2299995</v>
          </cell>
        </row>
        <row r="1534">
          <cell r="B1534">
            <v>5190959729</v>
          </cell>
          <cell r="C1534" t="str">
            <v>COSTOS DE IMPORTACIONES POR APLICAR (CR)</v>
          </cell>
          <cell r="D1534">
            <v>-19501510275.299999</v>
          </cell>
        </row>
        <row r="1535">
          <cell r="B1535">
            <v>5190959730</v>
          </cell>
          <cell r="C1535" t="str">
            <v>ENTRADA MATERIAL Y LIQUIDACIÓN ORDEN FAB</v>
          </cell>
          <cell r="D1535">
            <v>-375927295265.04999</v>
          </cell>
        </row>
        <row r="1536">
          <cell r="B1536">
            <v>5190959999</v>
          </cell>
          <cell r="C1536" t="str">
            <v>RECONCILIACION FI-CO</v>
          </cell>
          <cell r="D1536">
            <v>0</v>
          </cell>
        </row>
        <row r="1537">
          <cell r="B1537">
            <v>5190970001</v>
          </cell>
          <cell r="C1537" t="str">
            <v>RIESGO OPERATIVO DIVERSOS</v>
          </cell>
          <cell r="D1537">
            <v>830393053.51999998</v>
          </cell>
        </row>
        <row r="1538">
          <cell r="B1538">
            <v>5505500303</v>
          </cell>
          <cell r="C1538" t="str">
            <v>COSTO VTA ESTUCHES Y EMPAQUES PARA BILLE</v>
          </cell>
          <cell r="D1538">
            <v>362297048.19999999</v>
          </cell>
        </row>
        <row r="1539">
          <cell r="B1539">
            <v>5505500401</v>
          </cell>
          <cell r="C1539" t="str">
            <v>COSTO VTA DE LIBROS Y PUBLICACIONES VEND</v>
          </cell>
          <cell r="D1539">
            <v>319723355.73000002</v>
          </cell>
        </row>
        <row r="1540">
          <cell r="B1540">
            <v>5505500402</v>
          </cell>
          <cell r="C1540" t="str">
            <v>COSTO VTA DE LIBROS Y PUBLICACIONES PROD</v>
          </cell>
          <cell r="D1540">
            <v>223368371.88</v>
          </cell>
        </row>
        <row r="1541">
          <cell r="B1541">
            <v>5505500500</v>
          </cell>
          <cell r="C1541" t="str">
            <v>COSTO VTA MONEDAS CONMEMORATIVAS</v>
          </cell>
          <cell r="D1541">
            <v>26793.48</v>
          </cell>
        </row>
        <row r="1542">
          <cell r="B1542">
            <v>5505950200</v>
          </cell>
          <cell r="C1542" t="str">
            <v>COSTOS NO APLICADOS A LA PRODUCCION</v>
          </cell>
          <cell r="D1542">
            <v>3031768772.52</v>
          </cell>
        </row>
        <row r="1543">
          <cell r="B1543">
            <v>5505950300</v>
          </cell>
          <cell r="C1543" t="str">
            <v>COSTO DE PUBLICACIONES ENTREGADAS EN CAN</v>
          </cell>
          <cell r="D1543">
            <v>46934381.200000003</v>
          </cell>
        </row>
        <row r="1544">
          <cell r="B1544">
            <v>5710050100</v>
          </cell>
          <cell r="C1544" t="str">
            <v>CONSUMO DE PAPEL DE SEGURIDAD</v>
          </cell>
          <cell r="D1544">
            <v>41894444484.349998</v>
          </cell>
        </row>
        <row r="1545">
          <cell r="B1545">
            <v>5710100100</v>
          </cell>
          <cell r="C1545" t="str">
            <v>CONSUMO DE TINTA DE SEGURIDAD</v>
          </cell>
          <cell r="D1545">
            <v>29606457712.66</v>
          </cell>
        </row>
        <row r="1546">
          <cell r="B1546">
            <v>5710150100</v>
          </cell>
          <cell r="C1546" t="str">
            <v>CONSUMO DE CAJAS DE CARTON</v>
          </cell>
          <cell r="D1546">
            <v>155460240.56999999</v>
          </cell>
        </row>
        <row r="1547">
          <cell r="B1547">
            <v>5710250100</v>
          </cell>
          <cell r="C1547" t="str">
            <v>CONSUMO DE BARNIZ</v>
          </cell>
          <cell r="D1547">
            <v>9740374678.0900002</v>
          </cell>
        </row>
        <row r="1548">
          <cell r="B1548">
            <v>5710300100</v>
          </cell>
          <cell r="C1548" t="str">
            <v>CONSUMO DE METALES DE FUNDICION</v>
          </cell>
          <cell r="D1548">
            <v>4120189095.71</v>
          </cell>
        </row>
        <row r="1549">
          <cell r="B1549">
            <v>5710300200</v>
          </cell>
          <cell r="C1549" t="str">
            <v>CONSUMO DE OTRAS MATERIAS PRIMAS IMPORTA</v>
          </cell>
          <cell r="D1549">
            <v>193490650515.01001</v>
          </cell>
        </row>
        <row r="1550">
          <cell r="B1550">
            <v>5710350100</v>
          </cell>
          <cell r="C1550" t="str">
            <v>CONSUMO MATERIA DE EMPAQUE</v>
          </cell>
          <cell r="D1550">
            <v>549940655.76999998</v>
          </cell>
        </row>
        <row r="1551">
          <cell r="B1551">
            <v>5710400100</v>
          </cell>
          <cell r="C1551" t="str">
            <v>CONSUMO DE RECICLADOS RECUPERADOS</v>
          </cell>
          <cell r="D1551">
            <v>31454212947.48</v>
          </cell>
        </row>
        <row r="1552">
          <cell r="B1552">
            <v>5710400200</v>
          </cell>
          <cell r="C1552" t="str">
            <v>RECICLADOS GENERADOS (CR)</v>
          </cell>
          <cell r="D1552">
            <v>-34063785598.66</v>
          </cell>
        </row>
        <row r="1553">
          <cell r="B1553">
            <v>5710450100</v>
          </cell>
          <cell r="C1553" t="str">
            <v>CONSUMO DE MATRICES, TROQUELES Y PUNZONE</v>
          </cell>
          <cell r="D1553">
            <v>128212383.42</v>
          </cell>
        </row>
        <row r="1554">
          <cell r="B1554">
            <v>5710550100</v>
          </cell>
          <cell r="C1554" t="str">
            <v>SUBCONTRATACION</v>
          </cell>
          <cell r="D1554">
            <v>0</v>
          </cell>
        </row>
        <row r="1555">
          <cell r="B1555">
            <v>5720010100</v>
          </cell>
          <cell r="C1555" t="str">
            <v>SUELDOS</v>
          </cell>
          <cell r="D1555">
            <v>3147450577.6700001</v>
          </cell>
        </row>
        <row r="1556">
          <cell r="B1556">
            <v>5720010300</v>
          </cell>
          <cell r="C1556" t="str">
            <v>HORAS EXTRAS</v>
          </cell>
          <cell r="D1556">
            <v>172727095.09999999</v>
          </cell>
        </row>
        <row r="1557">
          <cell r="B1557">
            <v>5720010400</v>
          </cell>
          <cell r="C1557" t="str">
            <v>AUXILIO DE TRANSPORTE</v>
          </cell>
          <cell r="D1557">
            <v>48143494.409999996</v>
          </cell>
        </row>
        <row r="1558">
          <cell r="B1558">
            <v>5720010500</v>
          </cell>
          <cell r="C1558" t="str">
            <v>PROVISION PRIMA SEMESTRAL LEGAL</v>
          </cell>
          <cell r="D1558">
            <v>376519936.30000001</v>
          </cell>
        </row>
        <row r="1559">
          <cell r="B1559">
            <v>5720010600</v>
          </cell>
          <cell r="C1559" t="str">
            <v>PROVISION PRIMA SEMESTRAL EXTRALEGAL</v>
          </cell>
          <cell r="D1559">
            <v>1044923047.8200001</v>
          </cell>
        </row>
        <row r="1560">
          <cell r="B1560">
            <v>5720010700</v>
          </cell>
          <cell r="C1560" t="str">
            <v>PROVISION PRIMA DE VACACIONES</v>
          </cell>
          <cell r="D1560">
            <v>321081603.88</v>
          </cell>
        </row>
        <row r="1561">
          <cell r="B1561">
            <v>5720010800</v>
          </cell>
          <cell r="C1561" t="str">
            <v>PRIMA DE ANTIGUEDAD</v>
          </cell>
          <cell r="D1561">
            <v>317936963.23000002</v>
          </cell>
        </row>
        <row r="1562">
          <cell r="B1562">
            <v>5720010850</v>
          </cell>
          <cell r="C1562" t="str">
            <v>PRIMA DE FORTALECIMIENTO DEL NÚCLEO FAMI</v>
          </cell>
          <cell r="D1562">
            <v>132621008</v>
          </cell>
        </row>
        <row r="1563">
          <cell r="B1563">
            <v>5720020100</v>
          </cell>
          <cell r="C1563" t="str">
            <v>CESANTIAS</v>
          </cell>
          <cell r="D1563">
            <v>558324486.15999997</v>
          </cell>
        </row>
        <row r="1564">
          <cell r="B1564">
            <v>5720020200</v>
          </cell>
          <cell r="C1564" t="str">
            <v>PROVISION INTERESES DE CESANTIAS</v>
          </cell>
          <cell r="D1564">
            <v>82019756.599999994</v>
          </cell>
        </row>
        <row r="1565">
          <cell r="B1565">
            <v>5720020300</v>
          </cell>
          <cell r="C1565" t="str">
            <v>PROVISION VACACIONES LEGALES</v>
          </cell>
          <cell r="D1565">
            <v>418987050.64999998</v>
          </cell>
        </row>
        <row r="1566">
          <cell r="B1566">
            <v>5720030300</v>
          </cell>
          <cell r="C1566" t="str">
            <v>AUXILIO DE VIVIENDA</v>
          </cell>
          <cell r="D1566">
            <v>6828529</v>
          </cell>
        </row>
        <row r="1567">
          <cell r="B1567">
            <v>5720030500</v>
          </cell>
          <cell r="C1567" t="str">
            <v>AUXILIO EDUCACIONAL MATRICULA DE FAMILIA</v>
          </cell>
          <cell r="D1567">
            <v>62116787.75</v>
          </cell>
        </row>
        <row r="1568">
          <cell r="B1568">
            <v>5720030700</v>
          </cell>
          <cell r="C1568" t="str">
            <v>AUXILIO EDUCACIONAL TRANSPORTE FAMILIAR</v>
          </cell>
          <cell r="D1568">
            <v>156804841.36000001</v>
          </cell>
        </row>
        <row r="1569">
          <cell r="B1569">
            <v>5720030950</v>
          </cell>
          <cell r="C1569" t="str">
            <v>AUX. EDUC PAQUETE BENEFICIADO CCT</v>
          </cell>
          <cell r="D1569">
            <v>404206561.19999999</v>
          </cell>
        </row>
        <row r="1570">
          <cell r="B1570">
            <v>5720031000</v>
          </cell>
          <cell r="C1570" t="str">
            <v>AUXILIO CAPACITACION EMPLEADO SECUNDARIA</v>
          </cell>
          <cell r="D1570">
            <v>59837767</v>
          </cell>
        </row>
        <row r="1571">
          <cell r="B1571">
            <v>5720031200</v>
          </cell>
          <cell r="C1571" t="str">
            <v>AUXILIO CAPACITACION EMPLEADO CURSO CORT</v>
          </cell>
          <cell r="D1571">
            <v>951690.16</v>
          </cell>
        </row>
        <row r="1572">
          <cell r="B1572">
            <v>5720040100</v>
          </cell>
          <cell r="C1572" t="str">
            <v>APORTES PATRONALES SALUD</v>
          </cell>
          <cell r="D1572">
            <v>447153747.63999999</v>
          </cell>
        </row>
        <row r="1573">
          <cell r="B1573">
            <v>5720040200</v>
          </cell>
          <cell r="C1573" t="str">
            <v>APORTES PATRONALES SENA</v>
          </cell>
          <cell r="D1573">
            <v>103862792.76000001</v>
          </cell>
        </row>
        <row r="1574">
          <cell r="B1574">
            <v>5720040300</v>
          </cell>
          <cell r="C1574" t="str">
            <v>APORTES PATRONALES I.C.B.F.</v>
          </cell>
          <cell r="D1574">
            <v>155764158.13</v>
          </cell>
        </row>
        <row r="1575">
          <cell r="B1575">
            <v>5720040400</v>
          </cell>
          <cell r="C1575" t="str">
            <v>APORTES PATRONALES CAJA DE COMPENSACION</v>
          </cell>
          <cell r="D1575">
            <v>207669418.78</v>
          </cell>
        </row>
        <row r="1576">
          <cell r="B1576">
            <v>5720040500</v>
          </cell>
          <cell r="C1576" t="str">
            <v>APORTES PATRONALES AL FIMBRA</v>
          </cell>
          <cell r="D1576">
            <v>23631022</v>
          </cell>
        </row>
        <row r="1577">
          <cell r="B1577">
            <v>5720040600</v>
          </cell>
          <cell r="C1577" t="str">
            <v>APORTES ARL ADMON. RIESGOS LABORALES</v>
          </cell>
          <cell r="D1577">
            <v>207547104.84</v>
          </cell>
        </row>
        <row r="1578">
          <cell r="B1578">
            <v>5720040700</v>
          </cell>
          <cell r="C1578" t="str">
            <v>APORTES PATRONALES OBLIGATORIO PENSIONAL</v>
          </cell>
          <cell r="D1578">
            <v>631293556.92999995</v>
          </cell>
        </row>
        <row r="1579">
          <cell r="B1579">
            <v>5720060400</v>
          </cell>
          <cell r="C1579" t="str">
            <v>PRIMA EMPLEADOS</v>
          </cell>
          <cell r="D1579">
            <v>469373693.24000001</v>
          </cell>
        </row>
        <row r="1580">
          <cell r="B1580">
            <v>5720060500</v>
          </cell>
          <cell r="C1580" t="str">
            <v>PRIMA FAMILIARES</v>
          </cell>
          <cell r="D1580">
            <v>466992821.05000001</v>
          </cell>
        </row>
        <row r="1581">
          <cell r="B1581">
            <v>5720070100</v>
          </cell>
          <cell r="C1581" t="str">
            <v>PREMIOS DE RENDIMIENTO Y SEGURIDAD</v>
          </cell>
          <cell r="D1581">
            <v>7969650</v>
          </cell>
        </row>
        <row r="1582">
          <cell r="B1582">
            <v>5720070200</v>
          </cell>
          <cell r="C1582" t="str">
            <v>AUXILIO GRADO UNIVERSITARIO</v>
          </cell>
          <cell r="D1582">
            <v>6960000</v>
          </cell>
        </row>
        <row r="1583">
          <cell r="B1583">
            <v>5720070400</v>
          </cell>
          <cell r="C1583" t="str">
            <v>BONIFICACION POR RETIRO MAS DE 20 AÑOS C</v>
          </cell>
          <cell r="D1583">
            <v>7578202.1699999999</v>
          </cell>
        </row>
        <row r="1584">
          <cell r="B1584">
            <v>5720070500</v>
          </cell>
          <cell r="C1584" t="str">
            <v>BONIFICACION POR RETIRO MAS DE 20 AÑOS C</v>
          </cell>
          <cell r="D1584">
            <v>48751060.310000002</v>
          </cell>
        </row>
        <row r="1585">
          <cell r="B1585">
            <v>5720070701</v>
          </cell>
          <cell r="C1585" t="str">
            <v>BONIFICACION POR REEMPLAZO COSTO DIRECTO</v>
          </cell>
          <cell r="D1585">
            <v>2781097</v>
          </cell>
        </row>
        <row r="1586">
          <cell r="B1586">
            <v>5720070800</v>
          </cell>
          <cell r="C1586" t="str">
            <v>RECONOCIMIENTO POR DESEMPEÑO</v>
          </cell>
          <cell r="D1586">
            <v>1325244</v>
          </cell>
        </row>
        <row r="1587">
          <cell r="B1587">
            <v>5720080100</v>
          </cell>
          <cell r="C1587" t="str">
            <v>DOTACION DE UNIFORMES EMPLEADOS Y TEMPOR</v>
          </cell>
          <cell r="D1587">
            <v>109458731.45</v>
          </cell>
        </row>
        <row r="1588">
          <cell r="B1588">
            <v>5720090200</v>
          </cell>
          <cell r="C1588" t="str">
            <v>ALIMENTOS AUTORIZADOS A EMPLEADOS</v>
          </cell>
          <cell r="D1588">
            <v>177653447</v>
          </cell>
        </row>
        <row r="1589">
          <cell r="B1589">
            <v>5720090300</v>
          </cell>
          <cell r="C1589" t="str">
            <v>VALOR RECUPERADO POR TIQUETERAS PARA ALM</v>
          </cell>
          <cell r="D1589">
            <v>-65974859</v>
          </cell>
        </row>
        <row r="1590">
          <cell r="B1590">
            <v>5720100200</v>
          </cell>
          <cell r="C1590" t="str">
            <v>PERSONAL TEMPORAL</v>
          </cell>
          <cell r="D1590">
            <v>106472094.65000001</v>
          </cell>
        </row>
        <row r="1591">
          <cell r="B1591">
            <v>5720100300</v>
          </cell>
          <cell r="C1591" t="str">
            <v>ALIMENTOS PERSONAL TEMPORAL</v>
          </cell>
          <cell r="D1591">
            <v>7655454</v>
          </cell>
        </row>
        <row r="1592">
          <cell r="B1592">
            <v>5720100600</v>
          </cell>
          <cell r="C1592" t="str">
            <v>TRANSPORTE A EMPLEADOS TEMPORALES</v>
          </cell>
          <cell r="D1592">
            <v>6574335</v>
          </cell>
        </row>
        <row r="1593">
          <cell r="B1593">
            <v>5720100700</v>
          </cell>
          <cell r="C1593" t="str">
            <v>VEHICULOS CONTRATADOS PARA TRANSPORTE DE</v>
          </cell>
          <cell r="D1593">
            <v>69272813</v>
          </cell>
        </row>
        <row r="1594">
          <cell r="B1594">
            <v>5730010100</v>
          </cell>
          <cell r="C1594" t="str">
            <v>SUELDOS</v>
          </cell>
          <cell r="D1594">
            <v>6778219728.8500004</v>
          </cell>
        </row>
        <row r="1595">
          <cell r="B1595">
            <v>5730010101</v>
          </cell>
          <cell r="C1595" t="str">
            <v>SALARIO INTEGRAL COSTO INDIRECTO</v>
          </cell>
          <cell r="D1595">
            <v>3135012705.7600002</v>
          </cell>
        </row>
        <row r="1596">
          <cell r="B1596">
            <v>5730010600</v>
          </cell>
          <cell r="C1596" t="str">
            <v>HORAS EXTRAS</v>
          </cell>
          <cell r="D1596">
            <v>627290790.49000001</v>
          </cell>
        </row>
        <row r="1597">
          <cell r="B1597">
            <v>5730010700</v>
          </cell>
          <cell r="C1597" t="str">
            <v>AUXILIO DE TRANSPORTE</v>
          </cell>
          <cell r="D1597">
            <v>44606506.030000001</v>
          </cell>
        </row>
        <row r="1598">
          <cell r="B1598">
            <v>5730010800</v>
          </cell>
          <cell r="C1598" t="str">
            <v>PROVISION PRIMA SEMESTRAL LEGAL</v>
          </cell>
          <cell r="D1598">
            <v>807910131.07000005</v>
          </cell>
        </row>
        <row r="1599">
          <cell r="B1599">
            <v>5730010900</v>
          </cell>
          <cell r="C1599" t="str">
            <v>PROVISION PRIMA SEMESTRAL EXTRALEGAL</v>
          </cell>
          <cell r="D1599">
            <v>2296196468.8000002</v>
          </cell>
        </row>
        <row r="1600">
          <cell r="B1600">
            <v>5730011000</v>
          </cell>
          <cell r="C1600" t="str">
            <v>PROVISION PRIMA DE VACACIONES</v>
          </cell>
          <cell r="D1600">
            <v>778928571.28999996</v>
          </cell>
        </row>
        <row r="1601">
          <cell r="B1601">
            <v>5730011100</v>
          </cell>
          <cell r="C1601" t="str">
            <v>PRIMA DE ANTIGUEDAD</v>
          </cell>
          <cell r="D1601">
            <v>852580846.61000001</v>
          </cell>
        </row>
        <row r="1602">
          <cell r="B1602">
            <v>5730011150</v>
          </cell>
          <cell r="C1602" t="str">
            <v>PRIMA DE FORTALECIMIENTO DEL NÚCLEO FAMI</v>
          </cell>
          <cell r="D1602">
            <v>206140676</v>
          </cell>
        </row>
        <row r="1603">
          <cell r="B1603">
            <v>5730020100</v>
          </cell>
          <cell r="C1603" t="str">
            <v>CESANTIAS</v>
          </cell>
          <cell r="D1603">
            <v>988232269.04999995</v>
          </cell>
        </row>
        <row r="1604">
          <cell r="B1604">
            <v>5730020200</v>
          </cell>
          <cell r="C1604" t="str">
            <v>PROVISION INTERESES DE CESANTIAS</v>
          </cell>
          <cell r="D1604">
            <v>110245160.26000001</v>
          </cell>
        </row>
        <row r="1605">
          <cell r="B1605">
            <v>5730020300</v>
          </cell>
          <cell r="C1605" t="str">
            <v>PROVISION VACACIONES LEGALES</v>
          </cell>
          <cell r="D1605">
            <v>1383406836.4400001</v>
          </cell>
        </row>
        <row r="1606">
          <cell r="B1606">
            <v>5730020900</v>
          </cell>
          <cell r="C1606" t="str">
            <v>PROVISION PAGOS QUINQUENIO</v>
          </cell>
          <cell r="D1606">
            <v>10933516.460000001</v>
          </cell>
        </row>
        <row r="1607">
          <cell r="B1607">
            <v>5730021000</v>
          </cell>
          <cell r="C1607" t="str">
            <v>QUINQUENIO COSTO SERVICIO PRESENTE</v>
          </cell>
          <cell r="D1607">
            <v>30739530.27</v>
          </cell>
        </row>
        <row r="1608">
          <cell r="B1608">
            <v>5730030300</v>
          </cell>
          <cell r="C1608" t="str">
            <v>AUXILIO DE VIVIENDA</v>
          </cell>
          <cell r="D1608">
            <v>56131023</v>
          </cell>
        </row>
        <row r="1609">
          <cell r="B1609">
            <v>5730030500</v>
          </cell>
          <cell r="C1609" t="str">
            <v>AUXILIO EDUCACIONAL MATRICULA DE FAMILIA</v>
          </cell>
          <cell r="D1609">
            <v>164211821.25999999</v>
          </cell>
        </row>
        <row r="1610">
          <cell r="B1610">
            <v>5730030700</v>
          </cell>
          <cell r="C1610" t="str">
            <v>AUXILIO EDUCACIONAL TRANSPORTE FAMILIAR</v>
          </cell>
          <cell r="D1610">
            <v>209029521.80000001</v>
          </cell>
        </row>
        <row r="1611">
          <cell r="B1611">
            <v>5730030950</v>
          </cell>
          <cell r="C1611" t="str">
            <v>AUX. EDUC PAQUETE BENEFICIADO CCT</v>
          </cell>
          <cell r="D1611">
            <v>528926045.43000001</v>
          </cell>
        </row>
        <row r="1612">
          <cell r="B1612">
            <v>5730031000</v>
          </cell>
          <cell r="C1612" t="str">
            <v>AUXILIO CAPACITACION EMPLEADO SECUNDARIA</v>
          </cell>
          <cell r="D1612">
            <v>88695639</v>
          </cell>
        </row>
        <row r="1613">
          <cell r="B1613">
            <v>5730031100</v>
          </cell>
          <cell r="C1613" t="str">
            <v>AUXILIO CAPACITACION EMPLEADOS POSGRADOS</v>
          </cell>
          <cell r="D1613">
            <v>133645067</v>
          </cell>
        </row>
        <row r="1614">
          <cell r="B1614">
            <v>5730031200</v>
          </cell>
          <cell r="C1614" t="str">
            <v>AUXILIO CAPACITACION EMPLEADO CURSO CORT</v>
          </cell>
          <cell r="D1614">
            <v>185596436.17000002</v>
          </cell>
        </row>
        <row r="1615">
          <cell r="B1615">
            <v>5730031300</v>
          </cell>
          <cell r="C1615" t="str">
            <v>AUXILIO CAPACITACION DESARROLLO INDIVIDU</v>
          </cell>
          <cell r="D1615">
            <v>1858681983.79</v>
          </cell>
        </row>
        <row r="1616">
          <cell r="B1616">
            <v>5730040100</v>
          </cell>
          <cell r="C1616" t="str">
            <v>APORTE SALUD</v>
          </cell>
          <cell r="D1616">
            <v>1177066220.6700001</v>
          </cell>
        </row>
        <row r="1617">
          <cell r="B1617">
            <v>5730040200</v>
          </cell>
          <cell r="C1617" t="str">
            <v>APORTE SENA</v>
          </cell>
          <cell r="D1617">
            <v>290420316.11000001</v>
          </cell>
        </row>
        <row r="1618">
          <cell r="B1618">
            <v>5730040300</v>
          </cell>
          <cell r="C1618" t="str">
            <v>APORTE I.C.B.F.</v>
          </cell>
          <cell r="D1618">
            <v>435576215.79000002</v>
          </cell>
        </row>
        <row r="1619">
          <cell r="B1619">
            <v>5730040400</v>
          </cell>
          <cell r="C1619" t="str">
            <v>APORTE CAJA DE COMPENSACION</v>
          </cell>
          <cell r="D1619">
            <v>580736116.87</v>
          </cell>
        </row>
        <row r="1620">
          <cell r="B1620">
            <v>5730040500</v>
          </cell>
          <cell r="C1620" t="str">
            <v>APORTE AL FIMBRA</v>
          </cell>
          <cell r="D1620">
            <v>49985390</v>
          </cell>
        </row>
        <row r="1621">
          <cell r="B1621">
            <v>5730040600</v>
          </cell>
          <cell r="C1621" t="str">
            <v>APORTE A.T.E.P.</v>
          </cell>
          <cell r="D1621">
            <v>495856699.31</v>
          </cell>
        </row>
        <row r="1622">
          <cell r="B1622">
            <v>5730040700</v>
          </cell>
          <cell r="C1622" t="str">
            <v>APORTE OBLIGATORIO PENSIONALES</v>
          </cell>
          <cell r="D1622">
            <v>1660823142.6199999</v>
          </cell>
        </row>
        <row r="1623">
          <cell r="B1623">
            <v>5730050100</v>
          </cell>
          <cell r="C1623" t="str">
            <v>VIATICOS MANUTENCION</v>
          </cell>
          <cell r="D1623">
            <v>8701898.3000000007</v>
          </cell>
        </row>
        <row r="1624">
          <cell r="B1624">
            <v>5730050200</v>
          </cell>
          <cell r="C1624" t="str">
            <v>VIATICOS ALOJAMIENTO</v>
          </cell>
          <cell r="D1624">
            <v>5742600</v>
          </cell>
        </row>
        <row r="1625">
          <cell r="B1625">
            <v>5730050300</v>
          </cell>
          <cell r="C1625" t="str">
            <v>GASTOS DE VIAJE Y TRANSPORTE</v>
          </cell>
          <cell r="D1625">
            <v>25852514.420000002</v>
          </cell>
        </row>
        <row r="1626">
          <cell r="B1626">
            <v>5730050500</v>
          </cell>
          <cell r="C1626" t="str">
            <v>GASTOS DE INSTALACION</v>
          </cell>
          <cell r="D1626">
            <v>10607790</v>
          </cell>
        </row>
        <row r="1627">
          <cell r="B1627">
            <v>5730060100</v>
          </cell>
          <cell r="C1627" t="str">
            <v>SERVICIO MEDICO A EMPLEADOS</v>
          </cell>
          <cell r="D1627">
            <v>20931700</v>
          </cell>
        </row>
        <row r="1628">
          <cell r="B1628">
            <v>5730060500</v>
          </cell>
          <cell r="C1628" t="str">
            <v>PRIMA EMPLEADOS</v>
          </cell>
          <cell r="D1628">
            <v>841431206.97000003</v>
          </cell>
        </row>
        <row r="1629">
          <cell r="B1629">
            <v>5730060600</v>
          </cell>
          <cell r="C1629" t="str">
            <v>PRIMA FAMILIARES</v>
          </cell>
          <cell r="D1629">
            <v>1066567774.48</v>
          </cell>
        </row>
        <row r="1630">
          <cell r="B1630">
            <v>5730070100</v>
          </cell>
          <cell r="C1630" t="str">
            <v>PREMIOS DE RENDIMIENTO Y SEGURIDAD</v>
          </cell>
          <cell r="D1630">
            <v>13282749</v>
          </cell>
        </row>
        <row r="1631">
          <cell r="B1631">
            <v>5730070200</v>
          </cell>
          <cell r="C1631" t="str">
            <v>DISPONIBILIDAD FUNCIONARIOS</v>
          </cell>
          <cell r="D1631">
            <v>25977179</v>
          </cell>
        </row>
        <row r="1632">
          <cell r="B1632">
            <v>5730070300</v>
          </cell>
          <cell r="C1632" t="str">
            <v>AUXILIO GRADO UNIVERSITARIO</v>
          </cell>
          <cell r="D1632">
            <v>2320000</v>
          </cell>
        </row>
        <row r="1633">
          <cell r="B1633">
            <v>5730070500</v>
          </cell>
          <cell r="C1633" t="str">
            <v>BONIFICACION POR RETIRO MAS DE 20 AÑOS C</v>
          </cell>
          <cell r="D1633">
            <v>33059754.460000001</v>
          </cell>
        </row>
        <row r="1634">
          <cell r="B1634">
            <v>5730070600</v>
          </cell>
          <cell r="C1634" t="str">
            <v>BONIFICACION POR RETIRO MAS DE 20 AÑOS C</v>
          </cell>
          <cell r="D1634">
            <v>230041838.25999999</v>
          </cell>
        </row>
        <row r="1635">
          <cell r="B1635">
            <v>5730070750</v>
          </cell>
          <cell r="C1635" t="str">
            <v>BENEFIC.COMPLEMENTARIOS EMPLEADOS EXCLUI</v>
          </cell>
          <cell r="D1635">
            <v>36900000</v>
          </cell>
        </row>
        <row r="1636">
          <cell r="B1636">
            <v>5730070801</v>
          </cell>
          <cell r="C1636" t="str">
            <v>BONIFICACION POR REEMPLAZO COSTO INDIREC</v>
          </cell>
          <cell r="D1636">
            <v>12533558</v>
          </cell>
        </row>
        <row r="1637">
          <cell r="B1637">
            <v>5730070850</v>
          </cell>
          <cell r="C1637" t="str">
            <v>RECONOCIMIENTO POR DESEMPEÑO</v>
          </cell>
          <cell r="D1637">
            <v>13696732.01</v>
          </cell>
        </row>
        <row r="1638">
          <cell r="B1638">
            <v>5730080100</v>
          </cell>
          <cell r="C1638" t="str">
            <v>DOTACION DE UNIFORMES EMPLEADOS Y TEMPOR</v>
          </cell>
          <cell r="D1638">
            <v>216150182.75</v>
          </cell>
        </row>
        <row r="1639">
          <cell r="B1639">
            <v>5730080200</v>
          </cell>
          <cell r="C1639" t="str">
            <v>ELEMENTOS DE PROTECCION PARA EMPLEADO Y</v>
          </cell>
          <cell r="D1639">
            <v>70497994.040000007</v>
          </cell>
        </row>
        <row r="1640">
          <cell r="B1640">
            <v>5730090100</v>
          </cell>
          <cell r="C1640" t="str">
            <v>ALIMENTOS AUTORIZADOS A EMPLEADOS</v>
          </cell>
          <cell r="D1640">
            <v>1390208161.28</v>
          </cell>
        </row>
        <row r="1641">
          <cell r="B1641">
            <v>5730090200</v>
          </cell>
          <cell r="C1641" t="str">
            <v>INGREDIENTES PARA EL SERVICIO DE CAFETER</v>
          </cell>
          <cell r="D1641">
            <v>126820549.94</v>
          </cell>
        </row>
        <row r="1642">
          <cell r="B1642">
            <v>5730090300</v>
          </cell>
          <cell r="C1642" t="str">
            <v>OTROS SUMINISTROS</v>
          </cell>
          <cell r="D1642">
            <v>595880645.72000003</v>
          </cell>
        </row>
        <row r="1643">
          <cell r="B1643">
            <v>5730090400</v>
          </cell>
          <cell r="C1643" t="str">
            <v>PAGOS A TERCEROS SERVICIO CAFETERIA Y RE</v>
          </cell>
          <cell r="D1643">
            <v>39757196</v>
          </cell>
        </row>
        <row r="1644">
          <cell r="B1644">
            <v>5730090500</v>
          </cell>
          <cell r="C1644" t="str">
            <v>ALIMENTOS EMPLEADOS DE PROTECCION</v>
          </cell>
          <cell r="D1644">
            <v>17749007.329999998</v>
          </cell>
        </row>
        <row r="1645">
          <cell r="B1645">
            <v>5730090600</v>
          </cell>
          <cell r="C1645" t="str">
            <v>VALOR RECUPERADO POR TIQUETERAS PARA ALM</v>
          </cell>
          <cell r="D1645">
            <v>-78595167.620000005</v>
          </cell>
        </row>
        <row r="1646">
          <cell r="B1646">
            <v>5730100100</v>
          </cell>
          <cell r="C1646" t="str">
            <v>PERSONAL TEMPORAL</v>
          </cell>
          <cell r="D1646">
            <v>177837655.86000001</v>
          </cell>
        </row>
        <row r="1647">
          <cell r="B1647">
            <v>5730100200</v>
          </cell>
          <cell r="C1647" t="str">
            <v>ALIMENTOS PERSONAL TEMPORAL</v>
          </cell>
          <cell r="D1647">
            <v>6887048.0999999996</v>
          </cell>
        </row>
        <row r="1648">
          <cell r="B1648">
            <v>5730100300</v>
          </cell>
          <cell r="C1648" t="str">
            <v>DOTACION DE UNIFORMES A TEMPORALES</v>
          </cell>
          <cell r="D1648">
            <v>9349367.1699999999</v>
          </cell>
        </row>
        <row r="1649">
          <cell r="B1649">
            <v>5730100400</v>
          </cell>
          <cell r="C1649" t="str">
            <v>ELEMENTOS DE PROTECCION PARA A TEMPORALE</v>
          </cell>
          <cell r="D1649">
            <v>6536206.4199999999</v>
          </cell>
        </row>
        <row r="1650">
          <cell r="B1650">
            <v>5730100500</v>
          </cell>
          <cell r="C1650" t="str">
            <v>TRANSPORTE A EMPLEADOS TEMPORALES</v>
          </cell>
          <cell r="D1650">
            <v>2209135</v>
          </cell>
        </row>
        <row r="1651">
          <cell r="B1651">
            <v>5730120100</v>
          </cell>
          <cell r="C1651" t="str">
            <v>CONSUMO DE MATERIALES Y SUMINISTROS</v>
          </cell>
          <cell r="D1651">
            <v>3806801938.8499999</v>
          </cell>
        </row>
        <row r="1652">
          <cell r="B1652">
            <v>5730120200</v>
          </cell>
          <cell r="C1652" t="str">
            <v>CONSUMO DE MATERIALES Y SUMINISTROS DE N</v>
          </cell>
          <cell r="D1652">
            <v>60600565</v>
          </cell>
        </row>
        <row r="1653">
          <cell r="B1653">
            <v>5730130100</v>
          </cell>
          <cell r="C1653" t="str">
            <v>RESPUESTOS Y ACCESORIOS</v>
          </cell>
          <cell r="D1653">
            <v>2648543438.1399999</v>
          </cell>
        </row>
        <row r="1654">
          <cell r="B1654">
            <v>5730130200</v>
          </cell>
          <cell r="C1654" t="str">
            <v>CONSUMO UTILES DE ESCRITORIO</v>
          </cell>
          <cell r="D1654">
            <v>15149400.640000001</v>
          </cell>
        </row>
        <row r="1655">
          <cell r="B1655">
            <v>5730130300</v>
          </cell>
          <cell r="C1655" t="str">
            <v>ACTIVOS Y HERRAMIENTAS DE USO MENOR</v>
          </cell>
          <cell r="D1655">
            <v>59272149.18</v>
          </cell>
        </row>
        <row r="1656">
          <cell r="B1656">
            <v>5730130500</v>
          </cell>
          <cell r="C1656" t="str">
            <v>COMBUSTIBLE VEHICULOS</v>
          </cell>
          <cell r="D1656">
            <v>9788658</v>
          </cell>
        </row>
        <row r="1657">
          <cell r="B1657">
            <v>5730130700</v>
          </cell>
          <cell r="C1657" t="str">
            <v>ELEMENTOS DE CAFETERIA</v>
          </cell>
          <cell r="D1657">
            <v>15248901.57</v>
          </cell>
        </row>
        <row r="1658">
          <cell r="B1658">
            <v>5730130800</v>
          </cell>
          <cell r="C1658" t="str">
            <v>REPUESTOS Y ACCESORIOS DE NO ALMACEN</v>
          </cell>
          <cell r="D1658">
            <v>51352904.5</v>
          </cell>
        </row>
        <row r="1659">
          <cell r="B1659">
            <v>5730130900</v>
          </cell>
          <cell r="C1659" t="str">
            <v>COMBUSTIBLES Y ADITIVOS PARA PLANTAS</v>
          </cell>
          <cell r="D1659">
            <v>93442742.340000004</v>
          </cell>
        </row>
        <row r="1660">
          <cell r="B1660">
            <v>5730131300</v>
          </cell>
          <cell r="C1660" t="str">
            <v>CONSUMO DE PAPELERIA</v>
          </cell>
          <cell r="D1660">
            <v>5826673.1600000001</v>
          </cell>
        </row>
        <row r="1661">
          <cell r="B1661">
            <v>5730140100</v>
          </cell>
          <cell r="C1661" t="str">
            <v>SERVICIO ENERGIA Y ALUMBRADO PUBLICO</v>
          </cell>
          <cell r="D1661">
            <v>4035691323.1500001</v>
          </cell>
        </row>
        <row r="1662">
          <cell r="B1662">
            <v>5730140200</v>
          </cell>
          <cell r="C1662" t="str">
            <v>SERVICIO DE ENERGIA ELECTRICA</v>
          </cell>
          <cell r="D1662">
            <v>2250066306.77</v>
          </cell>
        </row>
        <row r="1663">
          <cell r="B1663">
            <v>5730140300</v>
          </cell>
          <cell r="C1663" t="str">
            <v>SERVICIO DE AGUA Y ALCANTARILLADO</v>
          </cell>
          <cell r="D1663">
            <v>93949252.5</v>
          </cell>
        </row>
        <row r="1664">
          <cell r="B1664">
            <v>5730140400</v>
          </cell>
          <cell r="C1664" t="str">
            <v>SERVICIO DE ASEO</v>
          </cell>
          <cell r="D1664">
            <v>13720610</v>
          </cell>
        </row>
        <row r="1665">
          <cell r="B1665">
            <v>5730140500</v>
          </cell>
          <cell r="C1665" t="str">
            <v>SERVICIO TELEFONICO</v>
          </cell>
          <cell r="D1665">
            <v>14111436.869999999</v>
          </cell>
        </row>
        <row r="1666">
          <cell r="B1666">
            <v>5730140700</v>
          </cell>
          <cell r="C1666" t="str">
            <v>SERVICIO TELEFONO CELULAR</v>
          </cell>
          <cell r="D1666">
            <v>2100733.0499999998</v>
          </cell>
        </row>
        <row r="1667">
          <cell r="B1667">
            <v>5730140800</v>
          </cell>
          <cell r="C1667" t="str">
            <v>SERVICIO TELECOMUNICACIONES Y RED LOCAL</v>
          </cell>
          <cell r="D1667">
            <v>25206750.960000001</v>
          </cell>
        </row>
        <row r="1668">
          <cell r="B1668">
            <v>5730140900</v>
          </cell>
          <cell r="C1668" t="str">
            <v>SERVICIO DE GAS NATURAL</v>
          </cell>
          <cell r="D1668">
            <v>41073262</v>
          </cell>
        </row>
        <row r="1669">
          <cell r="B1669">
            <v>5730150100</v>
          </cell>
          <cell r="C1669" t="str">
            <v>DEPRECIACION DE EDIFICIOS</v>
          </cell>
          <cell r="D1669">
            <v>3271495459.9699998</v>
          </cell>
        </row>
        <row r="1670">
          <cell r="B1670">
            <v>5730150200</v>
          </cell>
          <cell r="C1670" t="str">
            <v>DEPRECIACION MUEBLES Y ENSERES Y EQUIPO</v>
          </cell>
          <cell r="D1670">
            <v>36424219.549999997</v>
          </cell>
        </row>
        <row r="1671">
          <cell r="B1671">
            <v>5730150400</v>
          </cell>
          <cell r="C1671" t="str">
            <v>DEPRECIACION MAQ Y EQUIPO DE APOYO A LA</v>
          </cell>
          <cell r="D1671">
            <v>2496724680.4699998</v>
          </cell>
        </row>
        <row r="1672">
          <cell r="B1672">
            <v>5730150500</v>
          </cell>
          <cell r="C1672" t="str">
            <v>DEPRECIACION DE MAQUINARIA Y EQUIPO DE P</v>
          </cell>
          <cell r="D1672">
            <v>13687200658.68</v>
          </cell>
        </row>
        <row r="1673">
          <cell r="B1673">
            <v>5730150600</v>
          </cell>
          <cell r="C1673" t="str">
            <v>DEPRECIACION DE VEHICULOS Y EQUIPO DE TR</v>
          </cell>
          <cell r="D1673">
            <v>9697752.1699999999</v>
          </cell>
        </row>
        <row r="1674">
          <cell r="B1674">
            <v>5730150700</v>
          </cell>
          <cell r="C1674" t="str">
            <v>DEPRECIACION DE EQUIPO DE COMPUTACION</v>
          </cell>
          <cell r="D1674">
            <v>141458517.53999999</v>
          </cell>
        </row>
        <row r="1675">
          <cell r="B1675">
            <v>5730150800</v>
          </cell>
          <cell r="C1675" t="str">
            <v>DEPRECIACION DE EQUIPO DE SEGURIDAD</v>
          </cell>
          <cell r="D1675">
            <v>452250963.06999999</v>
          </cell>
        </row>
        <row r="1676">
          <cell r="B1676">
            <v>5730150900</v>
          </cell>
          <cell r="C1676" t="str">
            <v>DEPRECIACION DE MOLDES Y MATRICES</v>
          </cell>
          <cell r="D1676">
            <v>1330229.99</v>
          </cell>
        </row>
        <row r="1677">
          <cell r="B1677">
            <v>5730160100</v>
          </cell>
          <cell r="C1677" t="str">
            <v>PRIMA DE SEGUROS DE TODO RIESGO DAÑOS MA</v>
          </cell>
          <cell r="D1677">
            <v>1547880664.9100001</v>
          </cell>
        </row>
        <row r="1678">
          <cell r="B1678">
            <v>5730160101</v>
          </cell>
          <cell r="C1678" t="str">
            <v>PÓLIZA RESPONSABILIDAD CIVIL SERVICIOS P</v>
          </cell>
          <cell r="D1678">
            <v>35841995.159999996</v>
          </cell>
        </row>
        <row r="1679">
          <cell r="B1679">
            <v>5730160102</v>
          </cell>
          <cell r="C1679" t="str">
            <v>PRIMA DE SEGUROS POR LESIONES A TERCEROS</v>
          </cell>
          <cell r="D1679">
            <v>15480858.75</v>
          </cell>
        </row>
        <row r="1680">
          <cell r="B1680">
            <v>5730160103</v>
          </cell>
          <cell r="C1680" t="str">
            <v>PÓLIZA POR SABOTAJE Y TERRORISMO - COMPL</v>
          </cell>
          <cell r="D1680">
            <v>256488958.94</v>
          </cell>
        </row>
        <row r="1681">
          <cell r="B1681">
            <v>5730160200</v>
          </cell>
          <cell r="C1681" t="str">
            <v>PRIMA POR SEGURO DE VEHICULOS</v>
          </cell>
          <cell r="D1681">
            <v>7008185.4699999997</v>
          </cell>
        </row>
        <row r="1682">
          <cell r="B1682">
            <v>5730160300</v>
          </cell>
          <cell r="C1682" t="str">
            <v>PRIMA POR MUERTE Y ACCIDENTES PERSONALES</v>
          </cell>
          <cell r="D1682">
            <v>117781153.43000001</v>
          </cell>
        </row>
        <row r="1683">
          <cell r="B1683">
            <v>5730160301</v>
          </cell>
          <cell r="C1683" t="str">
            <v>POLIZA PLAN EXEQUIAL EMPLEADOS Y FAMILIA</v>
          </cell>
          <cell r="D1683">
            <v>40663567.420000002</v>
          </cell>
        </row>
        <row r="1684">
          <cell r="B1684">
            <v>5730170100</v>
          </cell>
          <cell r="C1684" t="str">
            <v>IMPUESTO PREDIAL</v>
          </cell>
          <cell r="D1684">
            <v>795109772</v>
          </cell>
        </row>
        <row r="1685">
          <cell r="B1685">
            <v>5730170200</v>
          </cell>
          <cell r="C1685" t="str">
            <v>IMPUESTO DE VEHICULOS</v>
          </cell>
          <cell r="D1685">
            <v>2902400</v>
          </cell>
        </row>
        <row r="1686">
          <cell r="B1686">
            <v>5730170400</v>
          </cell>
          <cell r="C1686" t="str">
            <v>GASTO NOTARIAL Y REGISTRO</v>
          </cell>
          <cell r="D1686">
            <v>22056</v>
          </cell>
        </row>
        <row r="1687">
          <cell r="B1687">
            <v>5730170700</v>
          </cell>
          <cell r="C1687" t="str">
            <v>OTROS IMPUESTOS, TASAS Y CONTRIBUCIONES</v>
          </cell>
          <cell r="D1687">
            <v>77000</v>
          </cell>
        </row>
        <row r="1688">
          <cell r="B1688">
            <v>5730180100</v>
          </cell>
          <cell r="C1688" t="str">
            <v>MANTENIMIENTO MAQUINARIA Y OTROS EQUIPOS</v>
          </cell>
          <cell r="D1688">
            <v>124440968.34999999</v>
          </cell>
        </row>
        <row r="1689">
          <cell r="B1689">
            <v>5730180300</v>
          </cell>
          <cell r="C1689" t="str">
            <v>MANTENIMIENTO BIENES RAICES</v>
          </cell>
          <cell r="D1689">
            <v>1118358397.1700001</v>
          </cell>
        </row>
        <row r="1690">
          <cell r="B1690">
            <v>5730180500</v>
          </cell>
          <cell r="C1690" t="str">
            <v>MANTENIMIENTO DE ZONAS VERDES Y LOTES</v>
          </cell>
          <cell r="D1690">
            <v>171936824.25999999</v>
          </cell>
        </row>
        <row r="1691">
          <cell r="B1691">
            <v>5730180600</v>
          </cell>
          <cell r="C1691" t="str">
            <v>SERVICIOS CONTRATADOS PARA MANTENIMIENTO</v>
          </cell>
          <cell r="D1691">
            <v>3757788352.6799998</v>
          </cell>
        </row>
        <row r="1692">
          <cell r="B1692">
            <v>5730180700</v>
          </cell>
          <cell r="C1692" t="str">
            <v>MATERIALES DE NO ALMACEN PARA MANTENIMIE</v>
          </cell>
          <cell r="D1692">
            <v>5283847.96</v>
          </cell>
        </row>
        <row r="1693">
          <cell r="B1693">
            <v>5730180900</v>
          </cell>
          <cell r="C1693" t="str">
            <v>MTTO REPARACION Y SUMINISTROS VEHICULOS</v>
          </cell>
          <cell r="D1693">
            <v>3024663.68</v>
          </cell>
        </row>
        <row r="1694">
          <cell r="B1694">
            <v>5730181000</v>
          </cell>
          <cell r="C1694" t="str">
            <v>MANTENIMIENTO Y REPARAC DE MONTACARGA</v>
          </cell>
          <cell r="D1694">
            <v>31095028.440000001</v>
          </cell>
        </row>
        <row r="1695">
          <cell r="B1695">
            <v>5730181200</v>
          </cell>
          <cell r="C1695" t="str">
            <v>REPARACION E INSTAL. DE ALFOMBRA, CORTIN</v>
          </cell>
          <cell r="D1695">
            <v>4371000</v>
          </cell>
        </row>
        <row r="1696">
          <cell r="B1696">
            <v>5730181300</v>
          </cell>
          <cell r="C1696" t="str">
            <v>MTTO DE ASCENSOR, AIRE ACOND. Y PLANTA E</v>
          </cell>
          <cell r="D1696">
            <v>199502011.47999999</v>
          </cell>
        </row>
        <row r="1697">
          <cell r="B1697">
            <v>5730181400</v>
          </cell>
          <cell r="C1697" t="str">
            <v>MTTO EQUIPO DE SEG. INDUSTRIAL Y RECARG</v>
          </cell>
          <cell r="D1697">
            <v>18279162.789999999</v>
          </cell>
        </row>
        <row r="1698">
          <cell r="B1698">
            <v>5730181600</v>
          </cell>
          <cell r="C1698" t="str">
            <v>MANTENIMIENTO Y REP. EQUIP. INSTALADOS E</v>
          </cell>
          <cell r="D1698">
            <v>3675559.84</v>
          </cell>
        </row>
        <row r="1699">
          <cell r="B1699">
            <v>5730190100</v>
          </cell>
          <cell r="C1699" t="str">
            <v>SERVICIO TRANSPORTE A EMPLEADOS</v>
          </cell>
          <cell r="D1699">
            <v>961126273.67999995</v>
          </cell>
        </row>
        <row r="1700">
          <cell r="B1700">
            <v>5730190300</v>
          </cell>
          <cell r="C1700" t="str">
            <v>SERVICIO TRANSPORTE EN DILIGENCIAS PROPI</v>
          </cell>
          <cell r="D1700">
            <v>260500</v>
          </cell>
        </row>
        <row r="1701">
          <cell r="B1701">
            <v>5730190500</v>
          </cell>
          <cell r="C1701" t="str">
            <v>SERVICIO TRANSPORTE MERCANCIA - FLETES</v>
          </cell>
          <cell r="D1701">
            <v>16302634</v>
          </cell>
        </row>
        <row r="1702">
          <cell r="B1702">
            <v>5730190501</v>
          </cell>
          <cell r="C1702" t="str">
            <v>SERVICIO TRANSPORTE DE M/CIA IMPORTADA –</v>
          </cell>
          <cell r="D1702">
            <v>147623757.84999999</v>
          </cell>
        </row>
        <row r="1703">
          <cell r="B1703">
            <v>5730190700</v>
          </cell>
          <cell r="C1703" t="str">
            <v>SERVICIO TRANSPORTE CORRESPONDENCIA AERO</v>
          </cell>
          <cell r="D1703">
            <v>585942</v>
          </cell>
        </row>
        <row r="1704">
          <cell r="B1704">
            <v>5730190900</v>
          </cell>
          <cell r="C1704" t="str">
            <v>TRANSPORTE A EMPLEADOS JORNADAS ESPECIAL</v>
          </cell>
          <cell r="D1704">
            <v>1493262</v>
          </cell>
        </row>
        <row r="1705">
          <cell r="B1705">
            <v>5730191000</v>
          </cell>
          <cell r="C1705" t="str">
            <v>OTROS GASTOS DE IMPORTACIÓN</v>
          </cell>
          <cell r="D1705">
            <v>99108282</v>
          </cell>
        </row>
        <row r="1706">
          <cell r="B1706">
            <v>5730200100</v>
          </cell>
          <cell r="C1706" t="str">
            <v>HONORARIOS</v>
          </cell>
          <cell r="D1706">
            <v>8175345.2199999997</v>
          </cell>
        </row>
        <row r="1707">
          <cell r="B1707">
            <v>5730210100</v>
          </cell>
          <cell r="C1707" t="str">
            <v>SERVICO DE VIGILANCIA CONTRATADA</v>
          </cell>
          <cell r="D1707">
            <v>815512710.88</v>
          </cell>
        </row>
        <row r="1708">
          <cell r="B1708">
            <v>5730210200</v>
          </cell>
          <cell r="C1708" t="str">
            <v>SERVICIO DE ASEO CONTRATADO</v>
          </cell>
          <cell r="D1708">
            <v>400526676.13999999</v>
          </cell>
        </row>
        <row r="1709">
          <cell r="B1709">
            <v>5730210300</v>
          </cell>
          <cell r="C1709" t="str">
            <v>OTROS SERVICIOS CONTRATADOS</v>
          </cell>
          <cell r="D1709">
            <v>563434480.23000002</v>
          </cell>
        </row>
        <row r="1710">
          <cell r="B1710">
            <v>5730210500</v>
          </cell>
          <cell r="C1710" t="str">
            <v>SERVICIO DISPOSICION RESIDUOS INDUSTRIAL</v>
          </cell>
          <cell r="D1710">
            <v>653869853.25999999</v>
          </cell>
        </row>
        <row r="1711">
          <cell r="B1711">
            <v>5730210600</v>
          </cell>
          <cell r="C1711" t="str">
            <v>SERVICIO SANEAMIENTO AMBIENTAL</v>
          </cell>
          <cell r="D1711">
            <v>52914344.710000001</v>
          </cell>
        </row>
        <row r="1712">
          <cell r="B1712">
            <v>5730211500</v>
          </cell>
          <cell r="C1712" t="str">
            <v>ESTUDIANTES EN PRACTICA</v>
          </cell>
          <cell r="D1712">
            <v>143898000.18000001</v>
          </cell>
        </row>
        <row r="1713">
          <cell r="B1713">
            <v>5730211900</v>
          </cell>
          <cell r="C1713" t="str">
            <v>APORTE ARL- ESTUDIANTES EN PRACTICA</v>
          </cell>
          <cell r="D1713">
            <v>2879300</v>
          </cell>
        </row>
        <row r="1714">
          <cell r="B1714">
            <v>5730212000</v>
          </cell>
          <cell r="C1714" t="str">
            <v>APORTE EPS - ESTUDIANTES EN PRACTICA</v>
          </cell>
          <cell r="D1714">
            <v>12557100</v>
          </cell>
        </row>
        <row r="1715">
          <cell r="B1715">
            <v>5730212200</v>
          </cell>
          <cell r="C1715" t="str">
            <v>SERV. LAVANDERIA ALFOMBRAS, CORTINA, UNI</v>
          </cell>
          <cell r="D1715">
            <v>138111704.78999999</v>
          </cell>
        </row>
        <row r="1716">
          <cell r="B1716">
            <v>5730212300</v>
          </cell>
          <cell r="C1716" t="str">
            <v>MATERIAL DE ASEO</v>
          </cell>
          <cell r="D1716">
            <v>112923112.87</v>
          </cell>
        </row>
        <row r="1717">
          <cell r="B1717">
            <v>5730220200</v>
          </cell>
          <cell r="C1717" t="str">
            <v>MATERIALES PARA MUESTRAS</v>
          </cell>
          <cell r="D1717">
            <v>24530900.59</v>
          </cell>
        </row>
        <row r="1718">
          <cell r="B1718">
            <v>5730220300</v>
          </cell>
          <cell r="C1718" t="str">
            <v>EQUIPOS MULTIFUNCIONALES</v>
          </cell>
          <cell r="D1718">
            <v>30634866.829999998</v>
          </cell>
        </row>
        <row r="1719">
          <cell r="B1719">
            <v>5730220400</v>
          </cell>
          <cell r="C1719" t="str">
            <v>GASTOS DE REPRESENTACION</v>
          </cell>
          <cell r="D1719">
            <v>247027</v>
          </cell>
        </row>
        <row r="1720">
          <cell r="B1720">
            <v>5730220600</v>
          </cell>
          <cell r="C1720" t="str">
            <v>PERIODICOS</v>
          </cell>
          <cell r="D1720">
            <v>642900</v>
          </cell>
        </row>
        <row r="1721">
          <cell r="B1721">
            <v>5730230300</v>
          </cell>
          <cell r="C1721" t="str">
            <v>AMORTIZACION  MTTO SOPORTE ACTIVOS SOFTW</v>
          </cell>
          <cell r="D1721">
            <v>111661435.06</v>
          </cell>
        </row>
        <row r="1722">
          <cell r="B1722">
            <v>5730230400</v>
          </cell>
          <cell r="C1722" t="str">
            <v>AMORTIZACION SOFTWARE ADQUIRIDO</v>
          </cell>
          <cell r="D1722">
            <v>509004640.98000002</v>
          </cell>
        </row>
        <row r="1723">
          <cell r="B1723">
            <v>5730230500</v>
          </cell>
          <cell r="C1723" t="str">
            <v>AMORTIZACION DISEÑOS Y PROTOTIPOS</v>
          </cell>
          <cell r="D1723">
            <v>483741944.13999999</v>
          </cell>
        </row>
        <row r="1724">
          <cell r="B1724">
            <v>5730250100</v>
          </cell>
          <cell r="C1724" t="str">
            <v>PROGRAMA,SERVICIO Y REGALOS HIJOS EMPLEA</v>
          </cell>
          <cell r="D1724">
            <v>7799998.9900000002</v>
          </cell>
        </row>
        <row r="1725">
          <cell r="B1725">
            <v>5730250200</v>
          </cell>
          <cell r="C1725" t="str">
            <v>GASTOS ACTIVIDAD DE BIENESTAR Y DESARROL</v>
          </cell>
          <cell r="D1725">
            <v>127555905.25</v>
          </cell>
        </row>
        <row r="1726">
          <cell r="B1726">
            <v>5730250400</v>
          </cell>
          <cell r="C1726" t="str">
            <v>ATENCION Y EVENTOS ORGANIZADOS POR EL BA</v>
          </cell>
          <cell r="D1726">
            <v>1196524.2</v>
          </cell>
        </row>
        <row r="1727">
          <cell r="B1727">
            <v>5730260100</v>
          </cell>
          <cell r="C1727" t="str">
            <v>CUOTAS ORDINARIAS Y EXTRAOR. DE CLUBES S</v>
          </cell>
          <cell r="D1727">
            <v>12150239.42</v>
          </cell>
        </row>
        <row r="1728">
          <cell r="B1728">
            <v>5730999999</v>
          </cell>
          <cell r="C1728" t="str">
            <v>COSTOS ACUMULADOS PERIODOS IMPRODUCTIVOS</v>
          </cell>
          <cell r="D1728">
            <v>23014720.24000001</v>
          </cell>
        </row>
        <row r="1729">
          <cell r="B1729">
            <v>5740020100</v>
          </cell>
          <cell r="C1729" t="str">
            <v>COSTOS APLICADOS A LA PRODUCCION (CR)</v>
          </cell>
          <cell r="D1729">
            <v>-1289690763713.3401</v>
          </cell>
        </row>
        <row r="1730">
          <cell r="B1730">
            <v>5740020200</v>
          </cell>
          <cell r="C1730" t="str">
            <v>COSTOS APLICADOS A LA PRODUCCION (DB)</v>
          </cell>
          <cell r="D1730">
            <v>924002619377.25</v>
          </cell>
        </row>
        <row r="1731">
          <cell r="B1731">
            <v>5740040100</v>
          </cell>
          <cell r="C1731" t="str">
            <v>COSTO REAL ML GTS/INGRESOS POR REVALORAC</v>
          </cell>
          <cell r="D1731">
            <v>0</v>
          </cell>
        </row>
        <row r="1732">
          <cell r="B1732">
            <v>5740040200</v>
          </cell>
          <cell r="C1732" t="str">
            <v>COSTO REAL ML DIFERENCIAS EN PRECIO (PRD</v>
          </cell>
          <cell r="D1732">
            <v>137785329493.73001</v>
          </cell>
        </row>
        <row r="1733">
          <cell r="B1733">
            <v>5740040300</v>
          </cell>
          <cell r="C1733" t="str">
            <v>COSTO REAL ML DIF. CAMBIO ML (PRV/KDV)</v>
          </cell>
          <cell r="D1733">
            <v>193.82</v>
          </cell>
        </row>
        <row r="1734">
          <cell r="B1734">
            <v>5740040500</v>
          </cell>
          <cell r="C1734" t="str">
            <v>COSTO REAL ML DIF. PRECIO ML (PRY)</v>
          </cell>
          <cell r="D1734">
            <v>-137785329493.89001</v>
          </cell>
        </row>
        <row r="1735">
          <cell r="B1735">
            <v>5740040600</v>
          </cell>
          <cell r="C1735" t="str">
            <v>COSTO REAL ML VALORA POSTERI DE OTR CONS</v>
          </cell>
          <cell r="D1735">
            <v>146953254.34</v>
          </cell>
        </row>
        <row r="1736">
          <cell r="B1736">
            <v>5905010000</v>
          </cell>
          <cell r="C1736" t="str">
            <v>GANANCIAS/PERDIDAS</v>
          </cell>
          <cell r="D1736">
            <v>9226225511237.9297</v>
          </cell>
        </row>
        <row r="1737">
          <cell r="B1737" t="str">
            <v>BR0213</v>
          </cell>
          <cell r="C1737" t="str">
            <v>CUENTAS DE REVELACIÓN DE INFOR. FINANCIE</v>
          </cell>
          <cell r="D1737">
            <v>0</v>
          </cell>
        </row>
        <row r="1738">
          <cell r="B1738">
            <v>6105010100</v>
          </cell>
          <cell r="C1738" t="str">
            <v>ACREEDORAS POR CONTRA MDA NAL. (DB)</v>
          </cell>
          <cell r="D1738">
            <v>0</v>
          </cell>
        </row>
        <row r="1739">
          <cell r="B1739">
            <v>6105010200</v>
          </cell>
          <cell r="C1739" t="str">
            <v>ACREEDORAS POR CONTRA MDA EXT.  (DB)</v>
          </cell>
          <cell r="D1739">
            <v>1366079061086.3599</v>
          </cell>
        </row>
        <row r="1740">
          <cell r="B1740">
            <v>6295010300</v>
          </cell>
          <cell r="C1740" t="str">
            <v>OPCIONES PUT PARA ACUMULACION DE RESERVA</v>
          </cell>
          <cell r="D1740">
            <v>0</v>
          </cell>
        </row>
        <row r="1741">
          <cell r="B1741">
            <v>6295010900</v>
          </cell>
          <cell r="C1741" t="str">
            <v>PREFONDEO CAMARA DE COMPENS DE DIVISAS D</v>
          </cell>
          <cell r="D1741">
            <v>0</v>
          </cell>
        </row>
        <row r="1742">
          <cell r="B1742">
            <v>6295011000</v>
          </cell>
          <cell r="C1742" t="str">
            <v>APORT EN ENTID Y ORGANIS INTERNAL PEN DE</v>
          </cell>
          <cell r="D1742">
            <v>-1366079061086.3599</v>
          </cell>
        </row>
        <row r="1743">
          <cell r="B1743">
            <v>6305010100</v>
          </cell>
          <cell r="C1743" t="str">
            <v>DEUDORAS POR CONTRA MDA NAL.(CR)</v>
          </cell>
          <cell r="D1743">
            <v>-5004486703.9399996</v>
          </cell>
        </row>
        <row r="1744">
          <cell r="B1744">
            <v>6305010200</v>
          </cell>
          <cell r="C1744" t="str">
            <v>DEUDORAS POR CONTRA MDA EXT. (CR)</v>
          </cell>
          <cell r="D1744">
            <v>-168637646077.37</v>
          </cell>
        </row>
        <row r="1745">
          <cell r="B1745">
            <v>6430380100</v>
          </cell>
          <cell r="C1745" t="str">
            <v>DEUDORAS INTERESES Y DIFERENCIAS EN CAMB</v>
          </cell>
          <cell r="D1745">
            <v>0</v>
          </cell>
        </row>
        <row r="1746">
          <cell r="B1746">
            <v>6430580100</v>
          </cell>
          <cell r="C1746" t="str">
            <v>CAT.E COMPENSACIONES PENDIENTES DE PAGO</v>
          </cell>
          <cell r="D1746">
            <v>168637646077.37</v>
          </cell>
        </row>
        <row r="1747">
          <cell r="B1747">
            <v>6430580200</v>
          </cell>
          <cell r="C1747" t="str">
            <v>INTERESES</v>
          </cell>
          <cell r="D1747">
            <v>0</v>
          </cell>
        </row>
        <row r="1748">
          <cell r="B1748">
            <v>6495010700</v>
          </cell>
          <cell r="C1748" t="str">
            <v>LITIGIOS Y DEMANDAS</v>
          </cell>
          <cell r="D1748">
            <v>4456332411</v>
          </cell>
        </row>
        <row r="1749">
          <cell r="B1749">
            <v>6495010800</v>
          </cell>
          <cell r="C1749" t="str">
            <v>PRESTAMOS EN PESOS - EMPLEADOS Y PENSION</v>
          </cell>
          <cell r="D1749">
            <v>133431437.79000001</v>
          </cell>
        </row>
        <row r="1750">
          <cell r="B1750">
            <v>6495010900</v>
          </cell>
          <cell r="C1750" t="str">
            <v>PRESTAMOS EN UVR  - EMPLEADOS Y PENSIONA</v>
          </cell>
          <cell r="D1750">
            <v>22441627.82</v>
          </cell>
        </row>
        <row r="1751">
          <cell r="B1751">
            <v>6495011000</v>
          </cell>
          <cell r="C1751" t="str">
            <v>PRESTAMOS EN UVR  - EMPLEA Y PENSI CORR</v>
          </cell>
          <cell r="D1751">
            <v>105996.43</v>
          </cell>
        </row>
        <row r="1752">
          <cell r="B1752">
            <v>6495011200</v>
          </cell>
          <cell r="C1752" t="str">
            <v>PRESTAMOS  A EMPLEADOS EN PESOS  - INTER</v>
          </cell>
          <cell r="D1752">
            <v>163611899.94</v>
          </cell>
        </row>
        <row r="1753">
          <cell r="B1753">
            <v>6495011300</v>
          </cell>
          <cell r="C1753" t="str">
            <v>PRESTAMOS A EMPLEADOS  EN UVR  - INTERES</v>
          </cell>
          <cell r="D1753">
            <v>9479106.5999999996</v>
          </cell>
        </row>
        <row r="1754">
          <cell r="B1754">
            <v>6495011400</v>
          </cell>
          <cell r="C1754" t="str">
            <v>PRESTAMOS EN PESOS Y EN UVR SIN GARANTIA</v>
          </cell>
          <cell r="D1754">
            <v>215733183</v>
          </cell>
        </row>
        <row r="1755">
          <cell r="B1755">
            <v>6495011500</v>
          </cell>
          <cell r="C1755" t="str">
            <v>RECLAMACIONES DE IMPUESTOS</v>
          </cell>
          <cell r="D1755">
            <v>0</v>
          </cell>
        </row>
        <row r="1756">
          <cell r="B1756">
            <v>6495011600</v>
          </cell>
          <cell r="C1756" t="str">
            <v>CAT E INTS PRESTAMOS MUNICIPIOS PRODUCT</v>
          </cell>
          <cell r="D1756">
            <v>0</v>
          </cell>
        </row>
        <row r="1757">
          <cell r="B1757">
            <v>6495011800</v>
          </cell>
          <cell r="C1757" t="str">
            <v>CREDITOS ESPECIALES CORRECCION MONETARIA</v>
          </cell>
          <cell r="D1757">
            <v>3351041.36</v>
          </cell>
        </row>
        <row r="1758">
          <cell r="B1758">
            <v>6999999999</v>
          </cell>
          <cell r="C1758" t="str">
            <v>SALDOS INICIALES CTAS DE CONTROL</v>
          </cell>
          <cell r="D1758">
            <v>0</v>
          </cell>
        </row>
        <row r="1759">
          <cell r="B1759" t="str">
            <v>BR0215</v>
          </cell>
          <cell r="C1759" t="str">
            <v>CUENTAS DE FIDUCIA</v>
          </cell>
          <cell r="D1759">
            <v>9.1791152954101563E-6</v>
          </cell>
        </row>
        <row r="1760">
          <cell r="B1760">
            <v>7111505010</v>
          </cell>
          <cell r="C1760" t="str">
            <v>DISPONIBLE - FINAGRO</v>
          </cell>
          <cell r="D1760">
            <v>0</v>
          </cell>
        </row>
        <row r="1761">
          <cell r="B1761">
            <v>7111505011</v>
          </cell>
          <cell r="C1761" t="str">
            <v>DISPONIBLE-TITULOS DE SOLIDARIDAD - TDS</v>
          </cell>
          <cell r="D1761">
            <v>0</v>
          </cell>
        </row>
        <row r="1762">
          <cell r="B1762">
            <v>7111505020</v>
          </cell>
          <cell r="C1762" t="str">
            <v>DISPONIBLE-TES</v>
          </cell>
          <cell r="D1762">
            <v>0</v>
          </cell>
        </row>
        <row r="1763">
          <cell r="B1763">
            <v>7111505030</v>
          </cell>
          <cell r="C1763" t="str">
            <v>DISPONIBLE- BONOS AGRARIOS LEY 135</v>
          </cell>
          <cell r="D1763">
            <v>0</v>
          </cell>
        </row>
        <row r="1764">
          <cell r="B1764">
            <v>7111505040</v>
          </cell>
          <cell r="C1764" t="str">
            <v>DISPONIBLE - BONOS DE SEGURIDAD</v>
          </cell>
          <cell r="D1764">
            <v>0</v>
          </cell>
        </row>
        <row r="1765">
          <cell r="B1765">
            <v>7111505050</v>
          </cell>
          <cell r="C1765" t="str">
            <v>BR- MINHACIENDA-FRECH-FOGAFIN</v>
          </cell>
          <cell r="D1765">
            <v>0</v>
          </cell>
        </row>
        <row r="1766">
          <cell r="B1766">
            <v>7111505060</v>
          </cell>
          <cell r="C1766" t="str">
            <v>BR-MINHACIENDA -CUENTA FRECH</v>
          </cell>
          <cell r="D1766">
            <v>0</v>
          </cell>
        </row>
        <row r="1767">
          <cell r="B1767">
            <v>7111505070</v>
          </cell>
          <cell r="C1767" t="str">
            <v>BR-FONVIVIENDA FRECH LEY 1450</v>
          </cell>
          <cell r="D1767">
            <v>0</v>
          </cell>
        </row>
        <row r="1768">
          <cell r="B1768">
            <v>7111505080</v>
          </cell>
          <cell r="C1768" t="str">
            <v>BR-MINHACIENDA-CUENTA FRECH-CONTRACICLIC</v>
          </cell>
          <cell r="D1768">
            <v>0</v>
          </cell>
        </row>
        <row r="1769">
          <cell r="B1769">
            <v>7111505081</v>
          </cell>
          <cell r="C1769" t="str">
            <v>BR - FONVIVIENDA FRECH LEY 1450 DE 2011</v>
          </cell>
          <cell r="D1769">
            <v>0</v>
          </cell>
        </row>
        <row r="1770">
          <cell r="B1770">
            <v>7111505082</v>
          </cell>
          <cell r="C1770" t="str">
            <v>BR - FONVIVIENDA FRECH MI CASA YA</v>
          </cell>
          <cell r="D1770">
            <v>0</v>
          </cell>
        </row>
        <row r="1771">
          <cell r="B1771">
            <v>7111505083</v>
          </cell>
          <cell r="C1771" t="str">
            <v>BR-MINHACIENDA-CUENTA RECURSOS ASIGN FRE</v>
          </cell>
          <cell r="D1771">
            <v>0</v>
          </cell>
        </row>
        <row r="1772">
          <cell r="B1772">
            <v>7111505100</v>
          </cell>
          <cell r="C1772" t="str">
            <v>DISPONIBLE-BONOS DE VALOR CONSTANTE</v>
          </cell>
          <cell r="D1772">
            <v>0</v>
          </cell>
        </row>
        <row r="1773">
          <cell r="B1773">
            <v>7111505110</v>
          </cell>
          <cell r="C1773" t="str">
            <v>DISPONIBLE-DEPOSITO BONOS DE SOLIDARID P</v>
          </cell>
          <cell r="D1773">
            <v>25086404.699999999</v>
          </cell>
        </row>
        <row r="1774">
          <cell r="B1774">
            <v>7111505120</v>
          </cell>
          <cell r="C1774" t="str">
            <v>DISPONIBLE-DEPOSITO BONOS DE CESANTIAS L</v>
          </cell>
          <cell r="D1774">
            <v>0</v>
          </cell>
        </row>
        <row r="1775">
          <cell r="B1775">
            <v>7111505130</v>
          </cell>
          <cell r="C1775" t="str">
            <v>DISPONIBLE-TITULOS DE REDUCCION DE DEUDA</v>
          </cell>
          <cell r="D1775">
            <v>0</v>
          </cell>
        </row>
        <row r="1776">
          <cell r="B1776">
            <v>7111510301</v>
          </cell>
          <cell r="C1776" t="str">
            <v>JP MORGAN CHASE BANK - FAE (CHASEFAE)-P8</v>
          </cell>
          <cell r="D1776">
            <v>0</v>
          </cell>
        </row>
        <row r="1777">
          <cell r="B1777">
            <v>7111510302</v>
          </cell>
          <cell r="C1777" t="str">
            <v>JP MORGAN CHASE BANK-FAEP (CHASETDAFAEP)</v>
          </cell>
          <cell r="D1777">
            <v>0</v>
          </cell>
        </row>
        <row r="1778">
          <cell r="B1778">
            <v>7111510303</v>
          </cell>
          <cell r="C1778" t="str">
            <v>JP MORGAN CHASE BANK - FAE (CHASEFAEEUR)</v>
          </cell>
          <cell r="D1778">
            <v>0</v>
          </cell>
        </row>
        <row r="1779">
          <cell r="B1779">
            <v>7111510400</v>
          </cell>
          <cell r="C1779" t="str">
            <v>CITIBANK - NEW YORK USD - DTN (CITIDTN)</v>
          </cell>
          <cell r="D1779">
            <v>632598897439.56006</v>
          </cell>
        </row>
        <row r="1780">
          <cell r="B1780">
            <v>7111510410</v>
          </cell>
          <cell r="C1780" t="str">
            <v>CITIBANK N.A. - LONDRES USD DTN (CITIGB2</v>
          </cell>
          <cell r="D1780">
            <v>0</v>
          </cell>
        </row>
        <row r="1781">
          <cell r="B1781">
            <v>7130105010</v>
          </cell>
          <cell r="C1781" t="str">
            <v>TITULOS DE TESORERIA –TES</v>
          </cell>
          <cell r="D1781">
            <v>0</v>
          </cell>
        </row>
        <row r="1782">
          <cell r="B1782">
            <v>7130120001</v>
          </cell>
          <cell r="C1782" t="str">
            <v>FD TRANSICION OPERACIONES TITULOS</v>
          </cell>
          <cell r="D1782">
            <v>0</v>
          </cell>
        </row>
        <row r="1783">
          <cell r="B1783">
            <v>7130120012</v>
          </cell>
          <cell r="C1783" t="str">
            <v>FD FONDO DE MERCADO MONETARIO-STIF</v>
          </cell>
          <cell r="D1783">
            <v>443265146628.31</v>
          </cell>
        </row>
        <row r="1784">
          <cell r="B1784">
            <v>7130120016</v>
          </cell>
          <cell r="C1784" t="str">
            <v>FD DEPOSITOS A TERMINO</v>
          </cell>
          <cell r="D1784">
            <v>0</v>
          </cell>
        </row>
        <row r="1785">
          <cell r="B1785">
            <v>7130120019</v>
          </cell>
          <cell r="C1785" t="str">
            <v>FD INVERSIONES PAPELES A DESCUENTO</v>
          </cell>
          <cell r="D1785">
            <v>0</v>
          </cell>
        </row>
        <row r="1786">
          <cell r="B1786">
            <v>7130120021</v>
          </cell>
          <cell r="C1786" t="str">
            <v>FD INVERSIONES BONOS</v>
          </cell>
          <cell r="D1786">
            <v>1180413463023.96</v>
          </cell>
        </row>
        <row r="1787">
          <cell r="B1787">
            <v>7130120022</v>
          </cell>
          <cell r="C1787" t="str">
            <v>FD INVERSIONES RENTA VARIABLE</v>
          </cell>
          <cell r="D1787">
            <v>0</v>
          </cell>
        </row>
        <row r="1788">
          <cell r="B1788">
            <v>7130120151</v>
          </cell>
          <cell r="C1788" t="str">
            <v>DEPOSITOS A TERMINO OVERNIGHT - DGTN</v>
          </cell>
          <cell r="D1788">
            <v>0</v>
          </cell>
        </row>
        <row r="1789">
          <cell r="B1789">
            <v>7130210001</v>
          </cell>
          <cell r="C1789" t="str">
            <v>FD INVERSIONES RENTA VARIABLE</v>
          </cell>
          <cell r="D1789">
            <v>398352921989.66998</v>
          </cell>
        </row>
        <row r="1790">
          <cell r="B1790">
            <v>7130310010</v>
          </cell>
          <cell r="C1790" t="str">
            <v>FD INVERSIONES AL VENCIMIENTO - BONOS CO</v>
          </cell>
          <cell r="D1790">
            <v>0</v>
          </cell>
        </row>
        <row r="1791">
          <cell r="B1791">
            <v>7135205010</v>
          </cell>
          <cell r="C1791" t="str">
            <v>FD CONTRATOS FORWARD SOBRE DIVISAS</v>
          </cell>
          <cell r="D1791">
            <v>0</v>
          </cell>
        </row>
        <row r="1792">
          <cell r="B1792">
            <v>7135205110</v>
          </cell>
          <cell r="C1792" t="str">
            <v>FD CONTRATOS FORWARD SOBRE DIVISAS</v>
          </cell>
          <cell r="D1792">
            <v>0</v>
          </cell>
        </row>
        <row r="1793">
          <cell r="B1793">
            <v>7135220110</v>
          </cell>
          <cell r="C1793" t="str">
            <v>FD CONTRATOS FORWARD SOBRE TITULOS</v>
          </cell>
          <cell r="D1793">
            <v>339201815.94999999</v>
          </cell>
        </row>
        <row r="1794">
          <cell r="B1794">
            <v>7135315110</v>
          </cell>
          <cell r="C1794" t="str">
            <v>FD CONTRATOS DE FUTUROS SOBRE TITULOS</v>
          </cell>
          <cell r="D1794">
            <v>0</v>
          </cell>
        </row>
        <row r="1795">
          <cell r="B1795">
            <v>7135410110</v>
          </cell>
          <cell r="C1795" t="str">
            <v>FD SWAPS SOBRE TASAS DE INTERES</v>
          </cell>
          <cell r="D1795">
            <v>0</v>
          </cell>
        </row>
        <row r="1796">
          <cell r="B1796">
            <v>7138005101</v>
          </cell>
          <cell r="C1796" t="str">
            <v>FD TRANSICION OPERACIONES TITULOS</v>
          </cell>
          <cell r="D1796">
            <v>0</v>
          </cell>
        </row>
        <row r="1797">
          <cell r="B1797">
            <v>7138005111</v>
          </cell>
          <cell r="C1797" t="str">
            <v>FD EFECTIVO</v>
          </cell>
          <cell r="D1797">
            <v>2193268501.0300002</v>
          </cell>
        </row>
        <row r="1798">
          <cell r="B1798">
            <v>7138005112</v>
          </cell>
          <cell r="C1798" t="str">
            <v>FD FONDO DE MERCADO MONETARIO-STIF</v>
          </cell>
          <cell r="D1798">
            <v>118845931440.81</v>
          </cell>
        </row>
        <row r="1799">
          <cell r="B1799">
            <v>7138005119</v>
          </cell>
          <cell r="C1799" t="str">
            <v>FD INVERSIONES PAPELES A DESCUENTO</v>
          </cell>
          <cell r="D1799">
            <v>13646688728.549999</v>
          </cell>
        </row>
        <row r="1800">
          <cell r="B1800">
            <v>7138005121</v>
          </cell>
          <cell r="C1800" t="str">
            <v>FD INVERSIONES BONOS</v>
          </cell>
          <cell r="D1800">
            <v>3208737120995.8398</v>
          </cell>
        </row>
        <row r="1801">
          <cell r="B1801">
            <v>7138005122</v>
          </cell>
          <cell r="C1801" t="str">
            <v>FD INVERSIONES RENTA VARIABLE</v>
          </cell>
          <cell r="D1801">
            <v>294524778844.15002</v>
          </cell>
        </row>
        <row r="1802">
          <cell r="B1802">
            <v>7138005131</v>
          </cell>
          <cell r="C1802" t="str">
            <v>FD DEPOSITOS CONTRATOS FUTUROS EFECTIVO</v>
          </cell>
          <cell r="D1802">
            <v>14118433853.199999</v>
          </cell>
        </row>
        <row r="1803">
          <cell r="B1803">
            <v>7168005010</v>
          </cell>
          <cell r="C1803" t="str">
            <v>FD VENTA DE PAPELES A DESCUENTO</v>
          </cell>
          <cell r="D1803">
            <v>0</v>
          </cell>
        </row>
        <row r="1804">
          <cell r="B1804">
            <v>7168005030</v>
          </cell>
          <cell r="C1804" t="str">
            <v>FD VENTA DE BONOS</v>
          </cell>
          <cell r="D1804">
            <v>34569652614.470001</v>
          </cell>
        </row>
        <row r="1805">
          <cell r="B1805">
            <v>7168005031</v>
          </cell>
          <cell r="C1805" t="str">
            <v>FD VENTA DE INVERSIONES RENTA VARIABLE</v>
          </cell>
          <cell r="D1805">
            <v>0</v>
          </cell>
        </row>
        <row r="1806">
          <cell r="B1806">
            <v>7168005070</v>
          </cell>
          <cell r="C1806" t="str">
            <v>FD DIVIDENDOS RENTA VARIABLE POR RECIBIR</v>
          </cell>
          <cell r="D1806">
            <v>0</v>
          </cell>
        </row>
        <row r="1807">
          <cell r="B1807">
            <v>7168005090</v>
          </cell>
          <cell r="C1807" t="str">
            <v>FD INVERSIONES AL VENCIMIENTO-BONOS COLO</v>
          </cell>
          <cell r="D1807">
            <v>0</v>
          </cell>
        </row>
        <row r="1808">
          <cell r="B1808">
            <v>7168005110</v>
          </cell>
          <cell r="C1808" t="str">
            <v>FD VENTA DE PAPELES A DESCUENTO</v>
          </cell>
          <cell r="D1808">
            <v>24922441435</v>
          </cell>
        </row>
        <row r="1809">
          <cell r="B1809">
            <v>7168005130</v>
          </cell>
          <cell r="C1809" t="str">
            <v>FD VENTA DE BONOS</v>
          </cell>
          <cell r="D1809">
            <v>10822134575</v>
          </cell>
        </row>
        <row r="1810">
          <cell r="B1810">
            <v>7168005131</v>
          </cell>
          <cell r="C1810" t="str">
            <v>FD VENTA DE INVERSIONES RENTA VARIABLE</v>
          </cell>
          <cell r="D1810">
            <v>0</v>
          </cell>
        </row>
        <row r="1811">
          <cell r="B1811">
            <v>7168005150</v>
          </cell>
          <cell r="C1811" t="str">
            <v>FD CUPONES Y PREPAGOS PENDIENTES DE ABON</v>
          </cell>
          <cell r="D1811">
            <v>0</v>
          </cell>
        </row>
        <row r="1812">
          <cell r="B1812">
            <v>7168005170</v>
          </cell>
          <cell r="C1812" t="str">
            <v>FD DIVIDENDOS RENTA VARIABLE POR RECIBIR</v>
          </cell>
          <cell r="D1812">
            <v>271082460.67000002</v>
          </cell>
        </row>
        <row r="1813">
          <cell r="B1813">
            <v>7168005180</v>
          </cell>
          <cell r="C1813" t="str">
            <v>FD PARTIDAS PENDIENTES DE LEGALIZAR</v>
          </cell>
          <cell r="D1813">
            <v>0</v>
          </cell>
        </row>
        <row r="1814">
          <cell r="B1814">
            <v>7169095010</v>
          </cell>
          <cell r="C1814" t="str">
            <v>CXC DIVERS-GOBIERNO NACIONAL POR SALDOS</v>
          </cell>
          <cell r="D1814">
            <v>509731235625593.63</v>
          </cell>
        </row>
        <row r="1815">
          <cell r="B1815">
            <v>7169095020</v>
          </cell>
          <cell r="C1815" t="str">
            <v>CXC DIVERS-GOB NAL POR RENDIMIENTOS SOBR</v>
          </cell>
          <cell r="D1815">
            <v>16974777599024.631</v>
          </cell>
        </row>
        <row r="1816">
          <cell r="B1816">
            <v>7169095025</v>
          </cell>
          <cell r="C1816" t="str">
            <v>CXC-GOB NAL-DCTO 444 DEL 21/03/2020 - FO</v>
          </cell>
          <cell r="D1816">
            <v>10428285873540.051</v>
          </cell>
        </row>
        <row r="1817">
          <cell r="B1817">
            <v>7169095040</v>
          </cell>
          <cell r="C1817" t="str">
            <v>OTRAS CUENTAS POR COBRAR</v>
          </cell>
          <cell r="D1817">
            <v>0</v>
          </cell>
        </row>
        <row r="1818">
          <cell r="B1818">
            <v>7169095050</v>
          </cell>
          <cell r="C1818" t="str">
            <v>CXC DIVERSAS-FINAGRO</v>
          </cell>
          <cell r="D1818">
            <v>540618296.10000002</v>
          </cell>
        </row>
        <row r="1819">
          <cell r="B1819">
            <v>7169095060</v>
          </cell>
          <cell r="C1819" t="str">
            <v>CXC COBERTURA FRECH L.1450 DE 2011 FOND</v>
          </cell>
          <cell r="D1819">
            <v>0</v>
          </cell>
        </row>
        <row r="1820">
          <cell r="B1820">
            <v>7169095070</v>
          </cell>
          <cell r="C1820" t="str">
            <v>CXC COBERTURA FRECH L.1450 DE 2011 VIPA</v>
          </cell>
          <cell r="D1820">
            <v>0</v>
          </cell>
        </row>
        <row r="1821">
          <cell r="B1821">
            <v>7169095080</v>
          </cell>
          <cell r="C1821" t="str">
            <v>CXC OPERACIONES DE COBERTURA FRECH MI CA</v>
          </cell>
          <cell r="D1821">
            <v>0</v>
          </cell>
        </row>
        <row r="1822">
          <cell r="B1822">
            <v>7169095090</v>
          </cell>
          <cell r="C1822" t="str">
            <v>CXC MHCP POR COBERTURA FRECH NO VIS</v>
          </cell>
          <cell r="D1822">
            <v>0</v>
          </cell>
        </row>
        <row r="1823">
          <cell r="B1823">
            <v>7169095110</v>
          </cell>
          <cell r="C1823" t="str">
            <v>CXC DIVERSAS – FINAGRO POR SALDOS DE CAP</v>
          </cell>
          <cell r="D1823">
            <v>16657372523683.41</v>
          </cell>
        </row>
        <row r="1824">
          <cell r="B1824">
            <v>7169095120</v>
          </cell>
          <cell r="C1824" t="str">
            <v>CXC DIVERSAS – FINAGRO POR RENDIM SOBRE</v>
          </cell>
          <cell r="D1824">
            <v>271325206365.51999</v>
          </cell>
        </row>
        <row r="1825">
          <cell r="B1825">
            <v>7192595010</v>
          </cell>
          <cell r="C1825" t="str">
            <v>FD FINANCI IMPLICITA PRESTAMO FOME - DCT</v>
          </cell>
          <cell r="D1825">
            <v>0</v>
          </cell>
        </row>
        <row r="1826">
          <cell r="B1826">
            <v>7210520101</v>
          </cell>
          <cell r="C1826" t="str">
            <v>CTA CTE DIRECCIÓN DEL TESORO NACIONAL DG</v>
          </cell>
          <cell r="D1826">
            <v>-141608255322.17999</v>
          </cell>
        </row>
        <row r="1827">
          <cell r="B1827">
            <v>7210525080</v>
          </cell>
          <cell r="C1827" t="str">
            <v>CTA TRANSITORIA DTN FIDUCIAS</v>
          </cell>
          <cell r="D1827">
            <v>0</v>
          </cell>
        </row>
        <row r="1828">
          <cell r="B1828">
            <v>7211605101</v>
          </cell>
          <cell r="C1828" t="str">
            <v>DEPÓSITOS ESPECIALES DGTN EN USD</v>
          </cell>
          <cell r="D1828">
            <v>-408622685451.94</v>
          </cell>
        </row>
        <row r="1829">
          <cell r="B1829">
            <v>7211705100</v>
          </cell>
          <cell r="C1829" t="str">
            <v>EXIGI GIROS POR PAGAR DEL EXTERIOR OPERA</v>
          </cell>
          <cell r="D1829">
            <v>0</v>
          </cell>
        </row>
        <row r="1830">
          <cell r="B1830">
            <v>7213018010</v>
          </cell>
          <cell r="C1830" t="str">
            <v>TITULOS DESARROLLO AGROPECUARIO-CLASE A</v>
          </cell>
          <cell r="D1830">
            <v>-11614818201362</v>
          </cell>
        </row>
        <row r="1831">
          <cell r="B1831">
            <v>7213019010</v>
          </cell>
          <cell r="C1831" t="str">
            <v>TITULOS DESARROLLO AGROPECUARIO-CLASE B</v>
          </cell>
          <cell r="D1831">
            <v>-5042554322321.4404</v>
          </cell>
        </row>
        <row r="1832">
          <cell r="B1832">
            <v>7213028010</v>
          </cell>
          <cell r="C1832" t="str">
            <v>TITULOS DE TESORERIA CLASE B - VALOR NOM</v>
          </cell>
          <cell r="D1832">
            <v>-327848248000000</v>
          </cell>
        </row>
        <row r="1833">
          <cell r="B1833">
            <v>7213028050</v>
          </cell>
          <cell r="C1833" t="str">
            <v>TITULOS DE TESORERIA CLASE B - UVRC</v>
          </cell>
          <cell r="D1833">
            <v>-477279052000</v>
          </cell>
        </row>
        <row r="1834">
          <cell r="B1834">
            <v>7213028060</v>
          </cell>
          <cell r="C1834" t="str">
            <v>TITULOS DE TESORERIA CLASE B - DIFERENCI</v>
          </cell>
          <cell r="D1834">
            <v>-170308534139074.5</v>
          </cell>
        </row>
        <row r="1835">
          <cell r="B1835">
            <v>7213028062</v>
          </cell>
          <cell r="C1835" t="str">
            <v>TITULOS DE SOLIDARIDAD - TDS</v>
          </cell>
          <cell r="D1835">
            <v>-9741703400000</v>
          </cell>
        </row>
        <row r="1836">
          <cell r="B1836">
            <v>7213028080</v>
          </cell>
          <cell r="C1836" t="str">
            <v>BONOS DE SEGURIDAD</v>
          </cell>
          <cell r="D1836">
            <v>0</v>
          </cell>
        </row>
        <row r="1837">
          <cell r="B1837">
            <v>7213028090</v>
          </cell>
          <cell r="C1837" t="str">
            <v>BONOS DE VALOR CONSTANTE</v>
          </cell>
          <cell r="D1837">
            <v>-1354738107519.0601</v>
          </cell>
        </row>
        <row r="1838">
          <cell r="B1838">
            <v>7213028120</v>
          </cell>
          <cell r="C1838" t="str">
            <v>BONOS DE SOLIDARIDAD PARA LA PAZ</v>
          </cell>
          <cell r="D1838">
            <v>-755424000</v>
          </cell>
        </row>
        <row r="1839">
          <cell r="B1839">
            <v>7213028140</v>
          </cell>
          <cell r="C1839" t="str">
            <v>INTERESES TITULOS EMITIDOS EN CIRCULACIO</v>
          </cell>
          <cell r="D1839">
            <v>-17246105394794.85</v>
          </cell>
        </row>
        <row r="1840">
          <cell r="B1840">
            <v>7220505010</v>
          </cell>
          <cell r="C1840" t="str">
            <v>FD CONTRATOS FORWARD SOBRE DIVISAS</v>
          </cell>
          <cell r="D1840">
            <v>0</v>
          </cell>
        </row>
        <row r="1841">
          <cell r="B1841">
            <v>7220505110</v>
          </cell>
          <cell r="C1841" t="str">
            <v>FD CONTRATOS FORWARD SOBRE DIVISAS</v>
          </cell>
          <cell r="D1841">
            <v>-1986969.13</v>
          </cell>
        </row>
        <row r="1842">
          <cell r="B1842">
            <v>7220520110</v>
          </cell>
          <cell r="C1842" t="str">
            <v>FD CONTRATOS FORWARD SOBRE TITULOS</v>
          </cell>
          <cell r="D1842">
            <v>-662597926.34000003</v>
          </cell>
        </row>
        <row r="1843">
          <cell r="B1843">
            <v>7221015110</v>
          </cell>
          <cell r="C1843" t="str">
            <v>FD CONTRATOS DE FUTUROS SOBRE TITULOS</v>
          </cell>
          <cell r="D1843">
            <v>0</v>
          </cell>
        </row>
        <row r="1844">
          <cell r="B1844">
            <v>7221510110</v>
          </cell>
          <cell r="C1844" t="str">
            <v>FD SWAPS SOBRE TASAS DE INTERES</v>
          </cell>
          <cell r="D1844">
            <v>0</v>
          </cell>
        </row>
        <row r="1845">
          <cell r="B1845">
            <v>7233595020</v>
          </cell>
          <cell r="C1845" t="str">
            <v>FD CXP PARTICIPES FAEP</v>
          </cell>
          <cell r="D1845">
            <v>0</v>
          </cell>
        </row>
        <row r="1846">
          <cell r="B1846">
            <v>7250105030</v>
          </cell>
          <cell r="C1846" t="str">
            <v>FD CXP HONORARIOS EN EL EXTERIOR</v>
          </cell>
          <cell r="D1846">
            <v>0</v>
          </cell>
        </row>
        <row r="1847">
          <cell r="B1847">
            <v>7250110010</v>
          </cell>
          <cell r="C1847" t="str">
            <v>CXP ADMINISTRACION BR ADMINISTRACION FID</v>
          </cell>
          <cell r="D1847">
            <v>-227277298.06</v>
          </cell>
        </row>
        <row r="1848">
          <cell r="B1848">
            <v>7250110020</v>
          </cell>
          <cell r="C1848" t="str">
            <v>FD CXP BANCO DE LA REPUBLICA</v>
          </cell>
          <cell r="D1848">
            <v>-1080202677</v>
          </cell>
        </row>
        <row r="1849">
          <cell r="B1849">
            <v>7250110030</v>
          </cell>
          <cell r="C1849" t="str">
            <v>CXP FRECH - BANCO DE LA REPUBLICA</v>
          </cell>
          <cell r="D1849">
            <v>0</v>
          </cell>
        </row>
        <row r="1850">
          <cell r="B1850">
            <v>7252015010</v>
          </cell>
          <cell r="C1850" t="str">
            <v>FD COMPRA DE PAPELES A DESCUENTO</v>
          </cell>
          <cell r="D1850">
            <v>0</v>
          </cell>
        </row>
        <row r="1851">
          <cell r="B1851">
            <v>7252015030</v>
          </cell>
          <cell r="C1851" t="str">
            <v>FD COMPRA DE BONOS</v>
          </cell>
          <cell r="D1851">
            <v>-43846697257.709999</v>
          </cell>
        </row>
        <row r="1852">
          <cell r="B1852">
            <v>7252015031</v>
          </cell>
          <cell r="C1852" t="str">
            <v>FD COMPRA DE INVERSIONES RENTA VARIABLE</v>
          </cell>
          <cell r="D1852">
            <v>0</v>
          </cell>
        </row>
        <row r="1853">
          <cell r="B1853">
            <v>7252015060</v>
          </cell>
          <cell r="C1853" t="str">
            <v>CXP ADMON/CUSTOD FOND EN EXT-RECURSOS PO</v>
          </cell>
          <cell r="D1853">
            <v>0</v>
          </cell>
        </row>
        <row r="1854">
          <cell r="B1854">
            <v>7252015070</v>
          </cell>
          <cell r="C1854" t="str">
            <v>CXP ADMON/CUSTOD FOND EN EXT-RECURSOS PE</v>
          </cell>
          <cell r="D1854">
            <v>0</v>
          </cell>
        </row>
        <row r="1855">
          <cell r="B1855">
            <v>7252015110</v>
          </cell>
          <cell r="C1855" t="str">
            <v>FD COMPRA DE PAPELES A DESCUENTO</v>
          </cell>
          <cell r="D1855">
            <v>0</v>
          </cell>
        </row>
        <row r="1856">
          <cell r="B1856">
            <v>7252015130</v>
          </cell>
          <cell r="C1856" t="str">
            <v>FD COMPRA DE BONOS</v>
          </cell>
          <cell r="D1856">
            <v>-40992594720.940002</v>
          </cell>
        </row>
        <row r="1857">
          <cell r="B1857">
            <v>7252015131</v>
          </cell>
          <cell r="C1857" t="str">
            <v>FD COMPRA DE INVERSIONES RENTA VARIABLE</v>
          </cell>
          <cell r="D1857">
            <v>0</v>
          </cell>
        </row>
        <row r="1858">
          <cell r="B1858">
            <v>7252015180</v>
          </cell>
          <cell r="C1858" t="str">
            <v>FD PARTIDAS PENDIENTES DE LEGALIZAR</v>
          </cell>
          <cell r="D1858">
            <v>0</v>
          </cell>
        </row>
        <row r="1859">
          <cell r="B1859">
            <v>7252015181</v>
          </cell>
          <cell r="C1859" t="str">
            <v>FD SOBREGIRO DEL EFECTIVO EN EL EXTERIOR</v>
          </cell>
          <cell r="D1859">
            <v>0</v>
          </cell>
        </row>
        <row r="1860">
          <cell r="B1860">
            <v>7259095010</v>
          </cell>
          <cell r="C1860" t="str">
            <v>FD CUSTODIA DE FONDOS EN EL EXTERIOR</v>
          </cell>
          <cell r="D1860">
            <v>-321068450.45999998</v>
          </cell>
        </row>
        <row r="1861">
          <cell r="B1861">
            <v>7259095020</v>
          </cell>
          <cell r="C1861" t="str">
            <v>CXP FRECH-OPERACIONES DE COBERTURA CONDI</v>
          </cell>
          <cell r="D1861">
            <v>0</v>
          </cell>
        </row>
        <row r="1862">
          <cell r="B1862">
            <v>7259095030</v>
          </cell>
          <cell r="C1862" t="str">
            <v>CXP OPERAC DE COBERT CONDIC FRECH CTRACI</v>
          </cell>
          <cell r="D1862">
            <v>0</v>
          </cell>
        </row>
        <row r="1863">
          <cell r="B1863">
            <v>7259095040</v>
          </cell>
          <cell r="C1863" t="str">
            <v>CXP FRECH LEY 1450 VIPA OPERACIONES DE C</v>
          </cell>
          <cell r="D1863">
            <v>0</v>
          </cell>
        </row>
        <row r="1864">
          <cell r="B1864">
            <v>7259095050</v>
          </cell>
          <cell r="C1864" t="str">
            <v>CXP OPERACIONES DE COBERTURA - FRECH MI</v>
          </cell>
          <cell r="D1864">
            <v>0</v>
          </cell>
        </row>
        <row r="1865">
          <cell r="B1865">
            <v>7259095060</v>
          </cell>
          <cell r="C1865" t="str">
            <v>CXP FRECH NO VIS OPERACIONES DE COBERTUR</v>
          </cell>
          <cell r="D1865">
            <v>0</v>
          </cell>
        </row>
        <row r="1866">
          <cell r="B1866">
            <v>7259095070</v>
          </cell>
          <cell r="C1866" t="str">
            <v>CONSIGNACIONES  BANCOS DEL EXTER–DGTN PA</v>
          </cell>
          <cell r="D1866">
            <v>-82367956665.440002</v>
          </cell>
        </row>
        <row r="1867">
          <cell r="B1867">
            <v>7259095080</v>
          </cell>
          <cell r="C1867" t="str">
            <v>FD OTRAS CUENTAS POR PAGAR</v>
          </cell>
          <cell r="D1867">
            <v>0</v>
          </cell>
        </row>
        <row r="1868">
          <cell r="B1868">
            <v>7299500050</v>
          </cell>
          <cell r="C1868" t="str">
            <v>FD POSICION DE CAJA</v>
          </cell>
          <cell r="D1868">
            <v>0</v>
          </cell>
        </row>
        <row r="1869">
          <cell r="B1869">
            <v>7299500150</v>
          </cell>
          <cell r="C1869" t="str">
            <v>FD POSICION DE CAJA</v>
          </cell>
          <cell r="D1869">
            <v>2.0002007484436035E-2</v>
          </cell>
        </row>
        <row r="1870">
          <cell r="B1870">
            <v>7299500200</v>
          </cell>
          <cell r="C1870" t="str">
            <v>FD POSICION DE CAJA- GASTOS POR RIESGO O</v>
          </cell>
          <cell r="D1870">
            <v>2.25</v>
          </cell>
        </row>
        <row r="1871">
          <cell r="B1871">
            <v>7321595001</v>
          </cell>
          <cell r="C1871" t="str">
            <v>FAEP RESERVA DE LIQUIDEZ-LEY 2008 DE 201</v>
          </cell>
          <cell r="D1871">
            <v>0</v>
          </cell>
        </row>
        <row r="1872">
          <cell r="B1872">
            <v>7350505010</v>
          </cell>
          <cell r="C1872" t="str">
            <v>APORTES FINAGRO</v>
          </cell>
          <cell r="D1872">
            <v>-12671209679720.08</v>
          </cell>
        </row>
        <row r="1873">
          <cell r="B1873">
            <v>7350505020</v>
          </cell>
          <cell r="C1873" t="str">
            <v>RETIROS FINAGRO (DB)</v>
          </cell>
          <cell r="D1873">
            <v>7248120049372.4297</v>
          </cell>
        </row>
        <row r="1874">
          <cell r="B1874">
            <v>7350505030</v>
          </cell>
          <cell r="C1874" t="str">
            <v>FINAGRO - TRASLADO CUENTAS POR COBRAR</v>
          </cell>
          <cell r="D1874">
            <v>-540618296.10000002</v>
          </cell>
        </row>
        <row r="1875">
          <cell r="B1875">
            <v>7350505040</v>
          </cell>
          <cell r="C1875" t="str">
            <v>FAEP-UNIDAD DE PRODUCCION CUSIANA Y CUPI</v>
          </cell>
          <cell r="D1875">
            <v>0</v>
          </cell>
        </row>
        <row r="1876">
          <cell r="B1876">
            <v>7350505050</v>
          </cell>
          <cell r="C1876" t="str">
            <v>FAEP-UNIDAD DE PRODUCCION CRAVO NORTE</v>
          </cell>
          <cell r="D1876">
            <v>0</v>
          </cell>
        </row>
        <row r="1877">
          <cell r="B1877">
            <v>7350505060</v>
          </cell>
          <cell r="C1877" t="str">
            <v>FIDEICOMISO FAE-APORTES ENTIDADES PARTIC</v>
          </cell>
          <cell r="D1877">
            <v>-16086402992447.35</v>
          </cell>
        </row>
        <row r="1878">
          <cell r="B1878">
            <v>7350505070</v>
          </cell>
          <cell r="C1878" t="str">
            <v>FRECH IMPUESTO SOBRE REMUNERACION AL ENC</v>
          </cell>
          <cell r="D1878">
            <v>-153555563104</v>
          </cell>
        </row>
        <row r="1879">
          <cell r="B1879">
            <v>7350505080</v>
          </cell>
          <cell r="C1879" t="str">
            <v>FRECH UTILIDADES DEL BANCO DE LA REPUBLI</v>
          </cell>
          <cell r="D1879">
            <v>-150000000000</v>
          </cell>
        </row>
        <row r="1880">
          <cell r="B1880">
            <v>7350505090</v>
          </cell>
          <cell r="C1880" t="str">
            <v>FRECH TRASLADOS PRESUPUESTO DE LA NACION</v>
          </cell>
          <cell r="D1880">
            <v>-623000000000</v>
          </cell>
        </row>
        <row r="1881">
          <cell r="B1881">
            <v>7350505100</v>
          </cell>
          <cell r="C1881" t="str">
            <v>FRECH RETIROS Y RESTITUCIONES</v>
          </cell>
          <cell r="D1881">
            <v>370101417864.75</v>
          </cell>
        </row>
        <row r="1882">
          <cell r="B1882">
            <v>7350505110</v>
          </cell>
          <cell r="C1882" t="str">
            <v>FRECH RESTITUCION RENDIMIENTOS FINANCIER</v>
          </cell>
          <cell r="D1882">
            <v>-3342885066</v>
          </cell>
        </row>
        <row r="1883">
          <cell r="B1883">
            <v>7390501020</v>
          </cell>
          <cell r="C1883" t="str">
            <v>GANANCIAS ACUMULADAS EJERCICIOS ANTERIOR</v>
          </cell>
          <cell r="D1883">
            <v>559797030305.25</v>
          </cell>
        </row>
        <row r="1884">
          <cell r="B1884">
            <v>7391001010</v>
          </cell>
          <cell r="C1884" t="str">
            <v>PERDIDAS ACUMULADAS EJERCICIOS ANTERIORE</v>
          </cell>
          <cell r="D1884">
            <v>3921940118247.3701</v>
          </cell>
        </row>
        <row r="1885">
          <cell r="B1885">
            <v>7391501010</v>
          </cell>
          <cell r="C1885" t="str">
            <v>UTILIDADES/ PERDIDAS</v>
          </cell>
          <cell r="D1885">
            <v>0</v>
          </cell>
        </row>
        <row r="1886">
          <cell r="B1886">
            <v>7392001010</v>
          </cell>
          <cell r="C1886" t="str">
            <v>PERDIDAS DEL EJERCICIO - FINAGRO</v>
          </cell>
          <cell r="D1886">
            <v>1501376789398.3701</v>
          </cell>
        </row>
        <row r="1887">
          <cell r="B1887">
            <v>7410805040</v>
          </cell>
          <cell r="C1887" t="str">
            <v>FD AUMENTO VLR RAZONABLE BONOS</v>
          </cell>
          <cell r="D1887">
            <v>-20853508468.869999</v>
          </cell>
        </row>
        <row r="1888">
          <cell r="B1888">
            <v>7410805060</v>
          </cell>
          <cell r="C1888" t="str">
            <v>FD AUMENTO VLR RAZONABLE RENTA VARIABLE</v>
          </cell>
          <cell r="D1888">
            <v>-4631588289.1599998</v>
          </cell>
        </row>
        <row r="1889">
          <cell r="B1889">
            <v>7410805071</v>
          </cell>
          <cell r="C1889" t="str">
            <v>FD DIVIDENDOS RENTA VARIABLE</v>
          </cell>
          <cell r="D1889">
            <v>-13324176771.209999</v>
          </cell>
        </row>
        <row r="1890">
          <cell r="B1890">
            <v>7410805120</v>
          </cell>
          <cell r="C1890" t="str">
            <v>FD AUMENTO VLR RAZONABLE PAPELES A DESCU</v>
          </cell>
          <cell r="D1890">
            <v>-4432812982.25</v>
          </cell>
        </row>
        <row r="1891">
          <cell r="B1891">
            <v>7410805140</v>
          </cell>
          <cell r="C1891" t="str">
            <v>FD AUMENTO VLR RAZONABLE BONOS</v>
          </cell>
          <cell r="D1891">
            <v>-63287247922.739998</v>
          </cell>
        </row>
        <row r="1892">
          <cell r="B1892">
            <v>7410805160</v>
          </cell>
          <cell r="C1892" t="str">
            <v>FD AUMENTO VLR RAZONABLE RENTA VARIABLE</v>
          </cell>
          <cell r="D1892">
            <v>-63546416716.179993</v>
          </cell>
        </row>
        <row r="1893">
          <cell r="B1893">
            <v>7410805171</v>
          </cell>
          <cell r="C1893" t="str">
            <v>FD DIVIDENDOS RENTA VARIABLE</v>
          </cell>
          <cell r="D1893">
            <v>-6413574778.1499996</v>
          </cell>
        </row>
        <row r="1894">
          <cell r="B1894">
            <v>7410805211</v>
          </cell>
          <cell r="C1894" t="str">
            <v>FD INTERES SOBRE CTAS DE EFECTIVO - CUST</v>
          </cell>
          <cell r="D1894">
            <v>-2486.6999999999998</v>
          </cell>
        </row>
        <row r="1895">
          <cell r="B1895">
            <v>7410805212</v>
          </cell>
          <cell r="C1895" t="str">
            <v>FD INTERES FONDO DE MERCADO MONETARIO-ST</v>
          </cell>
          <cell r="D1895">
            <v>-20687166561.040001</v>
          </cell>
        </row>
        <row r="1896">
          <cell r="B1896">
            <v>7410805221</v>
          </cell>
          <cell r="C1896" t="str">
            <v>FD INTERES BONOS</v>
          </cell>
          <cell r="D1896">
            <v>-22388462232.330002</v>
          </cell>
        </row>
        <row r="1897">
          <cell r="B1897">
            <v>7410805290</v>
          </cell>
          <cell r="C1897" t="str">
            <v>FD OTRAS OPERACIONES DE LOS FONDOS</v>
          </cell>
          <cell r="D1897">
            <v>-5238386.16</v>
          </cell>
        </row>
        <row r="1898">
          <cell r="B1898">
            <v>7410805311</v>
          </cell>
          <cell r="C1898" t="str">
            <v>FD INTERES SOBRE CTAS DE EFECTIVO - CUST</v>
          </cell>
          <cell r="D1898">
            <v>-3315833.4400000004</v>
          </cell>
        </row>
        <row r="1899">
          <cell r="B1899">
            <v>7410805312</v>
          </cell>
          <cell r="C1899" t="str">
            <v>FD INTERES FONDO DE MERCADO MONETARIO-ST</v>
          </cell>
          <cell r="D1899">
            <v>-5747617502.9700003</v>
          </cell>
        </row>
        <row r="1900">
          <cell r="B1900">
            <v>7410805321</v>
          </cell>
          <cell r="C1900" t="str">
            <v>FD INTERES BONOS</v>
          </cell>
          <cell r="D1900">
            <v>-95988244640.48999</v>
          </cell>
        </row>
        <row r="1901">
          <cell r="B1901">
            <v>7410805331</v>
          </cell>
          <cell r="C1901" t="str">
            <v>FD INTERES SOBRE CTAS DE EFECTIVO -  BRO</v>
          </cell>
          <cell r="D1901">
            <v>-462892875.93000001</v>
          </cell>
        </row>
        <row r="1902">
          <cell r="B1902">
            <v>7410805390</v>
          </cell>
          <cell r="C1902" t="str">
            <v>FD OTRAS OPERACIONES DE LOS FONDOS</v>
          </cell>
          <cell r="D1902">
            <v>-18890129.859999999</v>
          </cell>
        </row>
        <row r="1903">
          <cell r="B1903">
            <v>7412905010</v>
          </cell>
          <cell r="C1903" t="str">
            <v>FD DIF CAMBIARIO CONTRATOS FORWARD SOBR</v>
          </cell>
          <cell r="D1903">
            <v>14157.98</v>
          </cell>
        </row>
        <row r="1904">
          <cell r="B1904">
            <v>7412905110</v>
          </cell>
          <cell r="C1904" t="str">
            <v>FD DIF CAMBIARIO CONTRATOS FORWARD SOBR</v>
          </cell>
          <cell r="D1904">
            <v>-19727333.550000001</v>
          </cell>
        </row>
        <row r="1905">
          <cell r="B1905">
            <v>7412912110</v>
          </cell>
          <cell r="C1905" t="str">
            <v>FD AUMENT VLR RZBL CONTRATOS FORWARD SOB</v>
          </cell>
          <cell r="D1905">
            <v>-5431486194.4200001</v>
          </cell>
        </row>
        <row r="1906">
          <cell r="B1906">
            <v>7412922110</v>
          </cell>
          <cell r="C1906" t="str">
            <v>FD AUMENT VLR RZBL CONTRATOS FUTUROS S/T</v>
          </cell>
          <cell r="D1906">
            <v>8331210483.8200006</v>
          </cell>
        </row>
        <row r="1907">
          <cell r="B1907">
            <v>7412932010</v>
          </cell>
          <cell r="C1907" t="str">
            <v>FD AUMENT VLR RZBL SWAPS SOBRE TASAS DE</v>
          </cell>
          <cell r="D1907">
            <v>3344350383.4699998</v>
          </cell>
        </row>
        <row r="1908">
          <cell r="B1908">
            <v>7412932110</v>
          </cell>
          <cell r="C1908" t="str">
            <v>FD AUMENT VLR RZBL SWAPS SOBRE TASAS DE</v>
          </cell>
          <cell r="D1908">
            <v>-2364514678.8800001</v>
          </cell>
        </row>
        <row r="1909">
          <cell r="B1909">
            <v>7413515010</v>
          </cell>
          <cell r="C1909" t="str">
            <v>DIFERENCIAL CAMBIARIO OTROS ACTIVOS</v>
          </cell>
          <cell r="D1909">
            <v>1221477101.5799999</v>
          </cell>
        </row>
        <row r="1910">
          <cell r="B1910">
            <v>7413515020</v>
          </cell>
          <cell r="C1910" t="str">
            <v>DIFERENCIA EN CAMBIO OTROS ACT DTN FIDUC</v>
          </cell>
          <cell r="D1910">
            <v>0</v>
          </cell>
        </row>
        <row r="1911">
          <cell r="B1911">
            <v>7413515101</v>
          </cell>
          <cell r="C1911" t="str">
            <v>FD REEXPRESION DIFERENCIAL CAMBIARIO S/I</v>
          </cell>
          <cell r="D1911">
            <v>-9098591875.7299995</v>
          </cell>
        </row>
        <row r="1912">
          <cell r="B1912">
            <v>7419595041</v>
          </cell>
          <cell r="C1912" t="str">
            <v>FD OTRAS RECUPERACIONES PORTAFOLIOS INV</v>
          </cell>
          <cell r="D1912">
            <v>-413338.82</v>
          </cell>
        </row>
        <row r="1913">
          <cell r="B1913">
            <v>7510420010</v>
          </cell>
          <cell r="C1913" t="str">
            <v>INT Y AMORTIZ DESCUENTO TITULOS DE INVER</v>
          </cell>
          <cell r="D1913">
            <v>1482852543735.95</v>
          </cell>
        </row>
        <row r="1914">
          <cell r="B1914">
            <v>7510605341</v>
          </cell>
          <cell r="C1914" t="str">
            <v>FD COMISIONES DE INTERCAMBIO RENTA VARIA</v>
          </cell>
          <cell r="D1914">
            <v>11309649.43</v>
          </cell>
        </row>
        <row r="1915">
          <cell r="B1915">
            <v>7510605342</v>
          </cell>
          <cell r="C1915" t="str">
            <v>FD COMISIONES SOBRE DERIVADOS</v>
          </cell>
          <cell r="D1915">
            <v>183960058</v>
          </cell>
        </row>
        <row r="1916">
          <cell r="B1916">
            <v>7510605343</v>
          </cell>
          <cell r="C1916" t="str">
            <v>FD IMPUESTOS Y RETENCIONES EN EL EXTERIO</v>
          </cell>
          <cell r="D1916">
            <v>486431300.3300001</v>
          </cell>
        </row>
        <row r="1917">
          <cell r="B1917">
            <v>7511512010</v>
          </cell>
          <cell r="C1917" t="str">
            <v>FD COMISIONES SERVICIOS BANCARIOS</v>
          </cell>
          <cell r="D1917">
            <v>714935736.73000002</v>
          </cell>
        </row>
        <row r="1918">
          <cell r="B1918">
            <v>7511518010</v>
          </cell>
          <cell r="C1918" t="str">
            <v>COMISIONES COSTOS DE ADMINISTRACION FIDU</v>
          </cell>
          <cell r="D1918">
            <v>5328395051.6800003</v>
          </cell>
        </row>
        <row r="1919">
          <cell r="B1919">
            <v>7511518020</v>
          </cell>
          <cell r="C1919" t="str">
            <v>FD COMISIONES ADMINISTRACION FIDEICOMISO</v>
          </cell>
          <cell r="D1919">
            <v>13327851143.860001</v>
          </cell>
        </row>
        <row r="1920">
          <cell r="B1920">
            <v>7512905010</v>
          </cell>
          <cell r="C1920" t="str">
            <v>FD DIF CAMBIARIO CONTRATOS FORWARD SOBR</v>
          </cell>
          <cell r="D1920">
            <v>-1.71</v>
          </cell>
        </row>
        <row r="1921">
          <cell r="B1921">
            <v>7513001010</v>
          </cell>
          <cell r="C1921" t="str">
            <v>GSTO HONORARIOS</v>
          </cell>
          <cell r="D1921">
            <v>226465516.71000001</v>
          </cell>
        </row>
        <row r="1922">
          <cell r="B1922">
            <v>7514005010</v>
          </cell>
          <cell r="C1922" t="str">
            <v>GRAVAMEN A LOS MOVIMIENTOS FINANCIEROS G</v>
          </cell>
          <cell r="D1922">
            <v>13195850610.74</v>
          </cell>
        </row>
        <row r="1923">
          <cell r="B1923">
            <v>7519010010</v>
          </cell>
          <cell r="C1923" t="str">
            <v>AJUSTE AL PESO</v>
          </cell>
          <cell r="D1923">
            <v>1223.2100000000003</v>
          </cell>
        </row>
        <row r="1924">
          <cell r="B1924">
            <v>7519024011</v>
          </cell>
          <cell r="C1924" t="str">
            <v>AJUSTE EN CAMBIO F.D. - DOLAR vs PESO</v>
          </cell>
          <cell r="D1924">
            <v>11989290233.570005</v>
          </cell>
        </row>
        <row r="1925">
          <cell r="B1925">
            <v>7580101010</v>
          </cell>
          <cell r="C1925" t="str">
            <v>RENDIMIENTOS ABONADOS</v>
          </cell>
          <cell r="D1925">
            <v>298868593011.90002</v>
          </cell>
        </row>
        <row r="1926">
          <cell r="B1926">
            <v>7590501010</v>
          </cell>
          <cell r="C1926" t="str">
            <v>UTILIDADES/PERDIDAS</v>
          </cell>
          <cell r="D1926">
            <v>-1501376789398.3701</v>
          </cell>
        </row>
        <row r="1927">
          <cell r="B1927">
            <v>7814005010</v>
          </cell>
          <cell r="C1927" t="str">
            <v>DEUD.TIT EMITIDOS POR ENTIDADES PUBLICAS</v>
          </cell>
          <cell r="D1927">
            <v>0</v>
          </cell>
        </row>
        <row r="1928">
          <cell r="B1928">
            <v>7819595001</v>
          </cell>
          <cell r="C1928" t="str">
            <v>FD DEUD TITULOS EN CUSTODIA INT</v>
          </cell>
          <cell r="D1928">
            <v>1191715190000</v>
          </cell>
        </row>
        <row r="1929">
          <cell r="B1929">
            <v>7819595002</v>
          </cell>
          <cell r="C1929" t="str">
            <v>FD DEUD.TITULOS POR RECIBIR EN COMPRA IN</v>
          </cell>
          <cell r="D1929">
            <v>43846697257.709999</v>
          </cell>
        </row>
        <row r="1930">
          <cell r="B1930">
            <v>7819595050</v>
          </cell>
          <cell r="C1930" t="str">
            <v>DEUD.RECURSOS APROPIADOS PENDIENTES DE R</v>
          </cell>
          <cell r="D1930">
            <v>0</v>
          </cell>
        </row>
        <row r="1931">
          <cell r="B1931">
            <v>7819595060</v>
          </cell>
          <cell r="C1931" t="str">
            <v>DEUD.TITULOS VALORES ENTREGADOS EN GARAN</v>
          </cell>
          <cell r="D1931">
            <v>0</v>
          </cell>
        </row>
        <row r="1932">
          <cell r="B1932">
            <v>7819595065</v>
          </cell>
          <cell r="C1932" t="str">
            <v>TITUL RECIBIDO EN GARANT DEL MHCP DCTO 4</v>
          </cell>
          <cell r="D1932">
            <v>10428285873540.051</v>
          </cell>
        </row>
        <row r="1933">
          <cell r="B1933">
            <v>7819595101</v>
          </cell>
          <cell r="C1933" t="str">
            <v>FD DEUD TITULOS EN CUSTODIA ADM</v>
          </cell>
          <cell r="D1933">
            <v>3387202783310.7798</v>
          </cell>
        </row>
        <row r="1934">
          <cell r="B1934">
            <v>7819595102</v>
          </cell>
          <cell r="C1934" t="str">
            <v>FD DEUD.TITULOS POR RECIBIR EN COMPRA AD</v>
          </cell>
          <cell r="D1934">
            <v>40795606799.029999</v>
          </cell>
        </row>
        <row r="1935">
          <cell r="B1935">
            <v>7819595103</v>
          </cell>
          <cell r="C1935" t="str">
            <v>FD OP COMPRA PEND LIQUIDAR EN EXTERIOR A</v>
          </cell>
          <cell r="D1935">
            <v>196987921.91</v>
          </cell>
        </row>
        <row r="1936">
          <cell r="B1936">
            <v>7820595030</v>
          </cell>
          <cell r="C1936" t="str">
            <v>ACREED.EMISION DE TITULOS VALORES</v>
          </cell>
          <cell r="D1936">
            <v>-855692176469.98999</v>
          </cell>
        </row>
        <row r="1937">
          <cell r="B1937">
            <v>7829501002</v>
          </cell>
          <cell r="C1937" t="str">
            <v>FD ACREED.TITULOS POR ENTREGAR EN VENTA</v>
          </cell>
          <cell r="D1937">
            <v>-34569652614.470001</v>
          </cell>
        </row>
        <row r="1938">
          <cell r="B1938">
            <v>7829501030</v>
          </cell>
          <cell r="C1938" t="str">
            <v>ACREED.TIT VALORES EMBARGADOS EN MONEDA</v>
          </cell>
          <cell r="D1938">
            <v>-14251189174.049999</v>
          </cell>
        </row>
        <row r="1939">
          <cell r="B1939">
            <v>7829501040</v>
          </cell>
          <cell r="C1939" t="str">
            <v>ACREED.TIT VALORES EMBARGADOS EN UVR - P</v>
          </cell>
          <cell r="D1939">
            <v>-17000</v>
          </cell>
        </row>
        <row r="1940">
          <cell r="B1940">
            <v>7829501050</v>
          </cell>
          <cell r="C1940" t="str">
            <v>ACREED.TIT VRS EMBARGADOS EN UVR DIFER E</v>
          </cell>
          <cell r="D1940">
            <v>-6066147.4000000004</v>
          </cell>
        </row>
        <row r="1941">
          <cell r="B1941">
            <v>7829501060</v>
          </cell>
          <cell r="C1941" t="str">
            <v>ACREED.RECURSOS APROPIADOS PENDIENTES DE</v>
          </cell>
          <cell r="D1941">
            <v>0</v>
          </cell>
        </row>
        <row r="1942">
          <cell r="B1942">
            <v>7829501070</v>
          </cell>
          <cell r="C1942" t="str">
            <v>ACREED.CUPOS APROBADOS FRECH</v>
          </cell>
          <cell r="D1942">
            <v>0</v>
          </cell>
        </row>
        <row r="1943">
          <cell r="B1943">
            <v>7829501090</v>
          </cell>
          <cell r="C1943" t="str">
            <v>ACREED.CRED ELEGIBLES COBER CONDICIONA F</v>
          </cell>
          <cell r="D1943">
            <v>-97202</v>
          </cell>
        </row>
        <row r="1944">
          <cell r="B1944">
            <v>7829501100</v>
          </cell>
          <cell r="C1944" t="str">
            <v>ACREED.CUPONES EN CIRCULACION</v>
          </cell>
          <cell r="D1944">
            <v>-10102510000.01</v>
          </cell>
        </row>
        <row r="1945">
          <cell r="B1945">
            <v>7829501102</v>
          </cell>
          <cell r="C1945" t="str">
            <v>FD ACREED.TITULOS POR ENTREGAR EN VENTA</v>
          </cell>
          <cell r="D1945">
            <v>-35744576010</v>
          </cell>
        </row>
        <row r="1946">
          <cell r="B1946">
            <v>7829501103</v>
          </cell>
          <cell r="C1946" t="str">
            <v>FD OP VENTA PEND LIQUIDAR EN EXTERIOR AD</v>
          </cell>
          <cell r="D1946">
            <v>0</v>
          </cell>
        </row>
        <row r="1947">
          <cell r="B1947">
            <v>7829501301</v>
          </cell>
          <cell r="C1947" t="str">
            <v>CUENTA DE VALORES PRESTAMO FMI PAR NOMIN</v>
          </cell>
          <cell r="D1947">
            <v>-3750000000</v>
          </cell>
        </row>
        <row r="1948">
          <cell r="B1948">
            <v>7829501302</v>
          </cell>
          <cell r="C1948" t="str">
            <v>CUENTA DE VALORES PRESTAMO FMI DIFERENCI</v>
          </cell>
          <cell r="D1948">
            <v>-23505600454555.148</v>
          </cell>
        </row>
        <row r="1949">
          <cell r="B1949">
            <v>7830501010</v>
          </cell>
          <cell r="C1949" t="str">
            <v>DEUDORAS POR CONTRA (CR)</v>
          </cell>
          <cell r="D1949">
            <v>0</v>
          </cell>
        </row>
        <row r="1950">
          <cell r="B1950">
            <v>7830501020</v>
          </cell>
          <cell r="C1950" t="str">
            <v>DEUDORAS POR CONTRA M EXT.(CR)</v>
          </cell>
          <cell r="D1950">
            <v>-15092043138829.48</v>
          </cell>
        </row>
        <row r="1951">
          <cell r="B1951">
            <v>7840501010</v>
          </cell>
          <cell r="C1951" t="str">
            <v>ACREEDORAS POR CONTRA (CR) MONEDA NACION</v>
          </cell>
          <cell r="D1951">
            <v>24389402510548.602</v>
          </cell>
        </row>
        <row r="1952">
          <cell r="B1952">
            <v>7840501020</v>
          </cell>
          <cell r="C1952" t="str">
            <v>ACREEDORAS POR CONTRA (CR) MONEDA EXTRAN</v>
          </cell>
          <cell r="D1952">
            <v>70314228624.470001</v>
          </cell>
        </row>
        <row r="1953">
          <cell r="B1953" t="str">
            <v>BR0214</v>
          </cell>
          <cell r="C1953" t="str">
            <v>CUENTAS DE REVELACIÓN DE INFOR. FINANCIE</v>
          </cell>
          <cell r="D1953">
            <v>0</v>
          </cell>
        </row>
        <row r="1954">
          <cell r="B1954">
            <v>8105050010</v>
          </cell>
          <cell r="C1954" t="str">
            <v>RI DEUD TITULOS EN CUSTODIA INT</v>
          </cell>
          <cell r="D1954">
            <v>144919756079169.53</v>
          </cell>
        </row>
        <row r="1955">
          <cell r="B1955">
            <v>8105050100</v>
          </cell>
          <cell r="C1955" t="str">
            <v>BNS-VALRS ENTR EN CUSTOD FORMAS CHEQUES</v>
          </cell>
          <cell r="D1955">
            <v>0</v>
          </cell>
        </row>
        <row r="1956">
          <cell r="B1956">
            <v>8105050500</v>
          </cell>
          <cell r="C1956" t="str">
            <v>VALORES EN CUSTODIA EN PODER DE FUNCIONA</v>
          </cell>
          <cell r="D1956">
            <v>194</v>
          </cell>
        </row>
        <row r="1957">
          <cell r="B1957">
            <v>8105050501</v>
          </cell>
          <cell r="C1957" t="str">
            <v>VRS. EN CUSTODIA FUNCIONARIOS BCO. ESCUD</v>
          </cell>
          <cell r="D1957">
            <v>262</v>
          </cell>
        </row>
        <row r="1958">
          <cell r="B1958">
            <v>8105050502</v>
          </cell>
          <cell r="C1958" t="str">
            <v>VRS.CUSTOD.FUNCIONAR.BCO.VALES INGRE.Y S</v>
          </cell>
          <cell r="D1958">
            <v>0</v>
          </cell>
        </row>
        <row r="1959">
          <cell r="B1959">
            <v>8105050503</v>
          </cell>
          <cell r="C1959" t="str">
            <v>VALORES EN CUSTODIA FUNCIONARIOS B.R - B</v>
          </cell>
          <cell r="D1959">
            <v>350000</v>
          </cell>
        </row>
        <row r="1960">
          <cell r="B1960">
            <v>8105050700</v>
          </cell>
          <cell r="C1960" t="str">
            <v>BILLETES Y MDAS EN PODER TESOR PARA ANAL</v>
          </cell>
          <cell r="D1960">
            <v>0</v>
          </cell>
        </row>
        <row r="1961">
          <cell r="B1961">
            <v>8105050800</v>
          </cell>
          <cell r="C1961" t="str">
            <v>BOLETERIA DE INGRESO A ACTIVIDADES CULTU</v>
          </cell>
          <cell r="D1961">
            <v>4849</v>
          </cell>
        </row>
        <row r="1962">
          <cell r="B1962">
            <v>8105050900</v>
          </cell>
          <cell r="C1962" t="str">
            <v>PAPEL DE SEGURIDAD EN PODER DEL D.T.I</v>
          </cell>
          <cell r="D1962">
            <v>0</v>
          </cell>
        </row>
        <row r="1963">
          <cell r="B1963">
            <v>8105051000</v>
          </cell>
          <cell r="C1963" t="str">
            <v>TIQUETERAS EN CUSTODIA</v>
          </cell>
          <cell r="D1963">
            <v>16614082</v>
          </cell>
        </row>
        <row r="1964">
          <cell r="B1964">
            <v>8105051010</v>
          </cell>
          <cell r="C1964" t="str">
            <v>RI DEUD TITULOS EN CUSTODIA ADM</v>
          </cell>
          <cell r="D1964">
            <v>57642269952334.039</v>
          </cell>
        </row>
        <row r="1965">
          <cell r="B1965">
            <v>8105051100</v>
          </cell>
          <cell r="C1965" t="str">
            <v>MATERIAL A CARGO DE LA FABRICA DE MONEDA</v>
          </cell>
          <cell r="D1965">
            <v>0</v>
          </cell>
        </row>
        <row r="1966">
          <cell r="B1966">
            <v>8105051200</v>
          </cell>
          <cell r="C1966" t="str">
            <v>MATERIAL A CARGO DE LA IMPRENTA DE BILLE</v>
          </cell>
          <cell r="D1966">
            <v>490</v>
          </cell>
        </row>
        <row r="1967">
          <cell r="B1967">
            <v>8105051300</v>
          </cell>
          <cell r="C1967" t="str">
            <v>TITULOS VALORES EN CUSTODIA SUB-DIR ADMI</v>
          </cell>
          <cell r="D1967">
            <v>505</v>
          </cell>
        </row>
        <row r="1968">
          <cell r="B1968">
            <v>8105051301</v>
          </cell>
          <cell r="C1968" t="str">
            <v>TITULOS VALORES EN CUSTODIA SUB-DIR TECN</v>
          </cell>
          <cell r="D1968">
            <v>5320</v>
          </cell>
        </row>
        <row r="1969">
          <cell r="B1969">
            <v>8105051304</v>
          </cell>
          <cell r="C1969" t="str">
            <v>VALORES DEPOSITADOS EN PODER DE NUMERACI</v>
          </cell>
          <cell r="D1969">
            <v>16</v>
          </cell>
        </row>
        <row r="1970">
          <cell r="B1970">
            <v>8105051307</v>
          </cell>
          <cell r="C1970" t="str">
            <v>VR. NOM. TIT. DEUDA PRIVADA EN PODER DEL</v>
          </cell>
          <cell r="D1970">
            <v>0</v>
          </cell>
        </row>
        <row r="1971">
          <cell r="B1971">
            <v>8105051400</v>
          </cell>
          <cell r="C1971" t="str">
            <v>CHEQUES SOBRE EL EXTERIOR EN CUSTODIA</v>
          </cell>
          <cell r="D1971">
            <v>0</v>
          </cell>
        </row>
        <row r="1972">
          <cell r="B1972">
            <v>8105051500</v>
          </cell>
          <cell r="C1972" t="str">
            <v>PAGARES DE BECARIOS EN CUSTODIA</v>
          </cell>
          <cell r="D1972">
            <v>211</v>
          </cell>
        </row>
        <row r="1973">
          <cell r="B1973">
            <v>8105051800</v>
          </cell>
          <cell r="C1973" t="str">
            <v>HERRAMIENTAS A CARGO DE INGENIEROS Y TEC</v>
          </cell>
          <cell r="D1973">
            <v>0</v>
          </cell>
        </row>
        <row r="1974">
          <cell r="B1974">
            <v>8105051900</v>
          </cell>
          <cell r="C1974" t="str">
            <v>BILLETES Y MDAS EN PODER DE TES ANAL DE</v>
          </cell>
          <cell r="D1974">
            <v>0</v>
          </cell>
        </row>
        <row r="1975">
          <cell r="B1975">
            <v>8105052200</v>
          </cell>
          <cell r="C1975" t="str">
            <v>SUMINISTROS VARIOS EN PODER DE TERCEROS</v>
          </cell>
          <cell r="D1975">
            <v>0</v>
          </cell>
        </row>
        <row r="1976">
          <cell r="B1976">
            <v>8120350100</v>
          </cell>
          <cell r="C1976" t="str">
            <v>CUENTAS POR COBRAR</v>
          </cell>
          <cell r="D1976">
            <v>2233211774.5100002</v>
          </cell>
        </row>
        <row r="1977">
          <cell r="B1977">
            <v>8120350200</v>
          </cell>
          <cell r="C1977" t="str">
            <v>CUENTAS POR COBRAR ENTIDADES INTERVENIDA</v>
          </cell>
          <cell r="D1977">
            <v>8327610948.7600002</v>
          </cell>
        </row>
        <row r="1978">
          <cell r="B1978">
            <v>8120350201</v>
          </cell>
          <cell r="C1978" t="str">
            <v>CUENTAS POR COBRAR ENTIDADES INTERVENIDA</v>
          </cell>
          <cell r="D1978">
            <v>834040587.52999997</v>
          </cell>
        </row>
        <row r="1979">
          <cell r="B1979">
            <v>8120350300</v>
          </cell>
          <cell r="C1979" t="str">
            <v>CXC PRESTAMOS Y ANTCIPO A PENS FALLECIDO</v>
          </cell>
          <cell r="D1979">
            <v>1760302681.47</v>
          </cell>
        </row>
        <row r="1980">
          <cell r="B1980">
            <v>8120950400</v>
          </cell>
          <cell r="C1980" t="str">
            <v>PIEZAS DEL MUSEO DEL ORO DADAS DE BAJA</v>
          </cell>
          <cell r="D1980">
            <v>625355.42000000004</v>
          </cell>
        </row>
        <row r="1981">
          <cell r="B1981">
            <v>8120950500</v>
          </cell>
          <cell r="C1981" t="str">
            <v>ACTIVOS CASTIGADOS POR OTROS CONCEPTOS</v>
          </cell>
          <cell r="D1981">
            <v>9597358568.3600006</v>
          </cell>
        </row>
        <row r="1982">
          <cell r="B1982">
            <v>8195950020</v>
          </cell>
          <cell r="C1982" t="str">
            <v>RI DEUD.TITULOS POR RECIBIR EN COMPRA IN</v>
          </cell>
          <cell r="D1982">
            <v>5724455959255.4404</v>
          </cell>
        </row>
        <row r="1983">
          <cell r="B1983">
            <v>8195950040</v>
          </cell>
          <cell r="C1983" t="str">
            <v>RI HASTA 30 DIAS - ORO POR RECIBIR COMPR</v>
          </cell>
          <cell r="D1983">
            <v>0</v>
          </cell>
        </row>
        <row r="1984">
          <cell r="B1984">
            <v>8195950041</v>
          </cell>
          <cell r="C1984" t="str">
            <v>RI HASTA 30 DIAS - DIVISAS POR RECIBIR V</v>
          </cell>
          <cell r="D1984">
            <v>0</v>
          </cell>
        </row>
        <row r="1985">
          <cell r="B1985">
            <v>8195950300</v>
          </cell>
          <cell r="C1985" t="str">
            <v>LINEAS DE CREDITO EXTERNAS PENDIENTES DE</v>
          </cell>
          <cell r="D1985">
            <v>36693927438018.961</v>
          </cell>
        </row>
        <row r="1986">
          <cell r="B1986">
            <v>8195950400</v>
          </cell>
          <cell r="C1986" t="str">
            <v>CARTAS DE CREDITO PENDIENTES DE UTILIZAR</v>
          </cell>
          <cell r="D1986">
            <v>0</v>
          </cell>
        </row>
        <row r="1987">
          <cell r="B1987">
            <v>8195950500</v>
          </cell>
          <cell r="C1987" t="str">
            <v>DIFERENCIA EN CAMBIO CARTERA Y CXC - CAT</v>
          </cell>
          <cell r="D1987">
            <v>51032511245.449997</v>
          </cell>
        </row>
        <row r="1988">
          <cell r="B1988">
            <v>8195951020</v>
          </cell>
          <cell r="C1988" t="str">
            <v>RI DEUD.TITULOS POR RECIBIR EN COMPRA AD</v>
          </cell>
          <cell r="D1988">
            <v>392598722786.85999</v>
          </cell>
        </row>
        <row r="1989">
          <cell r="B1989">
            <v>8195951030</v>
          </cell>
          <cell r="C1989" t="str">
            <v>RI OP COMPRA PEND LIQUIDAR EN EXTERIOR A</v>
          </cell>
          <cell r="D1989">
            <v>0</v>
          </cell>
        </row>
        <row r="1990">
          <cell r="B1990">
            <v>8195951100</v>
          </cell>
          <cell r="C1990" t="str">
            <v>COLECCIONES EN PODER DEL DTE - ESPECIMEN</v>
          </cell>
          <cell r="D1990">
            <v>49367</v>
          </cell>
        </row>
        <row r="1991">
          <cell r="B1991">
            <v>8195951400</v>
          </cell>
          <cell r="C1991" t="str">
            <v>MUSEOS REGIONALES</v>
          </cell>
          <cell r="D1991">
            <v>37449</v>
          </cell>
        </row>
        <row r="1992">
          <cell r="B1992">
            <v>8195951500</v>
          </cell>
          <cell r="C1992" t="str">
            <v>VALORIZACION COLECCION DE ARTES PLASTICA</v>
          </cell>
          <cell r="D1992">
            <v>474893825114.77002</v>
          </cell>
        </row>
        <row r="1993">
          <cell r="B1993">
            <v>8195951600</v>
          </cell>
          <cell r="C1993" t="str">
            <v>VALORIZACION COLECCION ORFEBRERIA</v>
          </cell>
          <cell r="D1993">
            <v>662943199441.78003</v>
          </cell>
        </row>
        <row r="1994">
          <cell r="B1994">
            <v>8195951700</v>
          </cell>
          <cell r="C1994" t="str">
            <v>VALORIZACION COLECCION CERAMICA</v>
          </cell>
          <cell r="D1994">
            <v>5290125949.2600002</v>
          </cell>
        </row>
        <row r="1995">
          <cell r="B1995">
            <v>8195951800</v>
          </cell>
          <cell r="C1995" t="str">
            <v>VALORIZACION COLECCION NUMISMATICA</v>
          </cell>
          <cell r="D1995">
            <v>16387854512.91</v>
          </cell>
        </row>
        <row r="1996">
          <cell r="B1996">
            <v>8195951900</v>
          </cell>
          <cell r="C1996" t="str">
            <v>EQ,  MUEBLES Y OTROS BS EN PODER DE TERC</v>
          </cell>
          <cell r="D1996">
            <v>442</v>
          </cell>
        </row>
        <row r="1997">
          <cell r="B1997">
            <v>8195952100</v>
          </cell>
          <cell r="C1997" t="str">
            <v>BALANZA-COSTO E INTERESES PAGADOS</v>
          </cell>
          <cell r="D1997">
            <v>200063407568735.59</v>
          </cell>
        </row>
        <row r="1998">
          <cell r="B1998">
            <v>8195952200</v>
          </cell>
          <cell r="C1998" t="str">
            <v>BALANZA-NO REALIZADO INTERES CAUSADO</v>
          </cell>
          <cell r="D1998">
            <v>1207242447837.8301</v>
          </cell>
        </row>
        <row r="1999">
          <cell r="B1999">
            <v>8195952300</v>
          </cell>
          <cell r="C1999" t="str">
            <v>BALANZA-NO REALIZADO DIFERENCIAL CAMBIAR</v>
          </cell>
          <cell r="D1999">
            <v>653796554161.12</v>
          </cell>
        </row>
        <row r="2000">
          <cell r="B2000">
            <v>8195952400</v>
          </cell>
          <cell r="C2000" t="str">
            <v>BALANZA-NO REALIZADO PRECIOS DE MERCADO</v>
          </cell>
          <cell r="D2000">
            <v>-184820940071.25</v>
          </cell>
        </row>
        <row r="2001">
          <cell r="B2001">
            <v>8195952500</v>
          </cell>
          <cell r="C2001" t="str">
            <v>BALANZA-REALIZADO POR INTERESES</v>
          </cell>
          <cell r="D2001">
            <v>33702280276550.852</v>
          </cell>
        </row>
        <row r="2002">
          <cell r="B2002">
            <v>8195952510</v>
          </cell>
          <cell r="C2002" t="str">
            <v>BALANZA-REALIZADO-AMORTIZACION</v>
          </cell>
          <cell r="D2002">
            <v>1358192701899.48</v>
          </cell>
        </row>
        <row r="2003">
          <cell r="B2003">
            <v>8195952520</v>
          </cell>
          <cell r="C2003" t="str">
            <v>BALANZA-REALI -AMORTIZACION INSTRUMENTOS</v>
          </cell>
          <cell r="D2003">
            <v>1113431287346.3999</v>
          </cell>
        </row>
        <row r="2004">
          <cell r="B2004">
            <v>8195952600</v>
          </cell>
          <cell r="C2004" t="str">
            <v>BALANZA-REALIZADO POR DIFERENCIAL CAMBIA</v>
          </cell>
          <cell r="D2004">
            <v>-3814700396171.0898</v>
          </cell>
        </row>
        <row r="2005">
          <cell r="B2005">
            <v>8195952700</v>
          </cell>
          <cell r="C2005" t="str">
            <v>BALANZA-REALIZADO POR PRECIOS DE MERCADO</v>
          </cell>
          <cell r="D2005">
            <v>2274004770703.3799</v>
          </cell>
        </row>
        <row r="2006">
          <cell r="B2006">
            <v>8195952800</v>
          </cell>
          <cell r="C2006" t="str">
            <v>BALANZA AJUSTE PRECIOS DE MERCADO - CM M</v>
          </cell>
          <cell r="D2006">
            <v>0</v>
          </cell>
        </row>
        <row r="2007">
          <cell r="B2007">
            <v>8195952810</v>
          </cell>
          <cell r="C2007" t="str">
            <v>BALANZA-TRANSFERENCIAS BANCO REPUBLICA-D</v>
          </cell>
          <cell r="D2007">
            <v>0</v>
          </cell>
        </row>
        <row r="2008">
          <cell r="B2008">
            <v>8195952900</v>
          </cell>
          <cell r="C2008" t="str">
            <v>BALANZA CAMBIARIA (CR)</v>
          </cell>
          <cell r="D2008">
            <v>3293572087954717</v>
          </cell>
        </row>
        <row r="2009">
          <cell r="B2009">
            <v>8195953000</v>
          </cell>
          <cell r="C2009" t="str">
            <v>COLECCIONES AREA CULT PARA EXPOSIC EN SU</v>
          </cell>
          <cell r="D2009">
            <v>308</v>
          </cell>
        </row>
        <row r="2010">
          <cell r="B2010">
            <v>8195953100</v>
          </cell>
          <cell r="C2010" t="str">
            <v>REPUESTOS SOBRANTES DEL SIST ELECTRO DE</v>
          </cell>
          <cell r="D2010">
            <v>488</v>
          </cell>
        </row>
        <row r="2011">
          <cell r="B2011">
            <v>8195953200</v>
          </cell>
          <cell r="C2011" t="str">
            <v>REMISION DE DIVISAS AL EXT A CARGO DE TE</v>
          </cell>
          <cell r="D2011">
            <v>0</v>
          </cell>
        </row>
        <row r="2012">
          <cell r="B2012">
            <v>8195953300</v>
          </cell>
          <cell r="C2012" t="str">
            <v>GARANTIAS EN PODER DE TERCEROS</v>
          </cell>
          <cell r="D2012">
            <v>23</v>
          </cell>
        </row>
        <row r="2013">
          <cell r="B2013">
            <v>8195953500</v>
          </cell>
          <cell r="C2013" t="str">
            <v>DIFERENCIAS FISCALES</v>
          </cell>
          <cell r="D2013">
            <v>0</v>
          </cell>
        </row>
        <row r="2014">
          <cell r="B2014">
            <v>8195953600</v>
          </cell>
          <cell r="C2014" t="str">
            <v>REMESAS Y OTROS EFECTOS ENVIADOS AL COBR</v>
          </cell>
          <cell r="D2014">
            <v>0</v>
          </cell>
        </row>
        <row r="2015">
          <cell r="B2015">
            <v>8210010100</v>
          </cell>
          <cell r="C2015" t="str">
            <v>BOVEDA RESERVA FIDUCIARIA-RECIB EN CUSTO</v>
          </cell>
          <cell r="D2015">
            <v>-18600724</v>
          </cell>
        </row>
        <row r="2016">
          <cell r="B2016">
            <v>8210010200</v>
          </cell>
          <cell r="C2016" t="str">
            <v>BOVEDA DE RESERVA EN TESORERIA-RECIB EN</v>
          </cell>
          <cell r="D2016">
            <v>-190633151.68000001</v>
          </cell>
        </row>
        <row r="2017">
          <cell r="B2017">
            <v>8210010300</v>
          </cell>
          <cell r="C2017" t="str">
            <v>MONEDA DE PLATA LEY 0500 EN TESORERIA-RE</v>
          </cell>
          <cell r="D2017">
            <v>-119020.5</v>
          </cell>
        </row>
        <row r="2018">
          <cell r="B2018">
            <v>8210010500</v>
          </cell>
          <cell r="C2018" t="str">
            <v>METALES PRECIOSOS EN CUSTODIA</v>
          </cell>
          <cell r="D2018">
            <v>-5</v>
          </cell>
        </row>
        <row r="2019">
          <cell r="B2019">
            <v>8210010600</v>
          </cell>
          <cell r="C2019" t="str">
            <v>BOVEDA DPTO.DE LINEAS EXTERNAS Y CARTERA</v>
          </cell>
          <cell r="D2019">
            <v>-5556</v>
          </cell>
        </row>
        <row r="2020">
          <cell r="B2020">
            <v>8210010800</v>
          </cell>
          <cell r="C2020" t="str">
            <v>CUSTODIA GRANDE DE SANTA CLARA LA REAL</v>
          </cell>
          <cell r="D2020">
            <v>-11466150000</v>
          </cell>
        </row>
        <row r="2021">
          <cell r="B2021">
            <v>8210011000</v>
          </cell>
          <cell r="C2021" t="str">
            <v>BOVEDA AUXILIAR EN TESORERÍA</v>
          </cell>
          <cell r="D2021">
            <v>2</v>
          </cell>
        </row>
        <row r="2022">
          <cell r="B2022">
            <v>8210011300</v>
          </cell>
          <cell r="C2022" t="str">
            <v>VALORES EN CUSTODIA PARA ANALISIS - D.T.</v>
          </cell>
          <cell r="D2022">
            <v>-133117</v>
          </cell>
        </row>
        <row r="2023">
          <cell r="B2023">
            <v>8210011700</v>
          </cell>
          <cell r="C2023" t="str">
            <v>BOVEDA MOVIMIENTO FIDUCIARIA-RECIB EN CU</v>
          </cell>
          <cell r="D2023">
            <v>-16408931</v>
          </cell>
        </row>
        <row r="2024">
          <cell r="B2024">
            <v>8212200200</v>
          </cell>
          <cell r="C2024" t="str">
            <v>GARANTIAS REPOS PENDIENTES DE CANCELAR/U</v>
          </cell>
          <cell r="D2024">
            <v>-336340400000</v>
          </cell>
        </row>
        <row r="2025">
          <cell r="B2025">
            <v>8213950200</v>
          </cell>
          <cell r="C2025" t="str">
            <v>GARANTIAS HIPOTECARIAS INMUEBLES</v>
          </cell>
          <cell r="D2025">
            <v>-942689552002.09998</v>
          </cell>
        </row>
        <row r="2026">
          <cell r="B2026">
            <v>8213950300</v>
          </cell>
          <cell r="C2026" t="str">
            <v>TITULOS EN MONEDA NACIONAL</v>
          </cell>
          <cell r="D2026">
            <v>-8604787796905.3301</v>
          </cell>
        </row>
        <row r="2027">
          <cell r="B2027">
            <v>8213950350</v>
          </cell>
          <cell r="C2027" t="str">
            <v>ATL - TITULOS EN MONEDA NACIONAL</v>
          </cell>
          <cell r="D2027">
            <v>-754200835.32000005</v>
          </cell>
        </row>
        <row r="2028">
          <cell r="B2028">
            <v>8213950400</v>
          </cell>
          <cell r="C2028" t="str">
            <v>OPERACIONES ATL CON PAGARES</v>
          </cell>
          <cell r="D2028">
            <v>-16022858666</v>
          </cell>
        </row>
        <row r="2029">
          <cell r="B2029">
            <v>8213950405</v>
          </cell>
          <cell r="C2029" t="str">
            <v>OPERACIONES REPO CON PAGARES</v>
          </cell>
          <cell r="D2029">
            <v>0</v>
          </cell>
        </row>
        <row r="2030">
          <cell r="B2030">
            <v>8213950410</v>
          </cell>
          <cell r="C2030" t="str">
            <v>CANTIDAD DE PAGARES REPO</v>
          </cell>
          <cell r="D2030">
            <v>0</v>
          </cell>
        </row>
        <row r="2031">
          <cell r="B2031">
            <v>8213950415</v>
          </cell>
          <cell r="C2031" t="str">
            <v>CANTIDAD DE PAGARES ATL</v>
          </cell>
          <cell r="D2031">
            <v>-583</v>
          </cell>
        </row>
        <row r="2032">
          <cell r="B2032">
            <v>8213950500</v>
          </cell>
          <cell r="C2032" t="str">
            <v>TITULOS EN MONEDA EXTRANJERA</v>
          </cell>
          <cell r="D2032">
            <v>-160526100000</v>
          </cell>
        </row>
        <row r="2033">
          <cell r="B2033">
            <v>8213950600</v>
          </cell>
          <cell r="C2033" t="str">
            <v>TITULOS EN UVR - PAR NOMINAL</v>
          </cell>
          <cell r="D2033">
            <v>-1592568000</v>
          </cell>
        </row>
        <row r="2034">
          <cell r="B2034">
            <v>8213950700</v>
          </cell>
          <cell r="C2034" t="str">
            <v>TITULOS EN UVR - DIFERENCIA EN CAMBIO</v>
          </cell>
          <cell r="D2034">
            <v>-568279543089.59998</v>
          </cell>
        </row>
        <row r="2035">
          <cell r="B2035">
            <v>8213950900</v>
          </cell>
          <cell r="C2035" t="str">
            <v>GARANTIAS POR RIESGO DE MERCADO OPERACIO</v>
          </cell>
          <cell r="D2035">
            <v>0</v>
          </cell>
        </row>
        <row r="2036">
          <cell r="B2036">
            <v>8214950020</v>
          </cell>
          <cell r="C2036" t="str">
            <v>RI ACREED.TITULOS POR ENTREGAR EN VENTA</v>
          </cell>
          <cell r="D2036">
            <v>-7008916134750.4004</v>
          </cell>
        </row>
        <row r="2037">
          <cell r="B2037">
            <v>8214950200</v>
          </cell>
          <cell r="C2037" t="str">
            <v>PAGARES PRESTAMOS EDUCACIONALES</v>
          </cell>
          <cell r="D2037">
            <v>-2055</v>
          </cell>
        </row>
        <row r="2038">
          <cell r="B2038">
            <v>8214950300</v>
          </cell>
          <cell r="C2038" t="str">
            <v>PAGARES PRESTAMOS SERVICIOS MEDICOS</v>
          </cell>
          <cell r="D2038">
            <v>-10</v>
          </cell>
        </row>
        <row r="2039">
          <cell r="B2039">
            <v>8214950501</v>
          </cell>
          <cell r="C2039" t="str">
            <v>BILLETES DE 2.000 SIN EMITIR EN RESER IM</v>
          </cell>
          <cell r="D2039">
            <v>0</v>
          </cell>
        </row>
        <row r="2040">
          <cell r="B2040">
            <v>8214950502</v>
          </cell>
          <cell r="C2040" t="str">
            <v>BILLETES DE 5.000 SIN EMITIR EN RESER IM</v>
          </cell>
          <cell r="D2040">
            <v>0</v>
          </cell>
        </row>
        <row r="2041">
          <cell r="B2041">
            <v>8214950503</v>
          </cell>
          <cell r="C2041" t="str">
            <v>BILLETES DE 10.000 SIN EMITIR EN RESER I</v>
          </cell>
          <cell r="D2041">
            <v>0</v>
          </cell>
        </row>
        <row r="2042">
          <cell r="B2042">
            <v>8214950504</v>
          </cell>
          <cell r="C2042" t="str">
            <v>BILLETES DE 20.000 SIN EMITIR EN RESER I</v>
          </cell>
          <cell r="D2042">
            <v>0</v>
          </cell>
        </row>
        <row r="2043">
          <cell r="B2043">
            <v>8214950505</v>
          </cell>
          <cell r="C2043" t="str">
            <v>BILLETES DE 50.000 SIN EMITIR EN RESER I</v>
          </cell>
          <cell r="D2043">
            <v>0</v>
          </cell>
        </row>
        <row r="2044">
          <cell r="B2044">
            <v>8214950506</v>
          </cell>
          <cell r="C2044" t="str">
            <v>BILLETES DE 100.000 SIN EMITIR RESER IMP</v>
          </cell>
          <cell r="D2044">
            <v>0</v>
          </cell>
        </row>
        <row r="2045">
          <cell r="B2045">
            <v>8214950700</v>
          </cell>
          <cell r="C2045" t="str">
            <v>BILLETES DE 1.000 SEMITERMIN C.GSTO CORT</v>
          </cell>
          <cell r="D2045">
            <v>0</v>
          </cell>
        </row>
        <row r="2046">
          <cell r="B2046">
            <v>8214950701</v>
          </cell>
          <cell r="C2046" t="str">
            <v>BILLETES DE 2.000 SEMITERMIN C.GSTO CORT</v>
          </cell>
          <cell r="D2046">
            <v>-675708000</v>
          </cell>
        </row>
        <row r="2047">
          <cell r="B2047">
            <v>8214950702</v>
          </cell>
          <cell r="C2047" t="str">
            <v>BILLETES DE 5.000 SEMITERMIN C.GSTO CORT</v>
          </cell>
          <cell r="D2047">
            <v>-837730000</v>
          </cell>
        </row>
        <row r="2048">
          <cell r="B2048">
            <v>8214950703</v>
          </cell>
          <cell r="C2048" t="str">
            <v>BILLETES DE 10.000 SEMITERMIN C.GSTO COR</v>
          </cell>
          <cell r="D2048">
            <v>-445160000</v>
          </cell>
        </row>
        <row r="2049">
          <cell r="B2049">
            <v>8214950704</v>
          </cell>
          <cell r="C2049" t="str">
            <v>BILLETES DE 20.000 SEMITERMIN C.GSTO COR</v>
          </cell>
          <cell r="D2049">
            <v>-640760000</v>
          </cell>
        </row>
        <row r="2050">
          <cell r="B2050">
            <v>8214950705</v>
          </cell>
          <cell r="C2050" t="str">
            <v>BILLETES DE 50.000 SEMITERMIN C.GSTO COR</v>
          </cell>
          <cell r="D2050">
            <v>-2383250000</v>
          </cell>
        </row>
        <row r="2051">
          <cell r="B2051">
            <v>8214950706</v>
          </cell>
          <cell r="C2051" t="str">
            <v>BILLETES DE 100.000 SEMITERMIN C.GSTO CO</v>
          </cell>
          <cell r="D2051">
            <v>-34237300000</v>
          </cell>
        </row>
        <row r="2052">
          <cell r="B2052">
            <v>8214950800</v>
          </cell>
          <cell r="C2052" t="str">
            <v>BILLETES DE 1.000 SEMITERMINADO C.GSTO N</v>
          </cell>
          <cell r="D2052">
            <v>0</v>
          </cell>
        </row>
        <row r="2053">
          <cell r="B2053">
            <v>8214950801</v>
          </cell>
          <cell r="C2053" t="str">
            <v>BILLETES DE 2.000 SEMITERMINADO C.GSTO N</v>
          </cell>
          <cell r="D2053">
            <v>0</v>
          </cell>
        </row>
        <row r="2054">
          <cell r="B2054">
            <v>8214950802</v>
          </cell>
          <cell r="C2054" t="str">
            <v>BILLETES DE 5.000 SEMITERMINADO C.GSTO N</v>
          </cell>
          <cell r="D2054">
            <v>0</v>
          </cell>
        </row>
        <row r="2055">
          <cell r="B2055">
            <v>8214950803</v>
          </cell>
          <cell r="C2055" t="str">
            <v>BILLETES DE 10.000 SEMITERMINADO C.GSTO</v>
          </cell>
          <cell r="D2055">
            <v>-130438000000</v>
          </cell>
        </row>
        <row r="2056">
          <cell r="B2056">
            <v>8214950804</v>
          </cell>
          <cell r="C2056" t="str">
            <v>BILLETES DE 20.000 SEMITERMINADO C.GSTO</v>
          </cell>
          <cell r="D2056">
            <v>0</v>
          </cell>
        </row>
        <row r="2057">
          <cell r="B2057">
            <v>8214950805</v>
          </cell>
          <cell r="C2057" t="str">
            <v>BILLETES DE 50.000 SEMITERMINADO C.GSTO</v>
          </cell>
          <cell r="D2057">
            <v>-260000000000</v>
          </cell>
        </row>
        <row r="2058">
          <cell r="B2058">
            <v>8214950806</v>
          </cell>
          <cell r="C2058" t="str">
            <v>BILLETES DE 100.000 SEMITERMINAD C.GSTO</v>
          </cell>
          <cell r="D2058">
            <v>0</v>
          </cell>
        </row>
        <row r="2059">
          <cell r="B2059">
            <v>8214950900</v>
          </cell>
          <cell r="C2059" t="str">
            <v>BILLETES DE 1.000 SEMITERMINADO C.GSTO B</v>
          </cell>
          <cell r="D2059">
            <v>0</v>
          </cell>
        </row>
        <row r="2060">
          <cell r="B2060">
            <v>8214950901</v>
          </cell>
          <cell r="C2060" t="str">
            <v>BILLETES DE 2.000 SEMITERMINADO C.GSTO B</v>
          </cell>
          <cell r="D2060">
            <v>-16910040000</v>
          </cell>
        </row>
        <row r="2061">
          <cell r="B2061">
            <v>8214950902</v>
          </cell>
          <cell r="C2061" t="str">
            <v>BILLETES DE 5.000 SEMITERMINADO C.GSTO B</v>
          </cell>
          <cell r="D2061">
            <v>-33712500000</v>
          </cell>
        </row>
        <row r="2062">
          <cell r="B2062">
            <v>8214950903</v>
          </cell>
          <cell r="C2062" t="str">
            <v>BILLETES DE 10.000 SEMITERMINADO C.GSTO</v>
          </cell>
          <cell r="D2062">
            <v>-74359500000</v>
          </cell>
        </row>
        <row r="2063">
          <cell r="B2063">
            <v>8214950904</v>
          </cell>
          <cell r="C2063" t="str">
            <v>BILLETES DE 20.000 SEMITERMINADO C.GSTO</v>
          </cell>
          <cell r="D2063">
            <v>-259835000000</v>
          </cell>
        </row>
        <row r="2064">
          <cell r="B2064">
            <v>8214950905</v>
          </cell>
          <cell r="C2064" t="str">
            <v>BILLETES DE 50.000 SEMITERMINADO C.GSTO</v>
          </cell>
          <cell r="D2064">
            <v>-3000687500000</v>
          </cell>
        </row>
        <row r="2065">
          <cell r="B2065">
            <v>8214950906</v>
          </cell>
          <cell r="C2065" t="str">
            <v>BILLETES DE 100.000 SEMITERMINADO C.GSTO</v>
          </cell>
          <cell r="D2065">
            <v>-3508535000000</v>
          </cell>
        </row>
        <row r="2066">
          <cell r="B2066">
            <v>8214951000</v>
          </cell>
          <cell r="C2066" t="str">
            <v>MONEDA METALICA EMITIDA</v>
          </cell>
          <cell r="D2066">
            <v>-4001938626362.6201</v>
          </cell>
        </row>
        <row r="2067">
          <cell r="B2067">
            <v>8214951020</v>
          </cell>
          <cell r="C2067" t="str">
            <v>RI ACREED.TITULOS POR ENTREGAR EN VENTA</v>
          </cell>
          <cell r="D2067">
            <v>-559368158293.70996</v>
          </cell>
        </row>
        <row r="2068">
          <cell r="B2068">
            <v>8214951030</v>
          </cell>
          <cell r="C2068" t="str">
            <v>RI OP VENTA PEND LIQUIDAR EN EXTERIOR AD</v>
          </cell>
          <cell r="D2068">
            <v>0</v>
          </cell>
        </row>
        <row r="2069">
          <cell r="B2069">
            <v>8214951100</v>
          </cell>
          <cell r="C2069" t="str">
            <v>MONEDA METALICA RETIRADA DE CIRCULACION</v>
          </cell>
          <cell r="D2069">
            <v>190147542469.14999</v>
          </cell>
        </row>
        <row r="2070">
          <cell r="B2070">
            <v>8214951200</v>
          </cell>
          <cell r="C2070" t="str">
            <v>ADMINISTRACION DE TITULOS CERT EMITIDOS</v>
          </cell>
          <cell r="D2070">
            <v>-20661382848</v>
          </cell>
        </row>
        <row r="2071">
          <cell r="B2071">
            <v>8214951300</v>
          </cell>
          <cell r="C2071" t="str">
            <v>ADMINISTRACION DE TITULOS CERT - EMBARGA</v>
          </cell>
          <cell r="D2071">
            <v>-190423358.34999999</v>
          </cell>
        </row>
        <row r="2072">
          <cell r="B2072">
            <v>8214951301</v>
          </cell>
          <cell r="C2072" t="str">
            <v>ADMINISTRACION DE TITULOS TIDIS - EN CIR</v>
          </cell>
          <cell r="D2072">
            <v>-2971995634954</v>
          </cell>
        </row>
        <row r="2073">
          <cell r="B2073">
            <v>8214951304</v>
          </cell>
          <cell r="C2073" t="str">
            <v>ADMINISTRACION DE TITULOS TIDIS - EMITID</v>
          </cell>
          <cell r="D2073">
            <v>0</v>
          </cell>
        </row>
        <row r="2074">
          <cell r="B2074">
            <v>8214951305</v>
          </cell>
          <cell r="C2074" t="str">
            <v>ADMINISTRACION DE TITULOS TIDIS - EMBARG</v>
          </cell>
          <cell r="D2074">
            <v>-10000000</v>
          </cell>
        </row>
        <row r="2075">
          <cell r="B2075">
            <v>8214951502</v>
          </cell>
          <cell r="C2075" t="str">
            <v>RI OP VENTA PEND LIQUIDAR EN EXTERIOR PO</v>
          </cell>
          <cell r="D2075">
            <v>0</v>
          </cell>
        </row>
        <row r="2076">
          <cell r="B2076">
            <v>8214951600</v>
          </cell>
          <cell r="C2076" t="str">
            <v>BIENES RECIBIDOS EN COMODATO</v>
          </cell>
          <cell r="D2076">
            <v>-7710538044.5799999</v>
          </cell>
        </row>
        <row r="2077">
          <cell r="B2077">
            <v>8214951700</v>
          </cell>
          <cell r="C2077" t="str">
            <v>BIENES RECIBIDOS EN PRESTAMO</v>
          </cell>
          <cell r="D2077">
            <v>-183458400</v>
          </cell>
        </row>
        <row r="2078">
          <cell r="B2078">
            <v>8214951800</v>
          </cell>
          <cell r="C2078" t="str">
            <v>GTIA POR RIESGO DE MCDO S/OPER EN SIST D</v>
          </cell>
          <cell r="D2078">
            <v>0</v>
          </cell>
        </row>
        <row r="2079">
          <cell r="B2079">
            <v>8295010040</v>
          </cell>
          <cell r="C2079" t="str">
            <v>RI HASTA 30 DIAS - ORO POR ENTREGAR VENT</v>
          </cell>
          <cell r="D2079">
            <v>0</v>
          </cell>
        </row>
        <row r="2080">
          <cell r="B2080">
            <v>8295010041</v>
          </cell>
          <cell r="C2080" t="str">
            <v>RI HASTA 30 DIAS - DIVISAS POR ENTREGAR</v>
          </cell>
          <cell r="D2080">
            <v>0</v>
          </cell>
        </row>
        <row r="2081">
          <cell r="B2081">
            <v>8295010100</v>
          </cell>
          <cell r="C2081" t="str">
            <v>CHEQUES GIRADOS PENDIENTES DE ENTREGA</v>
          </cell>
          <cell r="D2081">
            <v>0</v>
          </cell>
        </row>
        <row r="2082">
          <cell r="B2082">
            <v>8295010200</v>
          </cell>
          <cell r="C2082" t="str">
            <v>MERCANCIAS RECIBIDAS EN CONSIGNACION</v>
          </cell>
          <cell r="D2082">
            <v>0</v>
          </cell>
        </row>
        <row r="2083">
          <cell r="B2083">
            <v>8295010300</v>
          </cell>
          <cell r="C2083" t="str">
            <v>DEPOSITOS A LA ORDEN TRASPASOS AL BANCO</v>
          </cell>
          <cell r="D2083">
            <v>-1949785.17</v>
          </cell>
        </row>
        <row r="2084">
          <cell r="B2084">
            <v>8295010700</v>
          </cell>
          <cell r="C2084" t="str">
            <v>TITULOS VALORES EN CIRCULACION</v>
          </cell>
          <cell r="D2084">
            <v>-40500251673.099998</v>
          </cell>
        </row>
        <row r="2085">
          <cell r="B2085">
            <v>8295011000</v>
          </cell>
          <cell r="C2085" t="str">
            <v>BIENES HISTORICOS Y CULTURALES RECIBI EN</v>
          </cell>
          <cell r="D2085">
            <v>-1156</v>
          </cell>
        </row>
        <row r="2086">
          <cell r="B2086">
            <v>8295011100</v>
          </cell>
          <cell r="C2086" t="str">
            <v>OBRAS DE ARTE RECIBIDAS DE TERCEROS PARA</v>
          </cell>
          <cell r="D2086">
            <v>0</v>
          </cell>
        </row>
        <row r="2087">
          <cell r="B2087">
            <v>8295011200</v>
          </cell>
          <cell r="C2087" t="str">
            <v>BS HIST Y CULT RECIB EN TENENCIA PREST E</v>
          </cell>
          <cell r="D2087">
            <v>0</v>
          </cell>
        </row>
        <row r="2088">
          <cell r="B2088">
            <v>8295011300</v>
          </cell>
          <cell r="C2088" t="str">
            <v>REPTOS EN GTIA, CONSIG, SOB Y RECUP PODE</v>
          </cell>
          <cell r="D2088">
            <v>0</v>
          </cell>
        </row>
        <row r="2089">
          <cell r="B2089">
            <v>8295011400</v>
          </cell>
          <cell r="C2089" t="str">
            <v>GARANTIAS PENDIENTES DE ENTREGA</v>
          </cell>
          <cell r="D2089">
            <v>-184</v>
          </cell>
        </row>
        <row r="2090">
          <cell r="B2090">
            <v>8295011600</v>
          </cell>
          <cell r="C2090" t="str">
            <v>BONOS PENSIONALES EXPEDIDOS</v>
          </cell>
          <cell r="D2090">
            <v>0</v>
          </cell>
        </row>
        <row r="2091">
          <cell r="B2091">
            <v>8295011800</v>
          </cell>
          <cell r="C2091" t="str">
            <v>MARGEN DE EMISION AUTORIZADO - BILLETES</v>
          </cell>
          <cell r="D2091">
            <v>0</v>
          </cell>
        </row>
        <row r="2092">
          <cell r="B2092">
            <v>8295011900</v>
          </cell>
          <cell r="C2092" t="str">
            <v>MARGEN DE EMISION AUTORIZADO - MONEDA ME</v>
          </cell>
          <cell r="D2092">
            <v>-35295000000</v>
          </cell>
        </row>
        <row r="2093">
          <cell r="B2093">
            <v>8295012000</v>
          </cell>
          <cell r="C2093" t="str">
            <v>REMISION DE DIVISAS AL EXT A FAVOR DE TE</v>
          </cell>
          <cell r="D2093">
            <v>0</v>
          </cell>
        </row>
        <row r="2094">
          <cell r="B2094">
            <v>8295013001</v>
          </cell>
          <cell r="C2094" t="str">
            <v>PAGARE FMI PRESTAMO LCF AL GOBIERNO</v>
          </cell>
          <cell r="D2094">
            <v>-19229736838125</v>
          </cell>
        </row>
        <row r="2095">
          <cell r="B2095">
            <v>8305010100</v>
          </cell>
          <cell r="C2095" t="str">
            <v>DEUDORAS POR CONTRA (CR)</v>
          </cell>
          <cell r="D2095">
            <v>-1232483689598.6899</v>
          </cell>
        </row>
        <row r="2096">
          <cell r="B2096">
            <v>8305010200</v>
          </cell>
          <cell r="C2096" t="str">
            <v>DEUDORAS POR CONTRA MONEDA EXTRANJERA (C</v>
          </cell>
          <cell r="D2096">
            <v>-3775318764417862</v>
          </cell>
        </row>
        <row r="2097">
          <cell r="B2097">
            <v>8405050100</v>
          </cell>
          <cell r="C2097" t="str">
            <v>ACREEDORAS POR CONTRA (DB)</v>
          </cell>
          <cell r="D2097">
            <v>24346206136546.199</v>
          </cell>
        </row>
        <row r="2098">
          <cell r="B2098">
            <v>8405050200</v>
          </cell>
          <cell r="C2098" t="str">
            <v>ACREEDORAS POR CONTRA MONEDA EXTRANJERA</v>
          </cell>
          <cell r="D2098">
            <v>27186721640568.109</v>
          </cell>
        </row>
        <row r="2099">
          <cell r="B2099">
            <v>8405050300</v>
          </cell>
          <cell r="C2099" t="str">
            <v>ACREEDORAS POR CONTRA- REALIZADO</v>
          </cell>
          <cell r="D2099">
            <v>119815599001</v>
          </cell>
        </row>
        <row r="2100">
          <cell r="B2100">
            <v>8999999999</v>
          </cell>
          <cell r="C2100" t="str">
            <v>SALDOS INICIALES CTAS DE ORDEN</v>
          </cell>
          <cell r="D2100">
            <v>3.814697265625E-6</v>
          </cell>
        </row>
        <row r="2101">
          <cell r="B2101" t="str">
            <v>REST_H</v>
          </cell>
          <cell r="C2101" t="str">
            <v>No asignado Cuenta de mayor(s)</v>
          </cell>
          <cell r="D2101">
            <v>0</v>
          </cell>
        </row>
      </sheetData>
      <sheetData sheetId="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Nota 6X Tasas"/>
      <sheetName val="Activos"/>
      <sheetName val="Pasivos"/>
      <sheetName val="Estado resultado integral"/>
      <sheetName val="Flujos de efectivo"/>
      <sheetName val="Estado cambios Patrimonio"/>
      <sheetName val="Nota 2.5 Moneda Funcional"/>
      <sheetName val="2.6 VR y Jerarquia 2023"/>
      <sheetName val="Nota 2.6 VR y Jerarquia 2022"/>
      <sheetName val="Nota 2.20 Recursos Admon23"/>
      <sheetName val="Nota 2.20 Recursos Admon22"/>
      <sheetName val="Nota 6A Efectivo"/>
      <sheetName val="Nota 6B Instrumentos financ"/>
      <sheetName val="Nota 6B1calificacrediticia2023"/>
      <sheetName val="Nota 6B1calificacrediticia2022"/>
      <sheetName val="Nota 6B1 riesgosector2023"/>
      <sheetName val="Nota 6B1 riesgosector2022"/>
      <sheetName val="Nota 6B1 Duracion port"/>
      <sheetName val="Nota 6B1 exposición moneda2023"/>
      <sheetName val="Nota 6B1 exposición moneda2022"/>
      <sheetName val="Nota 6B-1 Valor en riesgo"/>
      <sheetName val="Nota 6B-2 Admon dir-favorab"/>
      <sheetName val="Nota6B-2 Admon dir-desfavorab"/>
      <sheetName val="Nota 6B-2 Admon ext-favorab"/>
      <sheetName val="Nota 6B-2 Admon ext-desfavo"/>
      <sheetName val="Nota 6D FMI"/>
      <sheetName val="Nota 6E FLAR"/>
      <sheetName val="Nota 7A -aportesorginternales"/>
      <sheetName val="Nota 7B otros activoss exterior"/>
      <sheetName val="Nota 8 Efectivo"/>
      <sheetName val="Nota 9A Repos"/>
      <sheetName val="Nota 9A Plazos y Tasas"/>
      <sheetName val="Nota 9A Garantias repos"/>
      <sheetName val="Nota 9A Portafolio regula "/>
      <sheetName val="Nota 9Acalificacrediticia2023"/>
      <sheetName val="Nota 9Acalificacrediticia2022"/>
      <sheetName val="Nota 11 Cartera credítos"/>
      <sheetName val="Nota 11 Cartera hipotecaria"/>
      <sheetName val="Nota 11 Calif cartera hipo 2023"/>
      <sheetName val="Nota 11 Calif cartera hipo 2022"/>
      <sheetName val="Nota 11 Provision cartera hipot"/>
      <sheetName val="Nota 11 Creditos a empleados"/>
      <sheetName val="Nota 11 Calif creditos emp 2023"/>
      <sheetName val="Nota 11 Calif creditos emp 2022"/>
      <sheetName val="Nota 11 Provision Creditos emp"/>
      <sheetName val="Nota 11 Intereses y comisiones "/>
      <sheetName val="Nota 11 Calif int. y comisiones"/>
      <sheetName val="Nota 11 Provision int y comisio"/>
      <sheetName val="Nota 11 Otras cxc "/>
      <sheetName val="Nota 11 Recup otras cxc"/>
      <sheetName val="Nota 11 Calif otras cxc"/>
      <sheetName val="Nota 11 Provision otras cxc"/>
      <sheetName val="Nota 11 Prov cartera"/>
      <sheetName val="Nota 11 Castigos cxc"/>
      <sheetName val="Nota 12 Inventarios"/>
      <sheetName val="Nota 12 Deterioro inventarios"/>
      <sheetName val="Nota 12 Costo emisión especies"/>
      <sheetName val="Nota 13 Activos prepagados"/>
      <sheetName val="Nota 14 Anticipo de contratos "/>
      <sheetName val="Nota 15 Activos intangibles"/>
      <sheetName val="Nota 15 mov act intangibles"/>
      <sheetName val="Nota 15 Compromisos adquisicion"/>
      <sheetName val="Nota 16 PP&amp;E "/>
      <sheetName val="Nota 16 PP&amp;E Mov 22 21"/>
      <sheetName val="Nota 16 Compromisos adquisición"/>
      <sheetName val="Nota 16 PP&amp;E Activos en bodega"/>
      <sheetName val="Nota 17 ANCMV"/>
      <sheetName val="Nota 18 Propiedades inv"/>
      <sheetName val="Nota 19 Bienes patrimonio"/>
      <sheetName val="Nota 20 Otros activos"/>
      <sheetName val="Nota 20 Activo por derecho "/>
      <sheetName val="Nota 21A cxp reservas"/>
      <sheetName val="Nota 21B Otras cxp"/>
      <sheetName val="Nota 22 Obligaciones org"/>
      <sheetName val="Nota 23 Billetes en circulacion"/>
      <sheetName val="Nota 24 Depositos cuenta"/>
      <sheetName val="Nota 25 Operaciones pasivas"/>
      <sheetName val="Nota 27 Otros depositos"/>
      <sheetName val="Nota 28 Cuentas por pagar "/>
      <sheetName val="Nota 29 Plan de beneficios"/>
      <sheetName val="Nota 29 Supuestos econo"/>
      <sheetName val="Nota 29 Analisis sensibilidad"/>
      <sheetName val="Nota 29 Movimiento PBD"/>
      <sheetName val="Nota 29 PBD proyeccion pagos"/>
      <sheetName val="Nota 29 Activos del plan"/>
      <sheetName val="Nota 29 Composición portafolio"/>
      <sheetName val="Nota 29 Exposicion 2023"/>
      <sheetName val="Nota 29 Exposicion 2022"/>
      <sheetName val="Nota 29 Exp sectores 2023"/>
      <sheetName val="Nota 29 Exp sectores 2022"/>
      <sheetName val="Nota 30 Obligac laborales"/>
      <sheetName val="Nota 30 Mov beneficios"/>
      <sheetName val="Nota 31A Procesos judiciales"/>
      <sheetName val="Nota 31A Provisiones - casos "/>
      <sheetName val="Nota 31A Provision procesos"/>
      <sheetName val="Nota 32A ORI"/>
      <sheetName val="Nota33A Intereses y rto miles"/>
      <sheetName val="Nota 34 Comisiones"/>
      <sheetName val="Nota 35 Diferencias ingresos"/>
      <sheetName val="Nota 35 Diferencias egresos"/>
      <sheetName val="Nota 37 Otros ingresos "/>
      <sheetName val="Nota 41 Beneficios y gastos emp"/>
      <sheetName val="Nota 42 Gastos generales "/>
      <sheetName val="Nota 43A Activos no financieros"/>
      <sheetName val="Nota 43B Deterioro "/>
      <sheetName val="Nota 44 Otros gas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5">
          <cell r="B5">
            <v>289441637</v>
          </cell>
          <cell r="C5">
            <v>237449308</v>
          </cell>
        </row>
        <row r="6">
          <cell r="B6">
            <v>29237580</v>
          </cell>
          <cell r="C6">
            <v>23232953</v>
          </cell>
        </row>
        <row r="7">
          <cell r="B7">
            <v>59758584</v>
          </cell>
          <cell r="C7">
            <v>37810964</v>
          </cell>
        </row>
        <row r="8">
          <cell r="B8">
            <v>104803596</v>
          </cell>
          <cell r="C8">
            <v>90848943</v>
          </cell>
        </row>
        <row r="9">
          <cell r="B9">
            <v>90213276</v>
          </cell>
          <cell r="C9">
            <v>80127847</v>
          </cell>
        </row>
        <row r="10">
          <cell r="B10">
            <v>5428601</v>
          </cell>
          <cell r="C10">
            <v>5428601</v>
          </cell>
        </row>
        <row r="11">
          <cell r="B11">
            <v>-150278861</v>
          </cell>
          <cell r="C11">
            <v>-104613206</v>
          </cell>
        </row>
        <row r="12">
          <cell r="B12">
            <v>-33321480</v>
          </cell>
          <cell r="C12">
            <v>-16788178</v>
          </cell>
        </row>
        <row r="13">
          <cell r="B13">
            <v>-70656816</v>
          </cell>
          <cell r="C13">
            <v>-50459028</v>
          </cell>
        </row>
        <row r="14">
          <cell r="B14">
            <v>-44046544</v>
          </cell>
          <cell r="C14">
            <v>-35597102</v>
          </cell>
        </row>
        <row r="15">
          <cell r="B15">
            <v>-2254021</v>
          </cell>
          <cell r="C15">
            <v>-1768898</v>
          </cell>
        </row>
        <row r="16">
          <cell r="B16">
            <v>139162776</v>
          </cell>
          <cell r="C16">
            <v>132836102</v>
          </cell>
        </row>
      </sheetData>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row r="5">
          <cell r="B5">
            <v>512631941</v>
          </cell>
          <cell r="C5">
            <v>481604003</v>
          </cell>
        </row>
        <row r="6">
          <cell r="B6">
            <v>497964979</v>
          </cell>
          <cell r="C6">
            <v>440640975</v>
          </cell>
        </row>
        <row r="7">
          <cell r="B7">
            <v>14047993</v>
          </cell>
          <cell r="C7">
            <v>12583435</v>
          </cell>
        </row>
        <row r="8">
          <cell r="B8">
            <v>618969</v>
          </cell>
          <cell r="C8">
            <v>28379593</v>
          </cell>
        </row>
        <row r="9">
          <cell r="B9">
            <v>4106585</v>
          </cell>
          <cell r="C9">
            <v>1910807</v>
          </cell>
        </row>
        <row r="10">
          <cell r="B10">
            <v>4106585</v>
          </cell>
          <cell r="C10">
            <v>1910807</v>
          </cell>
        </row>
        <row r="11">
          <cell r="B11">
            <v>43152830</v>
          </cell>
          <cell r="C11">
            <v>37340334</v>
          </cell>
        </row>
        <row r="12">
          <cell r="B12">
            <v>43152830</v>
          </cell>
          <cell r="C12">
            <v>37340334</v>
          </cell>
        </row>
        <row r="13">
          <cell r="B13">
            <v>559891356</v>
          </cell>
          <cell r="C13">
            <v>520855144</v>
          </cell>
        </row>
      </sheetData>
      <sheetData sheetId="102"/>
      <sheetData sheetId="103"/>
      <sheetData sheetId="104"/>
      <sheetData sheetId="105">
        <row r="5">
          <cell r="B5">
            <v>2411720</v>
          </cell>
          <cell r="C5">
            <v>1090979</v>
          </cell>
        </row>
        <row r="6">
          <cell r="B6">
            <v>7173584</v>
          </cell>
          <cell r="C6">
            <v>1991732</v>
          </cell>
        </row>
        <row r="7">
          <cell r="B7">
            <v>3031769</v>
          </cell>
          <cell r="C7">
            <v>43221</v>
          </cell>
        </row>
        <row r="8">
          <cell r="B8">
            <v>7993767</v>
          </cell>
          <cell r="C8">
            <v>1769031</v>
          </cell>
        </row>
        <row r="9">
          <cell r="B9">
            <v>20610840</v>
          </cell>
          <cell r="C9">
            <v>4894963</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TRIBPASIVONUEVO"/>
      <sheetName val="ATRIBINDFAEP"/>
      <sheetName val="VIVF"/>
      <sheetName val="MES ACTUAL"/>
      <sheetName val="RDTOS"/>
      <sheetName val="ATRIBINDICE2"/>
      <sheetName val="ATRIBINDICE"/>
      <sheetName val="SALDOS"/>
      <sheetName val="COMPOSIC"/>
      <sheetName val="AYUDA"/>
      <sheetName val="MOVIMIENTO"/>
      <sheetName val="INDICE"/>
      <sheetName val="TCAMBIO"/>
      <sheetName val="CURVA"/>
      <sheetName val="ATRIBUCION"/>
      <sheetName val="INFORMACION"/>
      <sheetName val="BASE"/>
    </sheetNames>
    <sheetDataSet>
      <sheetData sheetId="0" refreshError="1"/>
      <sheetData sheetId="1" refreshError="1"/>
      <sheetData sheetId="2" refreshError="1">
        <row r="5">
          <cell r="F5">
            <v>1.0009659868273664</v>
          </cell>
        </row>
        <row r="6">
          <cell r="F6">
            <v>1.0046719061123166</v>
          </cell>
        </row>
        <row r="7">
          <cell r="F7">
            <v>0.99964157065506953</v>
          </cell>
        </row>
        <row r="8">
          <cell r="F8">
            <v>1.0007619006230317</v>
          </cell>
        </row>
        <row r="9">
          <cell r="F9">
            <v>0.997052782605518</v>
          </cell>
        </row>
        <row r="10">
          <cell r="F10">
            <v>0.99898621353033745</v>
          </cell>
        </row>
        <row r="11">
          <cell r="F11">
            <v>0.99913262882943943</v>
          </cell>
        </row>
        <row r="12">
          <cell r="F12">
            <v>0.99803157132914022</v>
          </cell>
        </row>
        <row r="13">
          <cell r="F13">
            <v>1.0024979284922906</v>
          </cell>
        </row>
        <row r="14">
          <cell r="F14">
            <v>1.0009889115323503</v>
          </cell>
        </row>
        <row r="15">
          <cell r="F15">
            <v>0.99883307172078739</v>
          </cell>
        </row>
        <row r="16">
          <cell r="F16">
            <v>1.0015964535144952</v>
          </cell>
        </row>
        <row r="17">
          <cell r="F17">
            <v>1.0002553976030735</v>
          </cell>
        </row>
        <row r="18">
          <cell r="F18">
            <v>1.0021974566719756</v>
          </cell>
        </row>
        <row r="19">
          <cell r="F19">
            <v>0.99942974919782401</v>
          </cell>
        </row>
        <row r="20">
          <cell r="F20">
            <v>1.0013271185991321</v>
          </cell>
        </row>
        <row r="21">
          <cell r="F21">
            <v>1.0002390959638734</v>
          </cell>
        </row>
        <row r="22">
          <cell r="F22">
            <v>0.99849309921801821</v>
          </cell>
        </row>
        <row r="23">
          <cell r="F23">
            <v>0.99973112835301292</v>
          </cell>
        </row>
        <row r="24">
          <cell r="F24">
            <v>1.0013296331440664</v>
          </cell>
        </row>
      </sheetData>
      <sheetData sheetId="3" refreshError="1">
        <row r="3">
          <cell r="AG3">
            <v>2000</v>
          </cell>
        </row>
        <row r="4">
          <cell r="AG4">
            <v>2001</v>
          </cell>
        </row>
        <row r="5">
          <cell r="AG5">
            <v>2002</v>
          </cell>
        </row>
      </sheetData>
      <sheetData sheetId="4" refreshError="1">
        <row r="2">
          <cell r="A2" t="str">
            <v>FECHA</v>
          </cell>
          <cell r="Q2" t="str">
            <v>FECHA</v>
          </cell>
          <cell r="R2" t="str">
            <v>INDICE</v>
          </cell>
          <cell r="S2" t="str">
            <v>BR-II</v>
          </cell>
          <cell r="T2" t="str">
            <v>BR-I</v>
          </cell>
          <cell r="U2" t="str">
            <v>BR</v>
          </cell>
          <cell r="V2" t="str">
            <v>JPMORGAN</v>
          </cell>
          <cell r="W2" t="str">
            <v>BARCLAYS</v>
          </cell>
          <cell r="X2" t="str">
            <v>GOLDMAN</v>
          </cell>
          <cell r="Y2" t="str">
            <v>FAEP</v>
          </cell>
          <cell r="Z2" t="str">
            <v>ABN-AMRO</v>
          </cell>
          <cell r="AA2" t="str">
            <v>UBS</v>
          </cell>
          <cell r="AB2" t="str">
            <v>IND FAEP</v>
          </cell>
          <cell r="AC2" t="str">
            <v>FAEP BCOL</v>
          </cell>
          <cell r="AD2" t="str">
            <v>KDTO</v>
          </cell>
          <cell r="AE2" t="str">
            <v>IND. BR-II</v>
          </cell>
          <cell r="BI2" t="str">
            <v>FECHA</v>
          </cell>
          <cell r="BJ2" t="str">
            <v>INDICE</v>
          </cell>
          <cell r="BK2" t="str">
            <v>BR-II</v>
          </cell>
          <cell r="BL2" t="str">
            <v>BR-I</v>
          </cell>
          <cell r="BM2" t="str">
            <v>BR</v>
          </cell>
          <cell r="BN2" t="str">
            <v>JPMORGAN</v>
          </cell>
          <cell r="BO2" t="str">
            <v>BARCLAYS</v>
          </cell>
          <cell r="BP2" t="str">
            <v>GOLDMAN</v>
          </cell>
          <cell r="BQ2" t="str">
            <v>FAEP</v>
          </cell>
          <cell r="BR2" t="str">
            <v>ABN-AMRO</v>
          </cell>
          <cell r="BS2" t="str">
            <v>UBS</v>
          </cell>
          <cell r="BT2" t="str">
            <v>IND FAEP</v>
          </cell>
          <cell r="BU2" t="str">
            <v>FAEP BCOL</v>
          </cell>
          <cell r="BV2" t="str">
            <v>KDTO</v>
          </cell>
          <cell r="CR2" t="str">
            <v>FECHA</v>
          </cell>
          <cell r="CS2" t="str">
            <v>INDICE</v>
          </cell>
          <cell r="CT2" t="str">
            <v>BR-II</v>
          </cell>
          <cell r="CU2" t="str">
            <v>BR-I</v>
          </cell>
          <cell r="CV2" t="str">
            <v>BR</v>
          </cell>
          <cell r="CW2" t="str">
            <v>JPMORGAN</v>
          </cell>
          <cell r="CX2" t="str">
            <v>BARCLAYS</v>
          </cell>
          <cell r="CY2" t="str">
            <v>GOLDMAN</v>
          </cell>
          <cell r="CZ2" t="str">
            <v>FAEP</v>
          </cell>
          <cell r="DA2" t="str">
            <v>ABN-AMRO</v>
          </cell>
        </row>
        <row r="3">
          <cell r="A3">
            <v>34515</v>
          </cell>
          <cell r="Q3">
            <v>34515</v>
          </cell>
          <cell r="BI3">
            <v>34515</v>
          </cell>
        </row>
        <row r="4">
          <cell r="A4">
            <v>34546</v>
          </cell>
          <cell r="Q4">
            <v>34546</v>
          </cell>
          <cell r="BI4">
            <v>34546</v>
          </cell>
          <cell r="DP4">
            <v>37529</v>
          </cell>
          <cell r="DS4" t="str">
            <v>INDICE</v>
          </cell>
          <cell r="DT4" t="str">
            <v>IND. BR-II</v>
          </cell>
          <cell r="DU4" t="str">
            <v>BR-II</v>
          </cell>
          <cell r="DV4" t="str">
            <v>BR-I</v>
          </cell>
          <cell r="DW4" t="str">
            <v>BR</v>
          </cell>
          <cell r="DX4" t="str">
            <v>JPMORGAN</v>
          </cell>
          <cell r="DY4" t="str">
            <v>BARCLAYS</v>
          </cell>
          <cell r="DZ4" t="str">
            <v>GOLDMAN</v>
          </cell>
        </row>
        <row r="5">
          <cell r="A5">
            <v>34577</v>
          </cell>
          <cell r="Q5">
            <v>34577</v>
          </cell>
          <cell r="BI5">
            <v>34577</v>
          </cell>
        </row>
        <row r="6">
          <cell r="A6">
            <v>34607</v>
          </cell>
          <cell r="Q6">
            <v>34607</v>
          </cell>
          <cell r="BI6">
            <v>34607</v>
          </cell>
        </row>
        <row r="7">
          <cell r="A7">
            <v>34638</v>
          </cell>
          <cell r="Q7">
            <v>34638</v>
          </cell>
          <cell r="BI7">
            <v>34638</v>
          </cell>
        </row>
        <row r="8">
          <cell r="A8">
            <v>34668</v>
          </cell>
          <cell r="Q8">
            <v>34668</v>
          </cell>
          <cell r="BI8">
            <v>34668</v>
          </cell>
        </row>
        <row r="9">
          <cell r="A9">
            <v>34699</v>
          </cell>
          <cell r="Q9">
            <v>34699</v>
          </cell>
          <cell r="BI9">
            <v>34699</v>
          </cell>
        </row>
        <row r="10">
          <cell r="A10">
            <v>34730</v>
          </cell>
          <cell r="Q10">
            <v>34730</v>
          </cell>
          <cell r="BI10">
            <v>34730</v>
          </cell>
        </row>
        <row r="11">
          <cell r="A11">
            <v>34758</v>
          </cell>
          <cell r="Q11">
            <v>34758</v>
          </cell>
          <cell r="BI11">
            <v>34758</v>
          </cell>
        </row>
        <row r="12">
          <cell r="A12">
            <v>34789</v>
          </cell>
          <cell r="Q12">
            <v>34789</v>
          </cell>
          <cell r="BI12">
            <v>34789</v>
          </cell>
        </row>
        <row r="13">
          <cell r="A13">
            <v>34819</v>
          </cell>
          <cell r="Q13">
            <v>34819</v>
          </cell>
          <cell r="BI13">
            <v>34819</v>
          </cell>
        </row>
        <row r="14">
          <cell r="A14">
            <v>34850</v>
          </cell>
          <cell r="Q14">
            <v>34850</v>
          </cell>
          <cell r="BI14">
            <v>34850</v>
          </cell>
        </row>
        <row r="15">
          <cell r="A15">
            <v>34880</v>
          </cell>
          <cell r="Q15">
            <v>34880</v>
          </cell>
          <cell r="BI15">
            <v>34880</v>
          </cell>
        </row>
        <row r="16">
          <cell r="A16">
            <v>34911</v>
          </cell>
          <cell r="Q16">
            <v>34911</v>
          </cell>
          <cell r="BI16">
            <v>34911</v>
          </cell>
        </row>
        <row r="17">
          <cell r="A17">
            <v>34942</v>
          </cell>
          <cell r="Q17">
            <v>34942</v>
          </cell>
          <cell r="BI17">
            <v>34942</v>
          </cell>
        </row>
        <row r="18">
          <cell r="A18">
            <v>34972</v>
          </cell>
          <cell r="Q18">
            <v>34972</v>
          </cell>
          <cell r="BI18">
            <v>34972</v>
          </cell>
        </row>
        <row r="19">
          <cell r="A19">
            <v>35003</v>
          </cell>
          <cell r="Q19">
            <v>35003</v>
          </cell>
          <cell r="BI19">
            <v>35003</v>
          </cell>
        </row>
        <row r="20">
          <cell r="A20">
            <v>35033</v>
          </cell>
          <cell r="Q20">
            <v>35033</v>
          </cell>
          <cell r="BI20">
            <v>35033</v>
          </cell>
        </row>
        <row r="21">
          <cell r="A21">
            <v>35064</v>
          </cell>
          <cell r="Q21">
            <v>35064</v>
          </cell>
          <cell r="BI21">
            <v>35064</v>
          </cell>
        </row>
        <row r="22">
          <cell r="A22">
            <v>35095</v>
          </cell>
          <cell r="Q22">
            <v>35095</v>
          </cell>
          <cell r="BI22">
            <v>35095</v>
          </cell>
        </row>
        <row r="23">
          <cell r="A23">
            <v>35124</v>
          </cell>
          <cell r="Q23">
            <v>35124</v>
          </cell>
          <cell r="BI23">
            <v>35124</v>
          </cell>
        </row>
        <row r="24">
          <cell r="A24">
            <v>35155</v>
          </cell>
          <cell r="Q24">
            <v>35155</v>
          </cell>
          <cell r="BI24">
            <v>35155</v>
          </cell>
        </row>
        <row r="25">
          <cell r="A25">
            <v>35185</v>
          </cell>
          <cell r="Q25">
            <v>35185</v>
          </cell>
          <cell r="BI25">
            <v>35185</v>
          </cell>
        </row>
        <row r="26">
          <cell r="A26">
            <v>35216</v>
          </cell>
          <cell r="Q26">
            <v>35216</v>
          </cell>
          <cell r="BI26">
            <v>35216</v>
          </cell>
        </row>
        <row r="27">
          <cell r="A27">
            <v>35246</v>
          </cell>
          <cell r="Q27">
            <v>35246</v>
          </cell>
          <cell r="BI27">
            <v>35246</v>
          </cell>
        </row>
        <row r="28">
          <cell r="A28">
            <v>35277</v>
          </cell>
          <cell r="Q28">
            <v>35277</v>
          </cell>
          <cell r="BI28">
            <v>35277</v>
          </cell>
        </row>
        <row r="29">
          <cell r="A29">
            <v>35308</v>
          </cell>
          <cell r="Q29">
            <v>35308</v>
          </cell>
          <cell r="BI29">
            <v>35308</v>
          </cell>
        </row>
        <row r="30">
          <cell r="A30">
            <v>35338</v>
          </cell>
          <cell r="Q30">
            <v>35338</v>
          </cell>
          <cell r="BI30">
            <v>35338</v>
          </cell>
        </row>
        <row r="31">
          <cell r="A31">
            <v>35369</v>
          </cell>
          <cell r="Q31">
            <v>35369</v>
          </cell>
          <cell r="BI31">
            <v>35369</v>
          </cell>
        </row>
        <row r="32">
          <cell r="A32">
            <v>35399</v>
          </cell>
          <cell r="Q32">
            <v>35399</v>
          </cell>
          <cell r="BI32">
            <v>35399</v>
          </cell>
        </row>
        <row r="33">
          <cell r="A33">
            <v>35430</v>
          </cell>
          <cell r="Q33">
            <v>35430</v>
          </cell>
          <cell r="BI33">
            <v>35430</v>
          </cell>
        </row>
        <row r="34">
          <cell r="A34">
            <v>35461</v>
          </cell>
          <cell r="Q34">
            <v>35461</v>
          </cell>
          <cell r="BI34">
            <v>35461</v>
          </cell>
        </row>
        <row r="35">
          <cell r="A35">
            <v>35489</v>
          </cell>
          <cell r="Q35">
            <v>35489</v>
          </cell>
          <cell r="BI35">
            <v>35489</v>
          </cell>
        </row>
        <row r="36">
          <cell r="A36">
            <v>35520</v>
          </cell>
          <cell r="Q36">
            <v>35520</v>
          </cell>
          <cell r="BI36">
            <v>35520</v>
          </cell>
        </row>
        <row r="37">
          <cell r="A37">
            <v>35550</v>
          </cell>
          <cell r="Q37">
            <v>35550</v>
          </cell>
          <cell r="BI37">
            <v>35550</v>
          </cell>
        </row>
        <row r="38">
          <cell r="A38">
            <v>35581</v>
          </cell>
          <cell r="Q38">
            <v>35581</v>
          </cell>
          <cell r="BI38">
            <v>35581</v>
          </cell>
        </row>
        <row r="39">
          <cell r="A39">
            <v>35611</v>
          </cell>
          <cell r="Q39">
            <v>35611</v>
          </cell>
          <cell r="BI39">
            <v>35611</v>
          </cell>
        </row>
        <row r="40">
          <cell r="A40">
            <v>35642</v>
          </cell>
          <cell r="Q40">
            <v>35642</v>
          </cell>
          <cell r="BI40">
            <v>35642</v>
          </cell>
        </row>
        <row r="41">
          <cell r="A41">
            <v>35673</v>
          </cell>
          <cell r="Q41">
            <v>35673</v>
          </cell>
          <cell r="BI41">
            <v>35673</v>
          </cell>
        </row>
        <row r="42">
          <cell r="A42">
            <v>35703</v>
          </cell>
          <cell r="Q42">
            <v>35703</v>
          </cell>
          <cell r="BI42">
            <v>35703</v>
          </cell>
        </row>
        <row r="43">
          <cell r="A43">
            <v>35734</v>
          </cell>
          <cell r="Q43">
            <v>35734</v>
          </cell>
          <cell r="BI43">
            <v>35734</v>
          </cell>
        </row>
        <row r="44">
          <cell r="A44">
            <v>35764</v>
          </cell>
          <cell r="Q44">
            <v>35764</v>
          </cell>
          <cell r="BI44">
            <v>35764</v>
          </cell>
        </row>
        <row r="45">
          <cell r="A45">
            <v>35795</v>
          </cell>
          <cell r="Q45">
            <v>35795</v>
          </cell>
          <cell r="BI45">
            <v>35795</v>
          </cell>
        </row>
        <row r="46">
          <cell r="A46">
            <v>35826</v>
          </cell>
          <cell r="Q46">
            <v>35826</v>
          </cell>
          <cell r="BI46">
            <v>35826</v>
          </cell>
        </row>
        <row r="47">
          <cell r="A47">
            <v>35854</v>
          </cell>
          <cell r="Q47">
            <v>35854</v>
          </cell>
          <cell r="BI47">
            <v>35854</v>
          </cell>
        </row>
        <row r="48">
          <cell r="A48">
            <v>35885</v>
          </cell>
          <cell r="Q48">
            <v>35885</v>
          </cell>
          <cell r="BI48">
            <v>35885</v>
          </cell>
        </row>
        <row r="49">
          <cell r="A49">
            <v>35915</v>
          </cell>
          <cell r="Q49">
            <v>35915</v>
          </cell>
          <cell r="BI49">
            <v>35915</v>
          </cell>
        </row>
        <row r="50">
          <cell r="A50">
            <v>35946</v>
          </cell>
          <cell r="Q50">
            <v>35946</v>
          </cell>
          <cell r="BI50">
            <v>35946</v>
          </cell>
        </row>
        <row r="51">
          <cell r="A51">
            <v>35976</v>
          </cell>
          <cell r="Q51">
            <v>35976</v>
          </cell>
          <cell r="BI51">
            <v>35976</v>
          </cell>
        </row>
        <row r="52">
          <cell r="A52">
            <v>36007</v>
          </cell>
          <cell r="Q52">
            <v>36007</v>
          </cell>
          <cell r="BI52">
            <v>36007</v>
          </cell>
        </row>
        <row r="53">
          <cell r="A53">
            <v>36038</v>
          </cell>
          <cell r="Q53">
            <v>36038</v>
          </cell>
          <cell r="BI53">
            <v>36038</v>
          </cell>
        </row>
        <row r="54">
          <cell r="A54">
            <v>36068</v>
          </cell>
          <cell r="Q54">
            <v>36068</v>
          </cell>
          <cell r="BI54">
            <v>36068</v>
          </cell>
        </row>
        <row r="55">
          <cell r="A55">
            <v>36099</v>
          </cell>
          <cell r="Q55">
            <v>36099</v>
          </cell>
          <cell r="BI55">
            <v>36099</v>
          </cell>
        </row>
        <row r="56">
          <cell r="A56">
            <v>36129</v>
          </cell>
          <cell r="Q56">
            <v>36129</v>
          </cell>
          <cell r="BI56">
            <v>36129</v>
          </cell>
        </row>
        <row r="57">
          <cell r="A57">
            <v>36160</v>
          </cell>
          <cell r="Q57">
            <v>36160</v>
          </cell>
          <cell r="BI57">
            <v>36160</v>
          </cell>
        </row>
        <row r="58">
          <cell r="A58">
            <v>36191</v>
          </cell>
          <cell r="Q58">
            <v>36191</v>
          </cell>
          <cell r="BI58">
            <v>36191</v>
          </cell>
        </row>
        <row r="59">
          <cell r="A59">
            <v>36219</v>
          </cell>
          <cell r="Q59">
            <v>36219</v>
          </cell>
          <cell r="BI59">
            <v>36219</v>
          </cell>
        </row>
        <row r="60">
          <cell r="A60">
            <v>36250</v>
          </cell>
          <cell r="Q60">
            <v>36250</v>
          </cell>
          <cell r="BI60">
            <v>36250</v>
          </cell>
        </row>
        <row r="61">
          <cell r="A61">
            <v>36280</v>
          </cell>
          <cell r="Q61">
            <v>36280</v>
          </cell>
          <cell r="BI61">
            <v>36280</v>
          </cell>
        </row>
        <row r="62">
          <cell r="A62">
            <v>36311</v>
          </cell>
          <cell r="Q62">
            <v>36311</v>
          </cell>
          <cell r="BI62">
            <v>36311</v>
          </cell>
        </row>
        <row r="63">
          <cell r="A63">
            <v>36341</v>
          </cell>
          <cell r="Q63">
            <v>36341</v>
          </cell>
          <cell r="BI63">
            <v>36341</v>
          </cell>
        </row>
        <row r="64">
          <cell r="A64">
            <v>36372</v>
          </cell>
          <cell r="Q64">
            <v>36372</v>
          </cell>
          <cell r="BI64">
            <v>36372</v>
          </cell>
        </row>
        <row r="65">
          <cell r="A65">
            <v>36403</v>
          </cell>
          <cell r="Q65">
            <v>36403</v>
          </cell>
          <cell r="BI65">
            <v>36403</v>
          </cell>
        </row>
        <row r="66">
          <cell r="A66">
            <v>36433</v>
          </cell>
          <cell r="Q66">
            <v>36433</v>
          </cell>
          <cell r="BI66">
            <v>36433</v>
          </cell>
        </row>
        <row r="67">
          <cell r="A67">
            <v>36464</v>
          </cell>
          <cell r="Q67">
            <v>36464</v>
          </cell>
          <cell r="BI67">
            <v>36464</v>
          </cell>
        </row>
        <row r="68">
          <cell r="A68">
            <v>36494</v>
          </cell>
          <cell r="Q68">
            <v>36494</v>
          </cell>
          <cell r="BI68">
            <v>36494</v>
          </cell>
        </row>
        <row r="69">
          <cell r="A69">
            <v>36525</v>
          </cell>
          <cell r="Q69">
            <v>36525</v>
          </cell>
          <cell r="BI69">
            <v>36525</v>
          </cell>
        </row>
        <row r="70">
          <cell r="A70">
            <v>36556</v>
          </cell>
          <cell r="Q70">
            <v>36556</v>
          </cell>
          <cell r="BI70">
            <v>36556</v>
          </cell>
        </row>
        <row r="71">
          <cell r="A71">
            <v>36585</v>
          </cell>
          <cell r="Q71">
            <v>36585</v>
          </cell>
          <cell r="BI71">
            <v>36585</v>
          </cell>
        </row>
        <row r="72">
          <cell r="A72">
            <v>36616</v>
          </cell>
          <cell r="Q72">
            <v>36616</v>
          </cell>
          <cell r="BI72">
            <v>36616</v>
          </cell>
        </row>
        <row r="73">
          <cell r="A73">
            <v>36646</v>
          </cell>
          <cell r="Q73">
            <v>36646</v>
          </cell>
          <cell r="BI73">
            <v>36646</v>
          </cell>
        </row>
        <row r="74">
          <cell r="A74">
            <v>36677</v>
          </cell>
          <cell r="Q74">
            <v>36677</v>
          </cell>
          <cell r="BI74">
            <v>36677</v>
          </cell>
        </row>
        <row r="75">
          <cell r="A75">
            <v>36707</v>
          </cell>
          <cell r="Q75">
            <v>36707</v>
          </cell>
          <cell r="BI75">
            <v>36707</v>
          </cell>
        </row>
        <row r="76">
          <cell r="A76">
            <v>36738</v>
          </cell>
          <cell r="Q76">
            <v>36738</v>
          </cell>
          <cell r="BI76">
            <v>36738</v>
          </cell>
        </row>
        <row r="77">
          <cell r="A77">
            <v>36769</v>
          </cell>
          <cell r="Q77">
            <v>36769</v>
          </cell>
          <cell r="BI77">
            <v>36769</v>
          </cell>
        </row>
        <row r="78">
          <cell r="A78">
            <v>36799</v>
          </cell>
          <cell r="Q78">
            <v>36799</v>
          </cell>
          <cell r="BI78">
            <v>36799</v>
          </cell>
        </row>
        <row r="79">
          <cell r="A79">
            <v>36830</v>
          </cell>
          <cell r="Q79">
            <v>36830</v>
          </cell>
          <cell r="BI79">
            <v>36830</v>
          </cell>
        </row>
        <row r="80">
          <cell r="A80">
            <v>36860</v>
          </cell>
          <cell r="Q80">
            <v>36860</v>
          </cell>
          <cell r="BI80">
            <v>36860</v>
          </cell>
        </row>
        <row r="81">
          <cell r="A81">
            <v>36891</v>
          </cell>
          <cell r="Q81">
            <v>36891</v>
          </cell>
          <cell r="BI81">
            <v>36891</v>
          </cell>
        </row>
        <row r="82">
          <cell r="A82">
            <v>36922</v>
          </cell>
          <cell r="Q82">
            <v>36922</v>
          </cell>
          <cell r="BI82">
            <v>36922</v>
          </cell>
        </row>
        <row r="83">
          <cell r="A83">
            <v>36950</v>
          </cell>
          <cell r="Q83">
            <v>36950</v>
          </cell>
          <cell r="BI83">
            <v>36950</v>
          </cell>
        </row>
        <row r="84">
          <cell r="A84">
            <v>36981</v>
          </cell>
          <cell r="Q84">
            <v>36981</v>
          </cell>
          <cell r="BI84">
            <v>36981</v>
          </cell>
        </row>
        <row r="85">
          <cell r="A85">
            <v>37011</v>
          </cell>
          <cell r="Q85">
            <v>37011</v>
          </cell>
          <cell r="BI85">
            <v>37011</v>
          </cell>
        </row>
        <row r="86">
          <cell r="A86">
            <v>37042</v>
          </cell>
          <cell r="Q86">
            <v>37042</v>
          </cell>
          <cell r="BI86">
            <v>37042</v>
          </cell>
        </row>
        <row r="87">
          <cell r="A87">
            <v>37072</v>
          </cell>
          <cell r="Q87">
            <v>37072</v>
          </cell>
          <cell r="BI87">
            <v>37072</v>
          </cell>
        </row>
        <row r="88">
          <cell r="A88">
            <v>37103</v>
          </cell>
          <cell r="Q88">
            <v>37103</v>
          </cell>
          <cell r="BI88">
            <v>37103</v>
          </cell>
        </row>
        <row r="89">
          <cell r="A89">
            <v>37134</v>
          </cell>
          <cell r="Q89">
            <v>37134</v>
          </cell>
          <cell r="BI89">
            <v>37134</v>
          </cell>
        </row>
        <row r="90">
          <cell r="A90">
            <v>37164</v>
          </cell>
          <cell r="Q90">
            <v>37164</v>
          </cell>
          <cell r="BI90">
            <v>37164</v>
          </cell>
        </row>
        <row r="91">
          <cell r="A91">
            <v>37195</v>
          </cell>
          <cell r="Q91">
            <v>37195</v>
          </cell>
          <cell r="BI91">
            <v>37195</v>
          </cell>
        </row>
        <row r="92">
          <cell r="A92">
            <v>37225</v>
          </cell>
          <cell r="Q92">
            <v>37225</v>
          </cell>
          <cell r="BI92">
            <v>37225</v>
          </cell>
        </row>
        <row r="93">
          <cell r="A93">
            <v>37256</v>
          </cell>
          <cell r="Q93">
            <v>37256</v>
          </cell>
          <cell r="BI93">
            <v>37256</v>
          </cell>
        </row>
        <row r="94">
          <cell r="A94">
            <v>37287</v>
          </cell>
          <cell r="Q94">
            <v>37287</v>
          </cell>
          <cell r="BI94">
            <v>37287</v>
          </cell>
        </row>
        <row r="95">
          <cell r="A95">
            <v>37315</v>
          </cell>
          <cell r="Q95">
            <v>37315</v>
          </cell>
          <cell r="BI95">
            <v>37315</v>
          </cell>
        </row>
        <row r="96">
          <cell r="A96">
            <v>37346</v>
          </cell>
          <cell r="Q96">
            <v>37346</v>
          </cell>
          <cell r="BI96">
            <v>37346</v>
          </cell>
        </row>
        <row r="97">
          <cell r="A97">
            <v>37376</v>
          </cell>
          <cell r="Q97">
            <v>37376</v>
          </cell>
          <cell r="BI97">
            <v>37376</v>
          </cell>
        </row>
        <row r="98">
          <cell r="A98">
            <v>37407</v>
          </cell>
          <cell r="Q98">
            <v>37407</v>
          </cell>
          <cell r="BI98">
            <v>37407</v>
          </cell>
        </row>
        <row r="99">
          <cell r="A99">
            <v>37437</v>
          </cell>
          <cell r="Q99">
            <v>37437</v>
          </cell>
          <cell r="BI99">
            <v>37437</v>
          </cell>
        </row>
        <row r="100">
          <cell r="A100">
            <v>37468</v>
          </cell>
          <cell r="Q100">
            <v>37468</v>
          </cell>
          <cell r="BI100">
            <v>37468</v>
          </cell>
        </row>
        <row r="101">
          <cell r="A101">
            <v>37499</v>
          </cell>
          <cell r="Q101">
            <v>37499</v>
          </cell>
          <cell r="BI101">
            <v>37499</v>
          </cell>
        </row>
      </sheetData>
      <sheetData sheetId="5" refreshError="1"/>
      <sheetData sheetId="6"/>
      <sheetData sheetId="7" refreshError="1"/>
      <sheetData sheetId="8" refreshError="1"/>
      <sheetData sheetId="9" refreshError="1"/>
      <sheetData sheetId="10" refreshError="1"/>
      <sheetData sheetId="11"/>
      <sheetData sheetId="12" refreshError="1">
        <row r="1">
          <cell r="A1" t="str">
            <v>FECHA</v>
          </cell>
          <cell r="B1" t="str">
            <v>EUR</v>
          </cell>
          <cell r="C1" t="str">
            <v>JPY</v>
          </cell>
        </row>
        <row r="2">
          <cell r="A2">
            <v>35095</v>
          </cell>
        </row>
        <row r="3">
          <cell r="A3">
            <v>35124</v>
          </cell>
        </row>
        <row r="4">
          <cell r="A4">
            <v>35155</v>
          </cell>
          <cell r="J4">
            <v>37195</v>
          </cell>
        </row>
        <row r="5">
          <cell r="A5">
            <v>35185</v>
          </cell>
        </row>
        <row r="6">
          <cell r="A6">
            <v>35216</v>
          </cell>
        </row>
        <row r="7">
          <cell r="A7">
            <v>35246</v>
          </cell>
        </row>
        <row r="8">
          <cell r="A8">
            <v>35277</v>
          </cell>
        </row>
        <row r="9">
          <cell r="A9">
            <v>35308</v>
          </cell>
        </row>
        <row r="10">
          <cell r="A10">
            <v>35338</v>
          </cell>
        </row>
        <row r="11">
          <cell r="A11">
            <v>35369</v>
          </cell>
        </row>
        <row r="12">
          <cell r="A12">
            <v>35399</v>
          </cell>
        </row>
        <row r="13">
          <cell r="A13">
            <v>35430</v>
          </cell>
        </row>
        <row r="14">
          <cell r="A14">
            <v>35461</v>
          </cell>
        </row>
        <row r="15">
          <cell r="A15">
            <v>35489</v>
          </cell>
        </row>
        <row r="16">
          <cell r="A16">
            <v>35520</v>
          </cell>
        </row>
        <row r="17">
          <cell r="A17">
            <v>35550</v>
          </cell>
        </row>
        <row r="18">
          <cell r="A18">
            <v>35581</v>
          </cell>
        </row>
        <row r="19">
          <cell r="A19">
            <v>35611</v>
          </cell>
        </row>
        <row r="20">
          <cell r="A20">
            <v>35642</v>
          </cell>
        </row>
        <row r="21">
          <cell r="A21">
            <v>35673</v>
          </cell>
        </row>
        <row r="22">
          <cell r="A22">
            <v>35703</v>
          </cell>
        </row>
        <row r="23">
          <cell r="A23">
            <v>35734</v>
          </cell>
        </row>
        <row r="24">
          <cell r="A24">
            <v>35764</v>
          </cell>
        </row>
        <row r="25">
          <cell r="A25">
            <v>35795</v>
          </cell>
        </row>
        <row r="26">
          <cell r="A26">
            <v>35826</v>
          </cell>
        </row>
        <row r="27">
          <cell r="A27">
            <v>35854</v>
          </cell>
        </row>
        <row r="28">
          <cell r="A28">
            <v>35885</v>
          </cell>
        </row>
        <row r="29">
          <cell r="A29">
            <v>35915</v>
          </cell>
        </row>
        <row r="30">
          <cell r="A30">
            <v>35946</v>
          </cell>
        </row>
        <row r="31">
          <cell r="A31">
            <v>35976</v>
          </cell>
        </row>
        <row r="32">
          <cell r="A32">
            <v>36007</v>
          </cell>
        </row>
        <row r="33">
          <cell r="A33">
            <v>36038</v>
          </cell>
        </row>
        <row r="34">
          <cell r="A34">
            <v>36068</v>
          </cell>
        </row>
        <row r="35">
          <cell r="A35">
            <v>36099</v>
          </cell>
        </row>
        <row r="36">
          <cell r="A36">
            <v>36129</v>
          </cell>
        </row>
        <row r="37">
          <cell r="A37">
            <v>36160</v>
          </cell>
        </row>
        <row r="38">
          <cell r="A38">
            <v>36191</v>
          </cell>
        </row>
        <row r="39">
          <cell r="A39">
            <v>36219</v>
          </cell>
        </row>
        <row r="40">
          <cell r="A40">
            <v>36250</v>
          </cell>
        </row>
        <row r="41">
          <cell r="A41">
            <v>36280</v>
          </cell>
        </row>
        <row r="42">
          <cell r="A42">
            <v>36311</v>
          </cell>
        </row>
        <row r="43">
          <cell r="A43">
            <v>36341</v>
          </cell>
        </row>
        <row r="44">
          <cell r="A44">
            <v>36372</v>
          </cell>
        </row>
        <row r="45">
          <cell r="A45">
            <v>36403</v>
          </cell>
        </row>
        <row r="46">
          <cell r="A46">
            <v>36433</v>
          </cell>
        </row>
        <row r="47">
          <cell r="A47">
            <v>36464</v>
          </cell>
        </row>
        <row r="48">
          <cell r="A48">
            <v>36494</v>
          </cell>
        </row>
        <row r="49">
          <cell r="A49">
            <v>36525</v>
          </cell>
        </row>
        <row r="50">
          <cell r="A50">
            <v>36556</v>
          </cell>
        </row>
        <row r="51">
          <cell r="A51">
            <v>36585</v>
          </cell>
        </row>
        <row r="52">
          <cell r="A52">
            <v>36616</v>
          </cell>
        </row>
        <row r="53">
          <cell r="A53">
            <v>36646</v>
          </cell>
        </row>
        <row r="54">
          <cell r="A54">
            <v>36677</v>
          </cell>
        </row>
        <row r="55">
          <cell r="A55">
            <v>36707</v>
          </cell>
        </row>
        <row r="56">
          <cell r="A56">
            <v>36738</v>
          </cell>
        </row>
        <row r="57">
          <cell r="A57">
            <v>36769</v>
          </cell>
        </row>
        <row r="58">
          <cell r="A58">
            <v>36799</v>
          </cell>
        </row>
        <row r="59">
          <cell r="A59">
            <v>36830</v>
          </cell>
        </row>
        <row r="60">
          <cell r="A60">
            <v>36860</v>
          </cell>
        </row>
        <row r="61">
          <cell r="A61">
            <v>36891</v>
          </cell>
        </row>
        <row r="62">
          <cell r="A62">
            <v>36922</v>
          </cell>
        </row>
        <row r="63">
          <cell r="A63">
            <v>36950</v>
          </cell>
        </row>
        <row r="64">
          <cell r="A64">
            <v>36981</v>
          </cell>
        </row>
        <row r="65">
          <cell r="A65">
            <v>37011</v>
          </cell>
        </row>
        <row r="66">
          <cell r="A66">
            <v>37042</v>
          </cell>
        </row>
        <row r="67">
          <cell r="A67">
            <v>37072</v>
          </cell>
        </row>
        <row r="68">
          <cell r="A68">
            <v>37103</v>
          </cell>
        </row>
        <row r="69">
          <cell r="A69">
            <v>37134</v>
          </cell>
        </row>
        <row r="70">
          <cell r="A70">
            <v>37164</v>
          </cell>
        </row>
        <row r="71">
          <cell r="A71">
            <v>37195</v>
          </cell>
        </row>
        <row r="72">
          <cell r="A72">
            <v>37256</v>
          </cell>
        </row>
        <row r="73">
          <cell r="A73">
            <v>37287</v>
          </cell>
        </row>
        <row r="74">
          <cell r="A74">
            <v>37315</v>
          </cell>
        </row>
        <row r="75">
          <cell r="A75">
            <v>37346</v>
          </cell>
        </row>
        <row r="76">
          <cell r="A76">
            <v>37376</v>
          </cell>
        </row>
        <row r="77">
          <cell r="A77">
            <v>37407</v>
          </cell>
        </row>
        <row r="78">
          <cell r="A78">
            <v>37437</v>
          </cell>
        </row>
        <row r="79">
          <cell r="A79">
            <v>37468</v>
          </cell>
        </row>
        <row r="80">
          <cell r="A80">
            <v>37499</v>
          </cell>
        </row>
        <row r="81">
          <cell r="A81">
            <v>37529</v>
          </cell>
        </row>
      </sheetData>
      <sheetData sheetId="13" refreshError="1">
        <row r="1">
          <cell r="A1" t="str">
            <v>FECHA</v>
          </cell>
          <cell r="K1" t="str">
            <v>CODIGO</v>
          </cell>
        </row>
        <row r="2">
          <cell r="K2" t="str">
            <v>35095USD</v>
          </cell>
        </row>
        <row r="3">
          <cell r="K3" t="str">
            <v>35095EUR</v>
          </cell>
        </row>
        <row r="4">
          <cell r="K4" t="str">
            <v>35095JPY</v>
          </cell>
          <cell r="N4">
            <v>37529</v>
          </cell>
        </row>
        <row r="5">
          <cell r="K5" t="str">
            <v>35124USD</v>
          </cell>
        </row>
        <row r="6">
          <cell r="K6" t="str">
            <v>35124EUR</v>
          </cell>
        </row>
        <row r="7">
          <cell r="K7" t="str">
            <v>35124JPY</v>
          </cell>
        </row>
        <row r="8">
          <cell r="K8" t="str">
            <v>35155USD</v>
          </cell>
        </row>
        <row r="9">
          <cell r="K9" t="str">
            <v>35155EUR</v>
          </cell>
        </row>
        <row r="10">
          <cell r="K10" t="str">
            <v>35155JPY</v>
          </cell>
        </row>
        <row r="11">
          <cell r="K11" t="str">
            <v>35185USD</v>
          </cell>
        </row>
        <row r="12">
          <cell r="K12" t="str">
            <v>35185EUR</v>
          </cell>
        </row>
        <row r="13">
          <cell r="K13" t="str">
            <v>35185JPY</v>
          </cell>
        </row>
        <row r="14">
          <cell r="K14" t="str">
            <v>35216USD</v>
          </cell>
        </row>
        <row r="15">
          <cell r="K15" t="str">
            <v>35216EUR</v>
          </cell>
        </row>
        <row r="16">
          <cell r="K16" t="str">
            <v>35216JPY</v>
          </cell>
        </row>
        <row r="17">
          <cell r="K17" t="str">
            <v>35246USD</v>
          </cell>
        </row>
        <row r="18">
          <cell r="K18" t="str">
            <v>35246EUR</v>
          </cell>
        </row>
        <row r="19">
          <cell r="K19" t="str">
            <v>35246JPY</v>
          </cell>
        </row>
        <row r="20">
          <cell r="K20" t="str">
            <v>35277USD</v>
          </cell>
        </row>
        <row r="21">
          <cell r="K21" t="str">
            <v>35277EUR</v>
          </cell>
        </row>
        <row r="22">
          <cell r="K22" t="str">
            <v>35277JPY</v>
          </cell>
        </row>
        <row r="23">
          <cell r="K23" t="str">
            <v>35308USD</v>
          </cell>
        </row>
        <row r="24">
          <cell r="K24" t="str">
            <v>35308EUR</v>
          </cell>
        </row>
        <row r="25">
          <cell r="K25" t="str">
            <v>35308JPY</v>
          </cell>
        </row>
        <row r="26">
          <cell r="K26" t="str">
            <v>35338USD</v>
          </cell>
        </row>
        <row r="27">
          <cell r="K27" t="str">
            <v>35338EUR</v>
          </cell>
        </row>
        <row r="28">
          <cell r="K28" t="str">
            <v>35338JPY</v>
          </cell>
        </row>
        <row r="29">
          <cell r="K29" t="str">
            <v>35369USD</v>
          </cell>
        </row>
        <row r="30">
          <cell r="K30" t="str">
            <v>35369EUR</v>
          </cell>
        </row>
        <row r="31">
          <cell r="K31" t="str">
            <v>35369JPY</v>
          </cell>
        </row>
        <row r="32">
          <cell r="K32" t="str">
            <v>35399USD</v>
          </cell>
        </row>
        <row r="33">
          <cell r="K33" t="str">
            <v>35399EUR</v>
          </cell>
        </row>
        <row r="34">
          <cell r="K34" t="str">
            <v>35399JPY</v>
          </cell>
        </row>
        <row r="35">
          <cell r="K35" t="str">
            <v>35430USD</v>
          </cell>
        </row>
        <row r="36">
          <cell r="K36" t="str">
            <v>35430EUR</v>
          </cell>
        </row>
        <row r="37">
          <cell r="K37" t="str">
            <v>35430JPY</v>
          </cell>
        </row>
        <row r="38">
          <cell r="K38" t="str">
            <v>35461USD</v>
          </cell>
        </row>
        <row r="39">
          <cell r="K39" t="str">
            <v>35461EUR</v>
          </cell>
        </row>
        <row r="40">
          <cell r="K40" t="str">
            <v>35461JPY</v>
          </cell>
        </row>
        <row r="41">
          <cell r="K41" t="str">
            <v>35489USD</v>
          </cell>
        </row>
        <row r="42">
          <cell r="K42" t="str">
            <v>35489EUR</v>
          </cell>
        </row>
        <row r="43">
          <cell r="K43" t="str">
            <v>35489JPY</v>
          </cell>
        </row>
        <row r="44">
          <cell r="K44" t="str">
            <v>35520USD</v>
          </cell>
        </row>
        <row r="45">
          <cell r="K45" t="str">
            <v>35520EUR</v>
          </cell>
        </row>
        <row r="46">
          <cell r="K46" t="str">
            <v>35520JPY</v>
          </cell>
        </row>
        <row r="47">
          <cell r="K47" t="str">
            <v>35550USD</v>
          </cell>
        </row>
        <row r="48">
          <cell r="K48" t="str">
            <v>35550EUR</v>
          </cell>
        </row>
        <row r="49">
          <cell r="K49" t="str">
            <v>35550JPY</v>
          </cell>
        </row>
        <row r="50">
          <cell r="K50" t="str">
            <v>35581USD</v>
          </cell>
        </row>
        <row r="51">
          <cell r="K51" t="str">
            <v>35581EUR</v>
          </cell>
        </row>
        <row r="52">
          <cell r="K52" t="str">
            <v>35581JPY</v>
          </cell>
        </row>
        <row r="53">
          <cell r="K53" t="str">
            <v>35611USD</v>
          </cell>
        </row>
        <row r="54">
          <cell r="K54" t="str">
            <v>35611EUR</v>
          </cell>
        </row>
        <row r="55">
          <cell r="K55" t="str">
            <v>35611JPY</v>
          </cell>
        </row>
        <row r="56">
          <cell r="K56" t="str">
            <v>35642USD</v>
          </cell>
        </row>
        <row r="57">
          <cell r="K57" t="str">
            <v>35642EUR</v>
          </cell>
        </row>
        <row r="58">
          <cell r="K58" t="str">
            <v>35642JPY</v>
          </cell>
        </row>
        <row r="59">
          <cell r="K59" t="str">
            <v>35673USD</v>
          </cell>
        </row>
        <row r="60">
          <cell r="K60" t="str">
            <v>35673EUR</v>
          </cell>
        </row>
        <row r="61">
          <cell r="K61" t="str">
            <v>35673JPY</v>
          </cell>
        </row>
        <row r="62">
          <cell r="K62" t="str">
            <v>35703USD</v>
          </cell>
        </row>
        <row r="63">
          <cell r="K63" t="str">
            <v>35703EUR</v>
          </cell>
        </row>
        <row r="64">
          <cell r="K64" t="str">
            <v>35703JPY</v>
          </cell>
        </row>
        <row r="65">
          <cell r="K65" t="str">
            <v>35734USD</v>
          </cell>
        </row>
        <row r="66">
          <cell r="K66" t="str">
            <v>35734EUR</v>
          </cell>
        </row>
        <row r="67">
          <cell r="K67" t="str">
            <v>35734JPY</v>
          </cell>
        </row>
        <row r="68">
          <cell r="K68" t="str">
            <v>35764USD</v>
          </cell>
        </row>
        <row r="69">
          <cell r="K69" t="str">
            <v>35764EUR</v>
          </cell>
        </row>
        <row r="70">
          <cell r="K70" t="str">
            <v>35764JPY</v>
          </cell>
        </row>
        <row r="71">
          <cell r="K71" t="str">
            <v>35795USD</v>
          </cell>
        </row>
        <row r="72">
          <cell r="K72" t="str">
            <v>35795EUR</v>
          </cell>
        </row>
        <row r="73">
          <cell r="K73" t="str">
            <v>35795JPY</v>
          </cell>
        </row>
        <row r="74">
          <cell r="K74" t="str">
            <v>35826USD</v>
          </cell>
        </row>
        <row r="75">
          <cell r="K75" t="str">
            <v>35826EUR</v>
          </cell>
        </row>
        <row r="76">
          <cell r="K76" t="str">
            <v>35826JPY</v>
          </cell>
        </row>
        <row r="77">
          <cell r="K77" t="str">
            <v>35854USD</v>
          </cell>
        </row>
        <row r="78">
          <cell r="K78" t="str">
            <v>35854EUR</v>
          </cell>
        </row>
        <row r="79">
          <cell r="K79" t="str">
            <v>35854JPY</v>
          </cell>
        </row>
        <row r="80">
          <cell r="K80" t="str">
            <v>35885USD</v>
          </cell>
        </row>
        <row r="81">
          <cell r="K81" t="str">
            <v>35885EUR</v>
          </cell>
        </row>
        <row r="82">
          <cell r="K82" t="str">
            <v>35885JPY</v>
          </cell>
        </row>
        <row r="83">
          <cell r="K83" t="str">
            <v>35915USD</v>
          </cell>
        </row>
        <row r="84">
          <cell r="K84" t="str">
            <v>35915EUR</v>
          </cell>
        </row>
        <row r="85">
          <cell r="K85" t="str">
            <v>35915JPY</v>
          </cell>
        </row>
        <row r="86">
          <cell r="K86" t="str">
            <v>35946USD</v>
          </cell>
        </row>
        <row r="87">
          <cell r="K87" t="str">
            <v>35946EUR</v>
          </cell>
        </row>
        <row r="88">
          <cell r="K88" t="str">
            <v>35946JPY</v>
          </cell>
        </row>
        <row r="89">
          <cell r="K89" t="str">
            <v>35976USD</v>
          </cell>
        </row>
        <row r="90">
          <cell r="K90" t="str">
            <v>35976EUR</v>
          </cell>
        </row>
        <row r="91">
          <cell r="K91" t="str">
            <v>35976JPY</v>
          </cell>
        </row>
        <row r="92">
          <cell r="K92" t="str">
            <v>36007USD</v>
          </cell>
        </row>
        <row r="93">
          <cell r="K93" t="str">
            <v>36007EUR</v>
          </cell>
        </row>
        <row r="94">
          <cell r="K94" t="str">
            <v>36007JPY</v>
          </cell>
        </row>
        <row r="95">
          <cell r="K95" t="str">
            <v>36038USD</v>
          </cell>
        </row>
        <row r="96">
          <cell r="K96" t="str">
            <v>36038EUR</v>
          </cell>
        </row>
        <row r="97">
          <cell r="K97" t="str">
            <v>36038JPY</v>
          </cell>
        </row>
        <row r="98">
          <cell r="K98" t="str">
            <v>36068USD</v>
          </cell>
        </row>
        <row r="99">
          <cell r="K99" t="str">
            <v>36068EUR</v>
          </cell>
        </row>
        <row r="100">
          <cell r="K100" t="str">
            <v>36068JPY</v>
          </cell>
        </row>
        <row r="101">
          <cell r="K101" t="str">
            <v>36099USD</v>
          </cell>
        </row>
        <row r="102">
          <cell r="K102" t="str">
            <v>36099EUR</v>
          </cell>
        </row>
        <row r="103">
          <cell r="K103" t="str">
            <v>36099JPY</v>
          </cell>
        </row>
        <row r="104">
          <cell r="K104" t="str">
            <v>36129USD</v>
          </cell>
        </row>
        <row r="105">
          <cell r="K105" t="str">
            <v>36129EUR</v>
          </cell>
        </row>
        <row r="106">
          <cell r="K106" t="str">
            <v>36129JPY</v>
          </cell>
        </row>
        <row r="107">
          <cell r="K107" t="str">
            <v>36160USD</v>
          </cell>
        </row>
        <row r="108">
          <cell r="K108" t="str">
            <v>36160EUR</v>
          </cell>
        </row>
        <row r="109">
          <cell r="K109" t="str">
            <v>36160JPY</v>
          </cell>
        </row>
        <row r="110">
          <cell r="K110" t="str">
            <v>36191USD</v>
          </cell>
        </row>
        <row r="111">
          <cell r="K111" t="str">
            <v>36191EUR</v>
          </cell>
        </row>
        <row r="112">
          <cell r="K112" t="str">
            <v>36191JPY</v>
          </cell>
        </row>
        <row r="113">
          <cell r="K113" t="str">
            <v>36219USD</v>
          </cell>
        </row>
        <row r="114">
          <cell r="K114" t="str">
            <v>36219EUR</v>
          </cell>
        </row>
        <row r="115">
          <cell r="K115" t="str">
            <v>36219JPY</v>
          </cell>
        </row>
        <row r="116">
          <cell r="K116" t="str">
            <v>36250USD</v>
          </cell>
        </row>
        <row r="117">
          <cell r="K117" t="str">
            <v>36250EUR</v>
          </cell>
        </row>
        <row r="118">
          <cell r="K118" t="str">
            <v>36250JPY</v>
          </cell>
        </row>
        <row r="119">
          <cell r="K119" t="str">
            <v>36280USD</v>
          </cell>
        </row>
        <row r="120">
          <cell r="K120" t="str">
            <v>36280EUR</v>
          </cell>
        </row>
        <row r="121">
          <cell r="K121" t="str">
            <v>36280JPY</v>
          </cell>
        </row>
        <row r="122">
          <cell r="K122" t="str">
            <v>36311USD</v>
          </cell>
        </row>
        <row r="123">
          <cell r="K123" t="str">
            <v>36311EUR</v>
          </cell>
        </row>
        <row r="124">
          <cell r="K124" t="str">
            <v>36311JPY</v>
          </cell>
        </row>
        <row r="125">
          <cell r="K125" t="str">
            <v>36341USD</v>
          </cell>
        </row>
        <row r="126">
          <cell r="K126" t="str">
            <v>36341EUR</v>
          </cell>
        </row>
        <row r="127">
          <cell r="K127" t="str">
            <v>36341JPY</v>
          </cell>
        </row>
        <row r="128">
          <cell r="K128" t="str">
            <v>36372USD</v>
          </cell>
        </row>
        <row r="129">
          <cell r="K129" t="str">
            <v>36372EUR</v>
          </cell>
        </row>
        <row r="130">
          <cell r="K130" t="str">
            <v>36372JPY</v>
          </cell>
        </row>
        <row r="131">
          <cell r="K131" t="str">
            <v>36403USD</v>
          </cell>
        </row>
        <row r="132">
          <cell r="K132" t="str">
            <v>36403EUR</v>
          </cell>
        </row>
        <row r="133">
          <cell r="K133" t="str">
            <v>36403JPY</v>
          </cell>
        </row>
        <row r="134">
          <cell r="K134" t="str">
            <v>36433USD</v>
          </cell>
        </row>
        <row r="135">
          <cell r="K135" t="str">
            <v>36433EUR</v>
          </cell>
        </row>
        <row r="136">
          <cell r="K136" t="str">
            <v>36433JPY</v>
          </cell>
        </row>
        <row r="137">
          <cell r="K137" t="str">
            <v>36464USD</v>
          </cell>
        </row>
        <row r="138">
          <cell r="K138" t="str">
            <v>36464EUR</v>
          </cell>
        </row>
        <row r="139">
          <cell r="K139" t="str">
            <v>36464JPY</v>
          </cell>
        </row>
        <row r="140">
          <cell r="K140" t="str">
            <v>36494USD</v>
          </cell>
        </row>
        <row r="141">
          <cell r="K141" t="str">
            <v>36494EUR</v>
          </cell>
        </row>
        <row r="142">
          <cell r="K142" t="str">
            <v>36494JPY</v>
          </cell>
        </row>
        <row r="143">
          <cell r="K143" t="str">
            <v>36525USD</v>
          </cell>
        </row>
        <row r="144">
          <cell r="K144" t="str">
            <v>36525EUR</v>
          </cell>
        </row>
        <row r="145">
          <cell r="K145" t="str">
            <v>36525JPY</v>
          </cell>
        </row>
        <row r="146">
          <cell r="K146" t="str">
            <v>36556USD</v>
          </cell>
        </row>
        <row r="147">
          <cell r="K147" t="str">
            <v>36556EUR</v>
          </cell>
        </row>
        <row r="148">
          <cell r="K148" t="str">
            <v>36556JPY</v>
          </cell>
        </row>
        <row r="149">
          <cell r="K149" t="str">
            <v>36585USD</v>
          </cell>
        </row>
        <row r="150">
          <cell r="K150" t="str">
            <v>36585EUR</v>
          </cell>
        </row>
        <row r="151">
          <cell r="K151" t="str">
            <v>36585JPY</v>
          </cell>
        </row>
        <row r="152">
          <cell r="K152" t="str">
            <v>36616USD</v>
          </cell>
        </row>
        <row r="153">
          <cell r="K153" t="str">
            <v>36616EUR</v>
          </cell>
        </row>
        <row r="154">
          <cell r="K154" t="str">
            <v>36616JPY</v>
          </cell>
        </row>
        <row r="155">
          <cell r="K155" t="str">
            <v>36646USD</v>
          </cell>
        </row>
        <row r="156">
          <cell r="K156" t="str">
            <v>36646EUR</v>
          </cell>
        </row>
        <row r="157">
          <cell r="K157" t="str">
            <v>36646JPY</v>
          </cell>
        </row>
        <row r="158">
          <cell r="K158" t="str">
            <v>36677USD</v>
          </cell>
        </row>
        <row r="159">
          <cell r="K159" t="str">
            <v>36677EUR</v>
          </cell>
        </row>
        <row r="160">
          <cell r="K160" t="str">
            <v>36677JPY</v>
          </cell>
        </row>
        <row r="161">
          <cell r="K161" t="str">
            <v>36707USD</v>
          </cell>
        </row>
        <row r="162">
          <cell r="K162" t="str">
            <v>36707EUR</v>
          </cell>
        </row>
        <row r="163">
          <cell r="K163" t="str">
            <v>36707JPY</v>
          </cell>
        </row>
        <row r="164">
          <cell r="K164" t="str">
            <v>36738USD</v>
          </cell>
        </row>
        <row r="165">
          <cell r="K165" t="str">
            <v>36738EUR</v>
          </cell>
        </row>
        <row r="166">
          <cell r="K166" t="str">
            <v>36738JPY</v>
          </cell>
        </row>
        <row r="167">
          <cell r="K167" t="str">
            <v>36769USD</v>
          </cell>
        </row>
        <row r="168">
          <cell r="K168" t="str">
            <v>36769EUR</v>
          </cell>
        </row>
        <row r="169">
          <cell r="K169" t="str">
            <v>36769JPY</v>
          </cell>
        </row>
        <row r="170">
          <cell r="K170" t="str">
            <v>36799USD</v>
          </cell>
        </row>
        <row r="171">
          <cell r="K171" t="str">
            <v>36799EUR</v>
          </cell>
        </row>
        <row r="172">
          <cell r="K172" t="str">
            <v>36799JPY</v>
          </cell>
        </row>
        <row r="173">
          <cell r="K173" t="str">
            <v>36830USD</v>
          </cell>
        </row>
        <row r="174">
          <cell r="K174" t="str">
            <v>36830EUR</v>
          </cell>
        </row>
        <row r="175">
          <cell r="K175" t="str">
            <v>36830JPY</v>
          </cell>
        </row>
        <row r="176">
          <cell r="K176" t="str">
            <v>36860USD</v>
          </cell>
        </row>
        <row r="177">
          <cell r="K177" t="str">
            <v>36860EUR</v>
          </cell>
        </row>
        <row r="178">
          <cell r="K178" t="str">
            <v>36860JPY</v>
          </cell>
        </row>
        <row r="179">
          <cell r="K179" t="str">
            <v>36891USD</v>
          </cell>
        </row>
        <row r="180">
          <cell r="K180" t="str">
            <v>36891EUR</v>
          </cell>
        </row>
        <row r="181">
          <cell r="K181" t="str">
            <v>36891JPY</v>
          </cell>
        </row>
        <row r="182">
          <cell r="K182" t="str">
            <v>36922USD</v>
          </cell>
        </row>
        <row r="183">
          <cell r="K183" t="str">
            <v>36922EUR</v>
          </cell>
        </row>
        <row r="184">
          <cell r="K184" t="str">
            <v>36922JPY</v>
          </cell>
        </row>
        <row r="185">
          <cell r="K185" t="str">
            <v>36950USD</v>
          </cell>
        </row>
        <row r="186">
          <cell r="K186" t="str">
            <v>36950EUR</v>
          </cell>
        </row>
        <row r="187">
          <cell r="K187" t="str">
            <v>36950JPY</v>
          </cell>
        </row>
        <row r="188">
          <cell r="K188" t="str">
            <v>36981USD</v>
          </cell>
        </row>
        <row r="189">
          <cell r="K189" t="str">
            <v>36981EUR</v>
          </cell>
        </row>
        <row r="190">
          <cell r="K190" t="str">
            <v>36981JPY</v>
          </cell>
        </row>
        <row r="191">
          <cell r="K191" t="str">
            <v>37011USD</v>
          </cell>
        </row>
        <row r="192">
          <cell r="K192" t="str">
            <v>37011EUR</v>
          </cell>
        </row>
        <row r="193">
          <cell r="K193" t="str">
            <v>37011JPY</v>
          </cell>
        </row>
        <row r="194">
          <cell r="K194" t="str">
            <v>37011USDF</v>
          </cell>
        </row>
        <row r="195">
          <cell r="K195" t="str">
            <v>37011EURF</v>
          </cell>
        </row>
        <row r="196">
          <cell r="K196" t="str">
            <v>37011JPYF</v>
          </cell>
        </row>
        <row r="197">
          <cell r="K197" t="str">
            <v>37042USD</v>
          </cell>
        </row>
        <row r="198">
          <cell r="K198" t="str">
            <v>37042EUR</v>
          </cell>
        </row>
        <row r="199">
          <cell r="K199" t="str">
            <v>37042JPY</v>
          </cell>
        </row>
        <row r="200">
          <cell r="K200" t="str">
            <v>37042USDF</v>
          </cell>
        </row>
        <row r="201">
          <cell r="K201" t="str">
            <v>37042EURF</v>
          </cell>
        </row>
        <row r="202">
          <cell r="K202" t="str">
            <v>37042JPYF</v>
          </cell>
        </row>
        <row r="203">
          <cell r="K203" t="str">
            <v>37072USD</v>
          </cell>
        </row>
        <row r="204">
          <cell r="K204" t="str">
            <v>37072EUR</v>
          </cell>
        </row>
        <row r="205">
          <cell r="K205" t="str">
            <v>37072JPY</v>
          </cell>
        </row>
        <row r="206">
          <cell r="K206" t="str">
            <v>37072USDF</v>
          </cell>
        </row>
        <row r="207">
          <cell r="K207" t="str">
            <v>37072EURF</v>
          </cell>
        </row>
        <row r="208">
          <cell r="K208" t="str">
            <v>37072JPYF</v>
          </cell>
        </row>
        <row r="209">
          <cell r="K209" t="str">
            <v>37103USD</v>
          </cell>
        </row>
        <row r="210">
          <cell r="K210" t="str">
            <v>37103EUR</v>
          </cell>
        </row>
        <row r="211">
          <cell r="K211" t="str">
            <v>37103JPY</v>
          </cell>
        </row>
        <row r="212">
          <cell r="K212" t="str">
            <v>37103USDF</v>
          </cell>
        </row>
        <row r="213">
          <cell r="K213" t="str">
            <v>37103EURF</v>
          </cell>
        </row>
        <row r="214">
          <cell r="K214" t="str">
            <v>37103JPYF</v>
          </cell>
        </row>
        <row r="215">
          <cell r="K215" t="str">
            <v>37134USD</v>
          </cell>
        </row>
        <row r="216">
          <cell r="K216" t="str">
            <v>37134EUR</v>
          </cell>
        </row>
        <row r="217">
          <cell r="K217" t="str">
            <v>37134JPY</v>
          </cell>
        </row>
        <row r="218">
          <cell r="K218" t="str">
            <v>37134USDF</v>
          </cell>
        </row>
        <row r="219">
          <cell r="K219" t="str">
            <v>37134EURF</v>
          </cell>
        </row>
        <row r="220">
          <cell r="K220" t="str">
            <v>37134JPYF</v>
          </cell>
        </row>
        <row r="221">
          <cell r="K221" t="str">
            <v>37164USD</v>
          </cell>
        </row>
        <row r="222">
          <cell r="K222" t="str">
            <v>37164EUR</v>
          </cell>
        </row>
        <row r="223">
          <cell r="K223" t="str">
            <v>37164JPY</v>
          </cell>
        </row>
        <row r="224">
          <cell r="K224" t="str">
            <v>37164USDF</v>
          </cell>
        </row>
        <row r="225">
          <cell r="K225" t="str">
            <v>37164EURF</v>
          </cell>
        </row>
        <row r="226">
          <cell r="K226" t="str">
            <v>37164JPYF</v>
          </cell>
        </row>
        <row r="227">
          <cell r="K227" t="str">
            <v>37195USD</v>
          </cell>
        </row>
        <row r="228">
          <cell r="K228" t="str">
            <v>37195EUR</v>
          </cell>
        </row>
        <row r="229">
          <cell r="K229" t="str">
            <v>37195JPY</v>
          </cell>
        </row>
        <row r="230">
          <cell r="K230" t="str">
            <v>37195USDF</v>
          </cell>
        </row>
        <row r="231">
          <cell r="K231" t="str">
            <v>37195EURF</v>
          </cell>
        </row>
        <row r="232">
          <cell r="K232" t="str">
            <v>37195JPYF</v>
          </cell>
        </row>
        <row r="233">
          <cell r="K233" t="str">
            <v>37225USD</v>
          </cell>
        </row>
        <row r="234">
          <cell r="K234" t="str">
            <v>37225EUR</v>
          </cell>
        </row>
        <row r="235">
          <cell r="K235" t="str">
            <v>37225JPY</v>
          </cell>
        </row>
        <row r="236">
          <cell r="K236" t="str">
            <v>37225USDF</v>
          </cell>
        </row>
        <row r="237">
          <cell r="K237" t="str">
            <v>37225EURF</v>
          </cell>
        </row>
        <row r="238">
          <cell r="K238" t="str">
            <v>37225JPYF</v>
          </cell>
        </row>
        <row r="239">
          <cell r="K239" t="str">
            <v>37256USD</v>
          </cell>
        </row>
        <row r="240">
          <cell r="K240" t="str">
            <v>37256EUR</v>
          </cell>
        </row>
        <row r="241">
          <cell r="K241" t="str">
            <v>37256JPY</v>
          </cell>
        </row>
        <row r="242">
          <cell r="K242" t="str">
            <v>37256USDF</v>
          </cell>
        </row>
        <row r="243">
          <cell r="K243" t="str">
            <v>37256EURF</v>
          </cell>
        </row>
        <row r="244">
          <cell r="K244" t="str">
            <v>37256JPYF</v>
          </cell>
        </row>
        <row r="245">
          <cell r="K245" t="str">
            <v>37287USD</v>
          </cell>
        </row>
        <row r="246">
          <cell r="K246" t="str">
            <v>37287EUR</v>
          </cell>
        </row>
        <row r="247">
          <cell r="K247" t="str">
            <v>37287JPY</v>
          </cell>
        </row>
        <row r="248">
          <cell r="K248" t="str">
            <v>37287USDF</v>
          </cell>
        </row>
        <row r="249">
          <cell r="K249" t="str">
            <v>37287EURF</v>
          </cell>
        </row>
        <row r="250">
          <cell r="K250" t="str">
            <v>37287JPYF</v>
          </cell>
        </row>
        <row r="251">
          <cell r="K251" t="str">
            <v>37315USD</v>
          </cell>
        </row>
        <row r="252">
          <cell r="K252" t="str">
            <v>37315EUR</v>
          </cell>
        </row>
        <row r="253">
          <cell r="K253" t="str">
            <v>37315JPY</v>
          </cell>
        </row>
        <row r="254">
          <cell r="K254" t="str">
            <v>37315USDF</v>
          </cell>
        </row>
        <row r="255">
          <cell r="K255" t="str">
            <v>37315EURF</v>
          </cell>
        </row>
        <row r="256">
          <cell r="K256" t="str">
            <v>37315JPYF</v>
          </cell>
        </row>
        <row r="257">
          <cell r="K257" t="str">
            <v>37346USD</v>
          </cell>
        </row>
        <row r="258">
          <cell r="K258" t="str">
            <v>37346EUR</v>
          </cell>
        </row>
        <row r="259">
          <cell r="K259" t="str">
            <v>37346JPY</v>
          </cell>
        </row>
        <row r="260">
          <cell r="K260" t="str">
            <v>37346USDF</v>
          </cell>
        </row>
        <row r="261">
          <cell r="K261" t="str">
            <v>37346EURF</v>
          </cell>
        </row>
        <row r="262">
          <cell r="K262" t="str">
            <v>37346JPYF</v>
          </cell>
        </row>
        <row r="263">
          <cell r="K263" t="str">
            <v>37376USD</v>
          </cell>
        </row>
        <row r="264">
          <cell r="K264" t="str">
            <v>37376EUR</v>
          </cell>
        </row>
        <row r="265">
          <cell r="K265" t="str">
            <v>37376JPY</v>
          </cell>
        </row>
        <row r="266">
          <cell r="K266" t="str">
            <v>37376USDF</v>
          </cell>
        </row>
        <row r="267">
          <cell r="K267" t="str">
            <v>37376EURF</v>
          </cell>
        </row>
        <row r="268">
          <cell r="K268" t="str">
            <v>37376JPYF</v>
          </cell>
        </row>
        <row r="269">
          <cell r="K269" t="str">
            <v>37407USD</v>
          </cell>
        </row>
        <row r="270">
          <cell r="K270" t="str">
            <v>37407EUR</v>
          </cell>
        </row>
        <row r="271">
          <cell r="K271" t="str">
            <v>37407JPY</v>
          </cell>
        </row>
        <row r="272">
          <cell r="K272" t="str">
            <v>37407USDF</v>
          </cell>
        </row>
        <row r="273">
          <cell r="K273" t="str">
            <v>37407EURF</v>
          </cell>
        </row>
        <row r="274">
          <cell r="K274" t="str">
            <v>37407JPYF</v>
          </cell>
        </row>
        <row r="275">
          <cell r="K275" t="str">
            <v>37437USD</v>
          </cell>
        </row>
        <row r="276">
          <cell r="K276" t="str">
            <v>37437EUR</v>
          </cell>
        </row>
        <row r="277">
          <cell r="K277" t="str">
            <v>37437JPY</v>
          </cell>
        </row>
        <row r="278">
          <cell r="K278" t="str">
            <v>37437USDF</v>
          </cell>
        </row>
        <row r="279">
          <cell r="K279" t="str">
            <v>37437EURF</v>
          </cell>
        </row>
        <row r="280">
          <cell r="K280" t="str">
            <v>37437JPYF</v>
          </cell>
        </row>
        <row r="281">
          <cell r="K281" t="str">
            <v>37468USD</v>
          </cell>
        </row>
        <row r="282">
          <cell r="K282" t="str">
            <v>37468EUR</v>
          </cell>
        </row>
        <row r="283">
          <cell r="K283" t="str">
            <v>37468JPY</v>
          </cell>
        </row>
        <row r="284">
          <cell r="K284" t="str">
            <v>37468USDF</v>
          </cell>
        </row>
        <row r="285">
          <cell r="K285" t="str">
            <v>37468EURF</v>
          </cell>
        </row>
        <row r="286">
          <cell r="K286" t="str">
            <v>37468JPYF</v>
          </cell>
        </row>
        <row r="287">
          <cell r="K287" t="str">
            <v>37499USD</v>
          </cell>
        </row>
        <row r="288">
          <cell r="K288" t="str">
            <v>37499EUR</v>
          </cell>
        </row>
        <row r="289">
          <cell r="K289" t="str">
            <v>37499JPY</v>
          </cell>
        </row>
        <row r="290">
          <cell r="K290" t="str">
            <v>37499USDF</v>
          </cell>
        </row>
        <row r="291">
          <cell r="K291" t="str">
            <v>37499EURF</v>
          </cell>
        </row>
        <row r="292">
          <cell r="K292" t="str">
            <v>37499JPYF</v>
          </cell>
        </row>
        <row r="293">
          <cell r="K293" t="str">
            <v>37529USD</v>
          </cell>
        </row>
        <row r="294">
          <cell r="K294" t="str">
            <v>37529EUR</v>
          </cell>
        </row>
        <row r="295">
          <cell r="K295" t="str">
            <v>37529JPY</v>
          </cell>
        </row>
        <row r="296">
          <cell r="K296" t="str">
            <v>37529USDF</v>
          </cell>
        </row>
        <row r="297">
          <cell r="K297" t="str">
            <v>37529EURF</v>
          </cell>
        </row>
        <row r="298">
          <cell r="K298" t="str">
            <v>37529JPYF</v>
          </cell>
        </row>
        <row r="299">
          <cell r="K299">
            <v>0</v>
          </cell>
        </row>
      </sheetData>
      <sheetData sheetId="14" refreshError="1"/>
      <sheetData sheetId="15" refreshError="1">
        <row r="2">
          <cell r="A2">
            <v>36899</v>
          </cell>
        </row>
        <row r="3">
          <cell r="A3">
            <v>36969</v>
          </cell>
        </row>
        <row r="4">
          <cell r="A4">
            <v>36993</v>
          </cell>
        </row>
        <row r="5">
          <cell r="A5">
            <v>36994</v>
          </cell>
        </row>
        <row r="6">
          <cell r="A6">
            <v>37012</v>
          </cell>
        </row>
        <row r="7">
          <cell r="A7">
            <v>37039</v>
          </cell>
        </row>
        <row r="8">
          <cell r="A8">
            <v>37060</v>
          </cell>
        </row>
        <row r="9">
          <cell r="A9">
            <v>37067</v>
          </cell>
        </row>
        <row r="10">
          <cell r="A10">
            <v>37074</v>
          </cell>
        </row>
        <row r="11">
          <cell r="A11">
            <v>37092</v>
          </cell>
        </row>
        <row r="12">
          <cell r="A12">
            <v>37110</v>
          </cell>
        </row>
        <row r="13">
          <cell r="A13">
            <v>37123</v>
          </cell>
        </row>
        <row r="14">
          <cell r="A14">
            <v>37179</v>
          </cell>
        </row>
        <row r="15">
          <cell r="A15">
            <v>37200</v>
          </cell>
        </row>
        <row r="16">
          <cell r="A16">
            <v>37207</v>
          </cell>
        </row>
        <row r="17">
          <cell r="A17">
            <v>37250</v>
          </cell>
        </row>
        <row r="18">
          <cell r="A18">
            <v>37257</v>
          </cell>
        </row>
        <row r="19">
          <cell r="A19">
            <v>37263</v>
          </cell>
        </row>
        <row r="20">
          <cell r="A20">
            <v>37340</v>
          </cell>
        </row>
        <row r="21">
          <cell r="A21">
            <v>37344</v>
          </cell>
        </row>
        <row r="22">
          <cell r="A22">
            <v>37377</v>
          </cell>
        </row>
        <row r="23">
          <cell r="A23">
            <v>37389</v>
          </cell>
        </row>
        <row r="24">
          <cell r="A24">
            <v>37410</v>
          </cell>
        </row>
        <row r="25">
          <cell r="A25">
            <v>37417</v>
          </cell>
        </row>
        <row r="26">
          <cell r="A26">
            <v>37438</v>
          </cell>
        </row>
        <row r="27">
          <cell r="A27">
            <v>37475</v>
          </cell>
        </row>
        <row r="28">
          <cell r="A28">
            <v>37487</v>
          </cell>
        </row>
        <row r="29">
          <cell r="A29">
            <v>37543</v>
          </cell>
        </row>
        <row r="30">
          <cell r="A30">
            <v>37564</v>
          </cell>
        </row>
        <row r="31">
          <cell r="A31">
            <v>37571</v>
          </cell>
        </row>
        <row r="32">
          <cell r="A32">
            <v>37615</v>
          </cell>
        </row>
        <row r="33">
          <cell r="A33">
            <v>37622</v>
          </cell>
        </row>
      </sheetData>
      <sheetData sheetId="1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tivos"/>
      <sheetName val="Pasivos"/>
      <sheetName val="Estado resultado integral"/>
      <sheetName val="Estado cambios Patrimonio"/>
      <sheetName val="Estado de Flujo de efectivo"/>
      <sheetName val="Estados financieros Diciembre 2"/>
    </sheetNames>
    <definedNames>
      <definedName name="ACOMTI1" refersTo="#¡REF!"/>
      <definedName name="ACOMTOT1" refersTo="#¡REF!"/>
    </definedNames>
    <sheetDataSet>
      <sheetData sheetId="0">
        <row r="9">
          <cell r="C9">
            <v>727189447</v>
          </cell>
        </row>
      </sheetData>
      <sheetData sheetId="1">
        <row r="8">
          <cell r="C8">
            <v>10535354865</v>
          </cell>
        </row>
      </sheetData>
      <sheetData sheetId="2">
        <row r="17">
          <cell r="C17">
            <v>241316322</v>
          </cell>
        </row>
      </sheetData>
      <sheetData sheetId="3">
        <row r="14">
          <cell r="N14">
            <v>-6628574044</v>
          </cell>
        </row>
      </sheetData>
      <sheetData sheetId="4"/>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cuperado_Hoja1"/>
      <sheetName val="Contenido"/>
      <sheetName val="AcumuladoHW"/>
      <sheetName val="AnexoHW"/>
      <sheetName val="ContratosHW"/>
      <sheetName val="PagosContratHW"/>
      <sheetName val="ContabilidadHW"/>
      <sheetName val="ContabilidadSeg"/>
      <sheetName val="AcumuladoSW"/>
      <sheetName val="AnexoSW"/>
      <sheetName val="ContratosSW"/>
      <sheetName val="PagosContratSW"/>
      <sheetName val="ContabilidadSW"/>
      <sheetName val="Contratos"/>
      <sheetName val="AcumuladoGasto"/>
      <sheetName val="Axo_Gasto"/>
      <sheetName val="DetalladoSW2014"/>
      <sheetName val="PagosContrat"/>
      <sheetName val="DetalladoSW2012"/>
      <sheetName val="Axo.nacional"/>
      <sheetName val="Temporales2014"/>
      <sheetName val="Inventarios"/>
      <sheetName val="Resumen"/>
      <sheetName val="Resumen(2)"/>
      <sheetName val="AcumNacional"/>
      <sheetName val="Graficamente"/>
      <sheetName val="IndicaHW"/>
      <sheetName val="IndicaSW"/>
      <sheetName val="IndicaGasto"/>
      <sheetName val="Indicadores"/>
      <sheetName val="DPP"/>
    </sheetNames>
    <sheetDataSet>
      <sheetData sheetId="0" refreshError="1"/>
      <sheetData sheetId="1" refreshError="1"/>
      <sheetData sheetId="2" refreshError="1">
        <row r="15">
          <cell r="E15">
            <v>0</v>
          </cell>
          <cell r="T15" t="str">
            <v>13291</v>
          </cell>
          <cell r="V15">
            <v>0</v>
          </cell>
          <cell r="W15">
            <v>0</v>
          </cell>
          <cell r="X15">
            <v>0</v>
          </cell>
          <cell r="Y15">
            <v>0</v>
          </cell>
        </row>
        <row r="16">
          <cell r="E16">
            <v>0</v>
          </cell>
          <cell r="V16">
            <v>0</v>
          </cell>
          <cell r="W16">
            <v>0</v>
          </cell>
          <cell r="X16">
            <v>0</v>
          </cell>
          <cell r="Y16">
            <v>0</v>
          </cell>
        </row>
        <row r="17">
          <cell r="E17">
            <v>0</v>
          </cell>
          <cell r="F17">
            <v>0</v>
          </cell>
          <cell r="V17">
            <v>0</v>
          </cell>
          <cell r="W17">
            <v>0</v>
          </cell>
          <cell r="X17">
            <v>0</v>
          </cell>
          <cell r="Y17">
            <v>0</v>
          </cell>
        </row>
        <row r="18">
          <cell r="E18">
            <v>0</v>
          </cell>
          <cell r="F18">
            <v>0</v>
          </cell>
          <cell r="V18">
            <v>0</v>
          </cell>
          <cell r="W18">
            <v>0</v>
          </cell>
          <cell r="X18">
            <v>0</v>
          </cell>
          <cell r="Y18">
            <v>0</v>
          </cell>
        </row>
        <row r="19">
          <cell r="E19">
            <v>9.9999999999999995E-8</v>
          </cell>
          <cell r="F19">
            <v>0</v>
          </cell>
          <cell r="V19">
            <v>0</v>
          </cell>
          <cell r="W19">
            <v>0</v>
          </cell>
          <cell r="X19">
            <v>0</v>
          </cell>
          <cell r="Y19">
            <v>0</v>
          </cell>
        </row>
        <row r="20">
          <cell r="E20">
            <v>9.9999999999999995E-8</v>
          </cell>
          <cell r="T20">
            <v>13150</v>
          </cell>
          <cell r="V20">
            <v>0</v>
          </cell>
          <cell r="W20">
            <v>0</v>
          </cell>
          <cell r="X20">
            <v>0</v>
          </cell>
          <cell r="Y20">
            <v>0</v>
          </cell>
        </row>
        <row r="21">
          <cell r="T21">
            <v>13150</v>
          </cell>
          <cell r="V21">
            <v>0</v>
          </cell>
          <cell r="W21">
            <v>0</v>
          </cell>
          <cell r="X21">
            <v>0</v>
          </cell>
          <cell r="Y21">
            <v>0</v>
          </cell>
        </row>
        <row r="22">
          <cell r="T22">
            <v>13150</v>
          </cell>
          <cell r="V22">
            <v>0</v>
          </cell>
          <cell r="W22">
            <v>0</v>
          </cell>
          <cell r="X22">
            <v>0</v>
          </cell>
          <cell r="Y22">
            <v>0</v>
          </cell>
        </row>
        <row r="23">
          <cell r="T23">
            <v>13150</v>
          </cell>
          <cell r="V23">
            <v>0</v>
          </cell>
          <cell r="W23">
            <v>0</v>
          </cell>
          <cell r="X23">
            <v>0</v>
          </cell>
          <cell r="Y23">
            <v>0</v>
          </cell>
        </row>
        <row r="24">
          <cell r="T24">
            <v>13150</v>
          </cell>
          <cell r="V24">
            <v>0</v>
          </cell>
          <cell r="W24">
            <v>0</v>
          </cell>
          <cell r="X24">
            <v>0</v>
          </cell>
          <cell r="Y24">
            <v>0</v>
          </cell>
        </row>
        <row r="25">
          <cell r="T25">
            <v>13150</v>
          </cell>
          <cell r="V25">
            <v>0</v>
          </cell>
          <cell r="W25">
            <v>0</v>
          </cell>
          <cell r="X25">
            <v>0</v>
          </cell>
          <cell r="Y25">
            <v>0</v>
          </cell>
        </row>
        <row r="26">
          <cell r="T26">
            <v>13150</v>
          </cell>
          <cell r="V26">
            <v>0</v>
          </cell>
          <cell r="W26">
            <v>0</v>
          </cell>
          <cell r="X26">
            <v>0</v>
          </cell>
          <cell r="Y26">
            <v>0</v>
          </cell>
        </row>
        <row r="27">
          <cell r="E27">
            <v>1388497</v>
          </cell>
          <cell r="F27">
            <v>-310000</v>
          </cell>
          <cell r="V27">
            <v>0</v>
          </cell>
          <cell r="W27">
            <v>0</v>
          </cell>
          <cell r="X27">
            <v>0</v>
          </cell>
          <cell r="Y27">
            <v>0</v>
          </cell>
        </row>
        <row r="28">
          <cell r="E28">
            <v>161574</v>
          </cell>
          <cell r="T28">
            <v>13144</v>
          </cell>
          <cell r="V28">
            <v>0</v>
          </cell>
          <cell r="W28">
            <v>0</v>
          </cell>
          <cell r="X28">
            <v>0</v>
          </cell>
          <cell r="Y28">
            <v>0</v>
          </cell>
        </row>
        <row r="29">
          <cell r="E29">
            <v>250000</v>
          </cell>
          <cell r="F29">
            <v>-210000</v>
          </cell>
          <cell r="T29">
            <v>13144</v>
          </cell>
          <cell r="V29">
            <v>0</v>
          </cell>
          <cell r="W29">
            <v>0</v>
          </cell>
          <cell r="X29">
            <v>0</v>
          </cell>
          <cell r="Y29">
            <v>0</v>
          </cell>
        </row>
        <row r="30">
          <cell r="E30">
            <v>651282</v>
          </cell>
          <cell r="F30">
            <v>-100000</v>
          </cell>
          <cell r="T30">
            <v>13144</v>
          </cell>
          <cell r="V30">
            <v>0</v>
          </cell>
          <cell r="W30">
            <v>0</v>
          </cell>
          <cell r="X30">
            <v>0</v>
          </cell>
          <cell r="Y30">
            <v>0</v>
          </cell>
        </row>
        <row r="31">
          <cell r="E31">
            <v>325641</v>
          </cell>
          <cell r="T31">
            <v>13144</v>
          </cell>
          <cell r="V31">
            <v>0</v>
          </cell>
          <cell r="W31">
            <v>0</v>
          </cell>
          <cell r="X31">
            <v>0</v>
          </cell>
          <cell r="Y31">
            <v>0</v>
          </cell>
        </row>
        <row r="32">
          <cell r="E32">
            <v>0</v>
          </cell>
          <cell r="T32">
            <v>13144</v>
          </cell>
          <cell r="V32">
            <v>0</v>
          </cell>
          <cell r="W32">
            <v>0</v>
          </cell>
          <cell r="X32">
            <v>0</v>
          </cell>
          <cell r="Y32">
            <v>0</v>
          </cell>
        </row>
        <row r="33">
          <cell r="E33">
            <v>1388497.0000001001</v>
          </cell>
          <cell r="F33">
            <v>-310000</v>
          </cell>
          <cell r="V33">
            <v>0</v>
          </cell>
          <cell r="W33">
            <v>0</v>
          </cell>
          <cell r="X33">
            <v>0</v>
          </cell>
          <cell r="Y33">
            <v>0</v>
          </cell>
        </row>
        <row r="34">
          <cell r="E34">
            <v>5749972</v>
          </cell>
          <cell r="F34">
            <v>-700000</v>
          </cell>
          <cell r="T34" t="str">
            <v>12623</v>
          </cell>
          <cell r="V34">
            <v>916554.98332</v>
          </cell>
          <cell r="W34">
            <v>1142908.2552399999</v>
          </cell>
          <cell r="X34">
            <v>40531.632270000002</v>
          </cell>
          <cell r="Y34">
            <v>0</v>
          </cell>
        </row>
        <row r="35">
          <cell r="E35">
            <v>1527144</v>
          </cell>
        </row>
        <row r="36">
          <cell r="E36">
            <v>1317761</v>
          </cell>
        </row>
        <row r="37">
          <cell r="E37">
            <v>655025</v>
          </cell>
        </row>
        <row r="38">
          <cell r="E38">
            <v>564434</v>
          </cell>
        </row>
        <row r="39">
          <cell r="E39">
            <v>494973</v>
          </cell>
        </row>
        <row r="40">
          <cell r="E40">
            <v>217094</v>
          </cell>
        </row>
        <row r="41">
          <cell r="E41">
            <v>217094</v>
          </cell>
        </row>
        <row r="42">
          <cell r="E42">
            <v>156308</v>
          </cell>
        </row>
        <row r="43">
          <cell r="E43">
            <v>150880</v>
          </cell>
        </row>
        <row r="44">
          <cell r="E44">
            <v>108548</v>
          </cell>
        </row>
        <row r="45">
          <cell r="E45">
            <v>86838</v>
          </cell>
        </row>
        <row r="46">
          <cell r="E46">
            <v>65128</v>
          </cell>
        </row>
        <row r="47">
          <cell r="E47">
            <v>56010</v>
          </cell>
        </row>
        <row r="48">
          <cell r="E48">
            <v>43418</v>
          </cell>
        </row>
        <row r="49">
          <cell r="E49">
            <v>37430</v>
          </cell>
        </row>
        <row r="50">
          <cell r="E50">
            <v>34736</v>
          </cell>
        </row>
        <row r="51">
          <cell r="E51">
            <v>8684</v>
          </cell>
        </row>
        <row r="52">
          <cell r="E52">
            <v>8467</v>
          </cell>
        </row>
        <row r="56">
          <cell r="E56">
            <v>5749972</v>
          </cell>
          <cell r="F56">
            <v>-700000</v>
          </cell>
          <cell r="V56">
            <v>916554.98332</v>
          </cell>
          <cell r="W56">
            <v>1142908.2552399999</v>
          </cell>
          <cell r="X56">
            <v>40531.632270000002</v>
          </cell>
          <cell r="Y56">
            <v>0</v>
          </cell>
        </row>
        <row r="57">
          <cell r="E57">
            <v>767431</v>
          </cell>
          <cell r="F57">
            <v>700000</v>
          </cell>
          <cell r="T57">
            <v>13146</v>
          </cell>
          <cell r="V57">
            <v>15728.9748</v>
          </cell>
          <cell r="W57">
            <v>40147.018920000002</v>
          </cell>
          <cell r="X57">
            <v>310293.272</v>
          </cell>
          <cell r="Y57">
            <v>0</v>
          </cell>
        </row>
        <row r="58">
          <cell r="E58">
            <v>325641</v>
          </cell>
        </row>
        <row r="59">
          <cell r="E59">
            <v>37440</v>
          </cell>
        </row>
        <row r="60">
          <cell r="E60">
            <v>16000</v>
          </cell>
        </row>
        <row r="61">
          <cell r="E61">
            <v>374300</v>
          </cell>
        </row>
        <row r="62">
          <cell r="E62">
            <v>14050</v>
          </cell>
        </row>
        <row r="63">
          <cell r="E63">
            <v>0</v>
          </cell>
        </row>
        <row r="64">
          <cell r="E64">
            <v>479777</v>
          </cell>
          <cell r="T64">
            <v>13154</v>
          </cell>
          <cell r="V64">
            <v>213442.29946000001</v>
          </cell>
          <cell r="W64">
            <v>120437.58564</v>
          </cell>
          <cell r="X64">
            <v>0</v>
          </cell>
          <cell r="Y64">
            <v>0</v>
          </cell>
        </row>
        <row r="65">
          <cell r="E65">
            <v>104204</v>
          </cell>
        </row>
        <row r="66">
          <cell r="E66">
            <v>375573</v>
          </cell>
        </row>
        <row r="67">
          <cell r="E67">
            <v>0</v>
          </cell>
        </row>
        <row r="68">
          <cell r="E68">
            <v>2110796</v>
          </cell>
          <cell r="F68">
            <v>-790000</v>
          </cell>
          <cell r="T68">
            <v>13148</v>
          </cell>
          <cell r="V68">
            <v>478269.19374000002</v>
          </cell>
          <cell r="W68">
            <v>-256063.86128000004</v>
          </cell>
          <cell r="X68">
            <v>186.68899999999999</v>
          </cell>
          <cell r="Y68">
            <v>0</v>
          </cell>
        </row>
        <row r="69">
          <cell r="E69">
            <v>553590</v>
          </cell>
        </row>
        <row r="70">
          <cell r="E70">
            <v>369070</v>
          </cell>
        </row>
        <row r="71">
          <cell r="E71">
            <v>325641</v>
          </cell>
        </row>
        <row r="72">
          <cell r="E72">
            <v>241445</v>
          </cell>
        </row>
        <row r="73">
          <cell r="E73">
            <v>185615</v>
          </cell>
        </row>
        <row r="74">
          <cell r="E74">
            <v>151966</v>
          </cell>
        </row>
        <row r="75">
          <cell r="E75">
            <v>108547</v>
          </cell>
        </row>
        <row r="76">
          <cell r="E76">
            <v>109416</v>
          </cell>
        </row>
        <row r="77">
          <cell r="E77">
            <v>65506</v>
          </cell>
        </row>
        <row r="78">
          <cell r="E78">
            <v>0</v>
          </cell>
        </row>
        <row r="79">
          <cell r="E79">
            <v>3358004</v>
          </cell>
          <cell r="F79">
            <v>-90000</v>
          </cell>
          <cell r="V79">
            <v>707440.46799999999</v>
          </cell>
          <cell r="W79">
            <v>-95479.256720000034</v>
          </cell>
          <cell r="X79">
            <v>310479.96100000001</v>
          </cell>
          <cell r="Y79">
            <v>0</v>
          </cell>
        </row>
        <row r="80">
          <cell r="E80">
            <v>32000</v>
          </cell>
          <cell r="F80">
            <v>6000</v>
          </cell>
          <cell r="T80" t="str">
            <v>13157</v>
          </cell>
          <cell r="V80">
            <v>0</v>
          </cell>
          <cell r="W80">
            <v>22405.131350000003</v>
          </cell>
          <cell r="X80">
            <v>11596.306</v>
          </cell>
          <cell r="Y80">
            <v>0</v>
          </cell>
        </row>
        <row r="81">
          <cell r="E81">
            <v>1152000</v>
          </cell>
          <cell r="F81">
            <v>394000</v>
          </cell>
          <cell r="T81" t="str">
            <v>13158</v>
          </cell>
          <cell r="V81">
            <v>0</v>
          </cell>
          <cell r="W81">
            <v>936985.96401999996</v>
          </cell>
          <cell r="X81">
            <v>425735.88900000002</v>
          </cell>
          <cell r="Y81">
            <v>0</v>
          </cell>
        </row>
        <row r="82">
          <cell r="E82">
            <v>5000</v>
          </cell>
          <cell r="T82" t="str">
            <v>13159</v>
          </cell>
          <cell r="V82">
            <v>0</v>
          </cell>
          <cell r="W82">
            <v>0</v>
          </cell>
          <cell r="X82">
            <v>0</v>
          </cell>
          <cell r="Y82">
            <v>0</v>
          </cell>
        </row>
        <row r="83">
          <cell r="E83">
            <v>97500</v>
          </cell>
          <cell r="F83">
            <v>3200</v>
          </cell>
          <cell r="T83" t="str">
            <v>13160</v>
          </cell>
          <cell r="V83">
            <v>0</v>
          </cell>
          <cell r="W83">
            <v>0</v>
          </cell>
          <cell r="X83">
            <v>0</v>
          </cell>
          <cell r="Y83">
            <v>0</v>
          </cell>
        </row>
        <row r="84">
          <cell r="E84">
            <v>2000</v>
          </cell>
          <cell r="T84">
            <v>13301</v>
          </cell>
          <cell r="V84">
            <v>0</v>
          </cell>
          <cell r="W84">
            <v>0</v>
          </cell>
          <cell r="X84">
            <v>0</v>
          </cell>
          <cell r="Y84">
            <v>0</v>
          </cell>
        </row>
        <row r="85">
          <cell r="E85">
            <v>2000</v>
          </cell>
          <cell r="T85">
            <v>13301</v>
          </cell>
          <cell r="V85">
            <v>0</v>
          </cell>
          <cell r="W85">
            <v>0</v>
          </cell>
          <cell r="X85">
            <v>0</v>
          </cell>
          <cell r="Y85">
            <v>0</v>
          </cell>
        </row>
        <row r="86">
          <cell r="E86">
            <v>17600</v>
          </cell>
          <cell r="F86">
            <v>141000</v>
          </cell>
          <cell r="T86">
            <v>13303</v>
          </cell>
          <cell r="V86">
            <v>0</v>
          </cell>
          <cell r="W86">
            <v>0</v>
          </cell>
          <cell r="X86">
            <v>0</v>
          </cell>
          <cell r="Y86">
            <v>0</v>
          </cell>
        </row>
        <row r="87">
          <cell r="E87">
            <v>12008</v>
          </cell>
          <cell r="F87">
            <v>14000</v>
          </cell>
          <cell r="T87">
            <v>13304</v>
          </cell>
          <cell r="V87">
            <v>0</v>
          </cell>
          <cell r="W87">
            <v>0</v>
          </cell>
          <cell r="X87">
            <v>0</v>
          </cell>
          <cell r="Y87">
            <v>0</v>
          </cell>
        </row>
        <row r="88">
          <cell r="E88">
            <v>1152</v>
          </cell>
          <cell r="T88" t="str">
            <v>14355</v>
          </cell>
          <cell r="V88">
            <v>0</v>
          </cell>
          <cell r="W88">
            <v>0</v>
          </cell>
          <cell r="X88">
            <v>0</v>
          </cell>
          <cell r="Y88">
            <v>0</v>
          </cell>
        </row>
        <row r="89">
          <cell r="V89">
            <v>0</v>
          </cell>
          <cell r="W89">
            <v>0</v>
          </cell>
          <cell r="X89">
            <v>0</v>
          </cell>
          <cell r="Y89">
            <v>0</v>
          </cell>
        </row>
        <row r="90">
          <cell r="E90">
            <v>1321260</v>
          </cell>
          <cell r="F90">
            <v>400000</v>
          </cell>
          <cell r="V90">
            <v>0</v>
          </cell>
          <cell r="W90">
            <v>959391.09537</v>
          </cell>
          <cell r="X90">
            <v>437332.19500000001</v>
          </cell>
          <cell r="Y90">
            <v>0</v>
          </cell>
        </row>
        <row r="91">
          <cell r="E91">
            <v>11817733.000000101</v>
          </cell>
          <cell r="F91">
            <v>-700000</v>
          </cell>
          <cell r="V91">
            <v>1623995.45132</v>
          </cell>
          <cell r="W91">
            <v>2006820.0938900001</v>
          </cell>
          <cell r="X91">
            <v>788343.78827000002</v>
          </cell>
          <cell r="Y91">
            <v>0</v>
          </cell>
        </row>
        <row r="92">
          <cell r="E92">
            <v>950000</v>
          </cell>
          <cell r="F92">
            <v>-318000</v>
          </cell>
          <cell r="V92">
            <v>0</v>
          </cell>
          <cell r="W92">
            <v>0</v>
          </cell>
          <cell r="X92">
            <v>0</v>
          </cell>
          <cell r="Y92">
            <v>0</v>
          </cell>
        </row>
        <row r="93">
          <cell r="E93">
            <v>200000</v>
          </cell>
          <cell r="F93">
            <v>-18000</v>
          </cell>
          <cell r="T93" t="str">
            <v>14891</v>
          </cell>
          <cell r="V93">
            <v>0</v>
          </cell>
          <cell r="W93">
            <v>0</v>
          </cell>
          <cell r="X93">
            <v>0</v>
          </cell>
          <cell r="Y93">
            <v>0</v>
          </cell>
        </row>
        <row r="94">
          <cell r="E94">
            <v>240000</v>
          </cell>
          <cell r="F94">
            <v>-118000</v>
          </cell>
          <cell r="T94" t="str">
            <v>14891</v>
          </cell>
          <cell r="V94">
            <v>0</v>
          </cell>
          <cell r="W94">
            <v>0</v>
          </cell>
          <cell r="X94">
            <v>0</v>
          </cell>
          <cell r="Y94">
            <v>0</v>
          </cell>
        </row>
        <row r="95">
          <cell r="E95">
            <v>200000</v>
          </cell>
          <cell r="T95" t="str">
            <v>14891</v>
          </cell>
          <cell r="V95">
            <v>0</v>
          </cell>
          <cell r="W95">
            <v>0</v>
          </cell>
          <cell r="X95">
            <v>0</v>
          </cell>
          <cell r="Y95">
            <v>0</v>
          </cell>
        </row>
        <row r="96">
          <cell r="E96">
            <v>310000</v>
          </cell>
          <cell r="F96">
            <v>-300000</v>
          </cell>
          <cell r="T96" t="str">
            <v>14891</v>
          </cell>
          <cell r="V96">
            <v>0</v>
          </cell>
          <cell r="W96">
            <v>0</v>
          </cell>
          <cell r="X96">
            <v>0</v>
          </cell>
          <cell r="Y96">
            <v>0</v>
          </cell>
        </row>
        <row r="97">
          <cell r="T97" t="str">
            <v>14891</v>
          </cell>
          <cell r="V97">
            <v>0</v>
          </cell>
          <cell r="W97">
            <v>0</v>
          </cell>
          <cell r="X97">
            <v>0</v>
          </cell>
          <cell r="Y97">
            <v>0</v>
          </cell>
        </row>
        <row r="98">
          <cell r="T98" t="str">
            <v>14891</v>
          </cell>
          <cell r="V98">
            <v>0</v>
          </cell>
          <cell r="W98">
            <v>0</v>
          </cell>
          <cell r="X98">
            <v>0</v>
          </cell>
          <cell r="Y98">
            <v>0</v>
          </cell>
        </row>
        <row r="99">
          <cell r="E99">
            <v>280000</v>
          </cell>
          <cell r="F99">
            <v>-200000</v>
          </cell>
          <cell r="V99">
            <v>0</v>
          </cell>
          <cell r="W99">
            <v>0</v>
          </cell>
          <cell r="X99">
            <v>0</v>
          </cell>
          <cell r="Y99">
            <v>0</v>
          </cell>
        </row>
        <row r="100">
          <cell r="E100">
            <v>70000</v>
          </cell>
          <cell r="F100">
            <v>-24000</v>
          </cell>
          <cell r="T100" t="str">
            <v>14892</v>
          </cell>
          <cell r="V100">
            <v>0</v>
          </cell>
          <cell r="W100">
            <v>0</v>
          </cell>
          <cell r="X100">
            <v>0</v>
          </cell>
          <cell r="Y100">
            <v>0</v>
          </cell>
        </row>
        <row r="101">
          <cell r="E101">
            <v>15000</v>
          </cell>
          <cell r="F101">
            <v>-15000</v>
          </cell>
          <cell r="T101" t="str">
            <v>14892</v>
          </cell>
          <cell r="V101">
            <v>0</v>
          </cell>
          <cell r="W101">
            <v>0</v>
          </cell>
          <cell r="X101">
            <v>0</v>
          </cell>
          <cell r="Y101">
            <v>0</v>
          </cell>
        </row>
        <row r="102">
          <cell r="E102">
            <v>35000</v>
          </cell>
          <cell r="F102">
            <v>-35000</v>
          </cell>
          <cell r="T102" t="str">
            <v>14892</v>
          </cell>
          <cell r="V102">
            <v>0</v>
          </cell>
          <cell r="W102">
            <v>0</v>
          </cell>
          <cell r="X102">
            <v>0</v>
          </cell>
          <cell r="Y102">
            <v>0</v>
          </cell>
        </row>
        <row r="103">
          <cell r="E103">
            <v>30000</v>
          </cell>
          <cell r="F103">
            <v>-30000</v>
          </cell>
          <cell r="T103" t="str">
            <v>14892</v>
          </cell>
          <cell r="V103">
            <v>0</v>
          </cell>
          <cell r="W103">
            <v>0</v>
          </cell>
          <cell r="X103">
            <v>0</v>
          </cell>
          <cell r="Y103">
            <v>0</v>
          </cell>
        </row>
        <row r="104">
          <cell r="E104">
            <v>60000</v>
          </cell>
          <cell r="F104">
            <v>-60000</v>
          </cell>
          <cell r="T104" t="str">
            <v>14892</v>
          </cell>
          <cell r="V104">
            <v>0</v>
          </cell>
          <cell r="W104">
            <v>0</v>
          </cell>
          <cell r="X104">
            <v>0</v>
          </cell>
          <cell r="Y104">
            <v>0</v>
          </cell>
        </row>
        <row r="105">
          <cell r="E105">
            <v>70000</v>
          </cell>
          <cell r="F105">
            <v>-36000</v>
          </cell>
          <cell r="T105" t="str">
            <v>14892</v>
          </cell>
          <cell r="V105">
            <v>0</v>
          </cell>
          <cell r="W105">
            <v>0</v>
          </cell>
          <cell r="X105">
            <v>0</v>
          </cell>
          <cell r="Y105">
            <v>0</v>
          </cell>
        </row>
        <row r="106">
          <cell r="T106" t="str">
            <v>14892</v>
          </cell>
          <cell r="V106">
            <v>0</v>
          </cell>
          <cell r="W106">
            <v>0</v>
          </cell>
          <cell r="X106">
            <v>0</v>
          </cell>
          <cell r="Y106">
            <v>0</v>
          </cell>
        </row>
        <row r="107">
          <cell r="T107" t="str">
            <v>14892</v>
          </cell>
          <cell r="V107">
            <v>0</v>
          </cell>
          <cell r="W107">
            <v>0</v>
          </cell>
          <cell r="X107">
            <v>0</v>
          </cell>
          <cell r="Y107">
            <v>0</v>
          </cell>
        </row>
        <row r="108">
          <cell r="T108" t="str">
            <v>14892</v>
          </cell>
          <cell r="V108">
            <v>0</v>
          </cell>
          <cell r="W108">
            <v>0</v>
          </cell>
          <cell r="X108">
            <v>0</v>
          </cell>
          <cell r="Y108">
            <v>0</v>
          </cell>
        </row>
        <row r="109">
          <cell r="E109">
            <v>990000</v>
          </cell>
          <cell r="F109">
            <v>-400000</v>
          </cell>
          <cell r="V109">
            <v>0</v>
          </cell>
          <cell r="W109">
            <v>0</v>
          </cell>
          <cell r="X109">
            <v>37243.681640000003</v>
          </cell>
          <cell r="Y109">
            <v>0</v>
          </cell>
        </row>
        <row r="110">
          <cell r="E110">
            <v>170000</v>
          </cell>
          <cell r="T110" t="str">
            <v>14893</v>
          </cell>
          <cell r="V110">
            <v>0</v>
          </cell>
          <cell r="W110">
            <v>0</v>
          </cell>
          <cell r="X110">
            <v>0</v>
          </cell>
          <cell r="Y110">
            <v>0</v>
          </cell>
        </row>
        <row r="111">
          <cell r="E111">
            <v>170000</v>
          </cell>
          <cell r="F111">
            <v>-251940</v>
          </cell>
          <cell r="T111" t="str">
            <v>14893</v>
          </cell>
          <cell r="V111">
            <v>0</v>
          </cell>
          <cell r="W111">
            <v>0</v>
          </cell>
          <cell r="X111">
            <v>0</v>
          </cell>
          <cell r="Y111">
            <v>0</v>
          </cell>
        </row>
        <row r="112">
          <cell r="E112">
            <v>320000</v>
          </cell>
          <cell r="F112">
            <v>-320000</v>
          </cell>
          <cell r="T112" t="str">
            <v>14893</v>
          </cell>
          <cell r="V112">
            <v>0</v>
          </cell>
          <cell r="W112">
            <v>0</v>
          </cell>
          <cell r="X112">
            <v>0</v>
          </cell>
          <cell r="Y112">
            <v>0</v>
          </cell>
        </row>
        <row r="113">
          <cell r="E113">
            <v>110000</v>
          </cell>
          <cell r="T113" t="str">
            <v>14893</v>
          </cell>
          <cell r="V113">
            <v>0</v>
          </cell>
          <cell r="W113">
            <v>0</v>
          </cell>
          <cell r="X113">
            <v>37243.681640000003</v>
          </cell>
          <cell r="Y113">
            <v>0</v>
          </cell>
        </row>
        <row r="114">
          <cell r="E114">
            <v>80000</v>
          </cell>
          <cell r="F114">
            <v>-80000</v>
          </cell>
          <cell r="T114" t="str">
            <v>14893</v>
          </cell>
          <cell r="V114">
            <v>0</v>
          </cell>
          <cell r="W114">
            <v>0</v>
          </cell>
          <cell r="X114">
            <v>0</v>
          </cell>
          <cell r="Y114">
            <v>0</v>
          </cell>
        </row>
        <row r="115">
          <cell r="E115">
            <v>140000</v>
          </cell>
          <cell r="T115" t="str">
            <v>14893</v>
          </cell>
          <cell r="V115">
            <v>0</v>
          </cell>
          <cell r="W115">
            <v>0</v>
          </cell>
          <cell r="X115">
            <v>0</v>
          </cell>
          <cell r="Y115">
            <v>0</v>
          </cell>
        </row>
        <row r="116">
          <cell r="T116" t="str">
            <v>14893</v>
          </cell>
          <cell r="V116">
            <v>0</v>
          </cell>
          <cell r="W116">
            <v>0</v>
          </cell>
          <cell r="X116">
            <v>0</v>
          </cell>
          <cell r="Y116">
            <v>0</v>
          </cell>
        </row>
        <row r="117">
          <cell r="T117" t="str">
            <v>14893</v>
          </cell>
          <cell r="V117">
            <v>0</v>
          </cell>
          <cell r="W117">
            <v>0</v>
          </cell>
          <cell r="X117">
            <v>0</v>
          </cell>
          <cell r="Y117">
            <v>0</v>
          </cell>
        </row>
        <row r="118">
          <cell r="E118">
            <v>60000</v>
          </cell>
          <cell r="F118">
            <v>0</v>
          </cell>
          <cell r="V118">
            <v>0</v>
          </cell>
          <cell r="W118">
            <v>827.48800000000006</v>
          </cell>
          <cell r="X118">
            <v>0</v>
          </cell>
          <cell r="Y118">
            <v>0</v>
          </cell>
        </row>
        <row r="119">
          <cell r="E119">
            <v>60000</v>
          </cell>
          <cell r="T119" t="str">
            <v>14895</v>
          </cell>
          <cell r="V119">
            <v>0</v>
          </cell>
          <cell r="W119">
            <v>827.48800000000006</v>
          </cell>
          <cell r="X119">
            <v>0</v>
          </cell>
          <cell r="Y119">
            <v>0</v>
          </cell>
        </row>
        <row r="120">
          <cell r="T120" t="str">
            <v>14895</v>
          </cell>
          <cell r="V120">
            <v>0</v>
          </cell>
          <cell r="W120">
            <v>0</v>
          </cell>
          <cell r="X120">
            <v>0</v>
          </cell>
          <cell r="Y120">
            <v>0</v>
          </cell>
        </row>
        <row r="121">
          <cell r="T121" t="str">
            <v>14895</v>
          </cell>
          <cell r="V121">
            <v>0</v>
          </cell>
          <cell r="W121">
            <v>0</v>
          </cell>
          <cell r="X121">
            <v>0</v>
          </cell>
          <cell r="Y121">
            <v>0</v>
          </cell>
        </row>
        <row r="122">
          <cell r="E122">
            <v>350000</v>
          </cell>
          <cell r="V122">
            <v>0</v>
          </cell>
          <cell r="W122">
            <v>683.34799999999996</v>
          </cell>
          <cell r="X122">
            <v>0</v>
          </cell>
          <cell r="Y122">
            <v>0</v>
          </cell>
        </row>
        <row r="123">
          <cell r="E123">
            <v>350000</v>
          </cell>
          <cell r="F123">
            <v>-212392</v>
          </cell>
          <cell r="T123" t="str">
            <v>14896</v>
          </cell>
          <cell r="V123">
            <v>0</v>
          </cell>
          <cell r="W123">
            <v>683.34799999999996</v>
          </cell>
          <cell r="X123">
            <v>0</v>
          </cell>
          <cell r="Y123">
            <v>0</v>
          </cell>
        </row>
        <row r="124">
          <cell r="T124" t="str">
            <v>14896</v>
          </cell>
          <cell r="V124">
            <v>0</v>
          </cell>
          <cell r="W124">
            <v>0</v>
          </cell>
          <cell r="X124">
            <v>0</v>
          </cell>
          <cell r="Y124">
            <v>0</v>
          </cell>
        </row>
        <row r="125">
          <cell r="T125" t="str">
            <v>14896</v>
          </cell>
          <cell r="V125">
            <v>0</v>
          </cell>
          <cell r="W125">
            <v>0</v>
          </cell>
          <cell r="X125">
            <v>0</v>
          </cell>
          <cell r="Y125">
            <v>0</v>
          </cell>
        </row>
        <row r="126">
          <cell r="T126" t="str">
            <v>14896</v>
          </cell>
          <cell r="V126">
            <v>0</v>
          </cell>
          <cell r="W126">
            <v>0</v>
          </cell>
          <cell r="X126">
            <v>0</v>
          </cell>
          <cell r="Y126">
            <v>0</v>
          </cell>
        </row>
        <row r="127">
          <cell r="E127">
            <v>1910000</v>
          </cell>
          <cell r="F127">
            <v>100000</v>
          </cell>
          <cell r="V127">
            <v>0</v>
          </cell>
          <cell r="W127">
            <v>0</v>
          </cell>
          <cell r="X127">
            <v>0</v>
          </cell>
          <cell r="Y127">
            <v>0</v>
          </cell>
        </row>
        <row r="128">
          <cell r="E128">
            <v>140000</v>
          </cell>
          <cell r="F128">
            <v>1870000</v>
          </cell>
          <cell r="T128" t="str">
            <v>14898</v>
          </cell>
          <cell r="V128">
            <v>0</v>
          </cell>
          <cell r="W128">
            <v>0</v>
          </cell>
          <cell r="X128">
            <v>0</v>
          </cell>
          <cell r="Y128">
            <v>0</v>
          </cell>
        </row>
        <row r="129">
          <cell r="E129">
            <v>560000</v>
          </cell>
          <cell r="F129">
            <v>-560000</v>
          </cell>
          <cell r="T129" t="str">
            <v>14898</v>
          </cell>
          <cell r="V129">
            <v>0</v>
          </cell>
          <cell r="W129">
            <v>0</v>
          </cell>
          <cell r="X129">
            <v>0</v>
          </cell>
          <cell r="Y129">
            <v>0</v>
          </cell>
        </row>
        <row r="130">
          <cell r="E130">
            <v>580000</v>
          </cell>
          <cell r="F130">
            <v>-580000</v>
          </cell>
          <cell r="T130" t="str">
            <v>14898</v>
          </cell>
          <cell r="V130">
            <v>0</v>
          </cell>
          <cell r="W130">
            <v>0</v>
          </cell>
          <cell r="X130">
            <v>0</v>
          </cell>
          <cell r="Y130">
            <v>0</v>
          </cell>
        </row>
        <row r="131">
          <cell r="E131">
            <v>630000</v>
          </cell>
          <cell r="F131">
            <v>-630000</v>
          </cell>
          <cell r="T131" t="str">
            <v>14898</v>
          </cell>
          <cell r="V131">
            <v>0</v>
          </cell>
          <cell r="W131">
            <v>0</v>
          </cell>
          <cell r="X131">
            <v>0</v>
          </cell>
          <cell r="Y131">
            <v>0</v>
          </cell>
        </row>
        <row r="132">
          <cell r="T132" t="str">
            <v>14898</v>
          </cell>
          <cell r="V132">
            <v>0</v>
          </cell>
          <cell r="W132">
            <v>0</v>
          </cell>
          <cell r="X132">
            <v>0</v>
          </cell>
          <cell r="Y132">
            <v>0</v>
          </cell>
        </row>
        <row r="133">
          <cell r="T133" t="str">
            <v>14898</v>
          </cell>
          <cell r="V133">
            <v>0</v>
          </cell>
          <cell r="W133">
            <v>0</v>
          </cell>
          <cell r="X133">
            <v>0</v>
          </cell>
          <cell r="Y133">
            <v>0</v>
          </cell>
        </row>
        <row r="134">
          <cell r="T134" t="str">
            <v>14898</v>
          </cell>
          <cell r="V134">
            <v>0</v>
          </cell>
          <cell r="W134">
            <v>0</v>
          </cell>
          <cell r="X134">
            <v>0</v>
          </cell>
          <cell r="Y134">
            <v>0</v>
          </cell>
        </row>
        <row r="135">
          <cell r="E135">
            <v>56000</v>
          </cell>
          <cell r="F135">
            <v>18000</v>
          </cell>
          <cell r="V135">
            <v>32605.977999999999</v>
          </cell>
          <cell r="W135">
            <v>41222.253990000005</v>
          </cell>
          <cell r="X135">
            <v>0</v>
          </cell>
          <cell r="Y135">
            <v>0</v>
          </cell>
        </row>
        <row r="136">
          <cell r="E136">
            <v>56000</v>
          </cell>
          <cell r="F136">
            <v>18000</v>
          </cell>
          <cell r="T136" t="str">
            <v>14900</v>
          </cell>
          <cell r="V136">
            <v>32605.977999999999</v>
          </cell>
          <cell r="W136">
            <v>41222.253990000005</v>
          </cell>
          <cell r="X136">
            <v>0</v>
          </cell>
          <cell r="Y136">
            <v>0</v>
          </cell>
        </row>
        <row r="137">
          <cell r="T137" t="str">
            <v>14900</v>
          </cell>
          <cell r="V137">
            <v>0</v>
          </cell>
          <cell r="W137">
            <v>0</v>
          </cell>
          <cell r="X137">
            <v>0</v>
          </cell>
          <cell r="Y137">
            <v>0</v>
          </cell>
        </row>
        <row r="138">
          <cell r="T138" t="str">
            <v>14900</v>
          </cell>
          <cell r="V138">
            <v>0</v>
          </cell>
          <cell r="W138">
            <v>0</v>
          </cell>
          <cell r="X138">
            <v>0</v>
          </cell>
          <cell r="Y138">
            <v>0</v>
          </cell>
        </row>
        <row r="139">
          <cell r="E139">
            <v>0</v>
          </cell>
          <cell r="V139">
            <v>0</v>
          </cell>
          <cell r="W139">
            <v>0</v>
          </cell>
          <cell r="X139">
            <v>0</v>
          </cell>
          <cell r="Y139">
            <v>0</v>
          </cell>
        </row>
        <row r="140">
          <cell r="E140">
            <v>4596000</v>
          </cell>
          <cell r="F140">
            <v>-800000</v>
          </cell>
          <cell r="V140">
            <v>32605.977999999999</v>
          </cell>
          <cell r="W140">
            <v>42733.089990000015</v>
          </cell>
          <cell r="X140">
            <v>37243.681640000003</v>
          </cell>
          <cell r="Y140">
            <v>0</v>
          </cell>
        </row>
        <row r="141">
          <cell r="E141">
            <v>4596000</v>
          </cell>
          <cell r="F141">
            <v>-800000</v>
          </cell>
          <cell r="V141">
            <v>32605.977999999999</v>
          </cell>
          <cell r="W141">
            <v>42733.089990000015</v>
          </cell>
          <cell r="X141">
            <v>37243.681640000003</v>
          </cell>
          <cell r="Y141">
            <v>0</v>
          </cell>
        </row>
        <row r="142">
          <cell r="E142">
            <v>16413733.000000101</v>
          </cell>
          <cell r="F142">
            <v>-1500000</v>
          </cell>
          <cell r="V142">
            <v>1656601.4293199999</v>
          </cell>
          <cell r="W142">
            <v>2049553.1838800001</v>
          </cell>
          <cell r="X142">
            <v>825587.46990999999</v>
          </cell>
          <cell r="Y142">
            <v>0</v>
          </cell>
        </row>
        <row r="143">
          <cell r="E143">
            <v>16417733.000000101</v>
          </cell>
          <cell r="F143">
            <v>-1903361</v>
          </cell>
          <cell r="V143">
            <v>0.11107892499617558</v>
          </cell>
          <cell r="W143">
            <v>0.13742724131376002</v>
          </cell>
          <cell r="X143">
            <v>5.5357533215191289E-2</v>
          </cell>
          <cell r="Y143">
            <v>0</v>
          </cell>
        </row>
        <row r="144">
          <cell r="V144">
            <v>0</v>
          </cell>
          <cell r="W144">
            <v>0</v>
          </cell>
          <cell r="X144">
            <v>0</v>
          </cell>
          <cell r="Y144">
            <v>0</v>
          </cell>
        </row>
        <row r="145">
          <cell r="V145">
            <v>0</v>
          </cell>
          <cell r="W145">
            <v>0</v>
          </cell>
          <cell r="X145">
            <v>0</v>
          </cell>
          <cell r="Y145">
            <v>0</v>
          </cell>
        </row>
        <row r="146">
          <cell r="E146">
            <v>0</v>
          </cell>
          <cell r="V146">
            <v>0</v>
          </cell>
          <cell r="W146">
            <v>0</v>
          </cell>
          <cell r="X146">
            <v>0</v>
          </cell>
          <cell r="Y146">
            <v>0</v>
          </cell>
        </row>
        <row r="147">
          <cell r="E147">
            <v>0</v>
          </cell>
          <cell r="T147" t="str">
            <v>14285</v>
          </cell>
          <cell r="V147">
            <v>0</v>
          </cell>
          <cell r="W147">
            <v>0</v>
          </cell>
          <cell r="X147">
            <v>0</v>
          </cell>
          <cell r="Y147">
            <v>0</v>
          </cell>
        </row>
        <row r="148">
          <cell r="E148">
            <v>0</v>
          </cell>
          <cell r="T148" t="str">
            <v>14362</v>
          </cell>
          <cell r="V148">
            <v>0</v>
          </cell>
          <cell r="W148">
            <v>0</v>
          </cell>
          <cell r="X148">
            <v>0</v>
          </cell>
          <cell r="Y148">
            <v>0</v>
          </cell>
        </row>
        <row r="149">
          <cell r="E149">
            <v>0</v>
          </cell>
          <cell r="F149">
            <v>0</v>
          </cell>
          <cell r="T149" t="str">
            <v>14362</v>
          </cell>
          <cell r="V149">
            <v>0</v>
          </cell>
          <cell r="W149">
            <v>0</v>
          </cell>
          <cell r="X149">
            <v>0</v>
          </cell>
          <cell r="Y149">
            <v>0</v>
          </cell>
        </row>
        <row r="150">
          <cell r="E150">
            <v>0</v>
          </cell>
          <cell r="F150">
            <v>0</v>
          </cell>
          <cell r="V150">
            <v>0</v>
          </cell>
          <cell r="W150">
            <v>0</v>
          </cell>
          <cell r="X150">
            <v>0</v>
          </cell>
          <cell r="Y150">
            <v>0</v>
          </cell>
        </row>
        <row r="151">
          <cell r="E151">
            <v>0</v>
          </cell>
          <cell r="F151">
            <v>0</v>
          </cell>
          <cell r="V151">
            <v>0</v>
          </cell>
          <cell r="W151">
            <v>0</v>
          </cell>
          <cell r="X151">
            <v>0</v>
          </cell>
          <cell r="Y151">
            <v>0</v>
          </cell>
        </row>
        <row r="152">
          <cell r="V152">
            <v>0</v>
          </cell>
          <cell r="W152">
            <v>0</v>
          </cell>
          <cell r="X152">
            <v>0</v>
          </cell>
          <cell r="Y152">
            <v>0</v>
          </cell>
        </row>
        <row r="153">
          <cell r="E153">
            <v>9.9999999999999995E-8</v>
          </cell>
          <cell r="F153">
            <v>0</v>
          </cell>
          <cell r="V153">
            <v>0</v>
          </cell>
          <cell r="W153">
            <v>0</v>
          </cell>
          <cell r="X153">
            <v>0</v>
          </cell>
          <cell r="Y153">
            <v>0</v>
          </cell>
        </row>
        <row r="154">
          <cell r="E154">
            <v>6000</v>
          </cell>
          <cell r="F154">
            <v>0</v>
          </cell>
          <cell r="T154" t="str">
            <v>13306</v>
          </cell>
          <cell r="V154">
            <v>0</v>
          </cell>
          <cell r="W154">
            <v>0</v>
          </cell>
          <cell r="X154">
            <v>0</v>
          </cell>
          <cell r="Y154">
            <v>0</v>
          </cell>
        </row>
        <row r="155">
          <cell r="E155">
            <v>98000</v>
          </cell>
          <cell r="F155">
            <v>33000</v>
          </cell>
          <cell r="T155" t="str">
            <v>13310</v>
          </cell>
          <cell r="V155">
            <v>0</v>
          </cell>
          <cell r="W155">
            <v>112025.65677</v>
          </cell>
          <cell r="X155">
            <v>12439.022999999999</v>
          </cell>
          <cell r="Y155">
            <v>0</v>
          </cell>
        </row>
        <row r="156">
          <cell r="E156">
            <v>17500</v>
          </cell>
          <cell r="F156">
            <v>33000</v>
          </cell>
          <cell r="T156" t="str">
            <v>13311</v>
          </cell>
          <cell r="V156">
            <v>0</v>
          </cell>
          <cell r="W156">
            <v>0</v>
          </cell>
          <cell r="X156">
            <v>0</v>
          </cell>
          <cell r="Y156">
            <v>0</v>
          </cell>
        </row>
        <row r="157">
          <cell r="E157">
            <v>1750</v>
          </cell>
          <cell r="T157" t="str">
            <v>14102</v>
          </cell>
          <cell r="V157">
            <v>0</v>
          </cell>
          <cell r="W157">
            <v>0</v>
          </cell>
          <cell r="X157">
            <v>0</v>
          </cell>
          <cell r="Y157">
            <v>0</v>
          </cell>
        </row>
        <row r="158">
          <cell r="E158">
            <v>5600</v>
          </cell>
          <cell r="F158">
            <v>-5600</v>
          </cell>
          <cell r="T158" t="str">
            <v>14104</v>
          </cell>
          <cell r="V158">
            <v>0</v>
          </cell>
          <cell r="W158">
            <v>0</v>
          </cell>
          <cell r="X158">
            <v>0</v>
          </cell>
          <cell r="Y158">
            <v>0</v>
          </cell>
        </row>
        <row r="159">
          <cell r="E159">
            <v>30520</v>
          </cell>
          <cell r="F159">
            <v>-6000</v>
          </cell>
          <cell r="T159" t="str">
            <v>14105</v>
          </cell>
          <cell r="V159">
            <v>0</v>
          </cell>
          <cell r="W159">
            <v>0</v>
          </cell>
          <cell r="X159">
            <v>0</v>
          </cell>
          <cell r="Y159">
            <v>0</v>
          </cell>
        </row>
        <row r="160">
          <cell r="E160">
            <v>8406</v>
          </cell>
          <cell r="F160">
            <v>-8400</v>
          </cell>
          <cell r="T160" t="str">
            <v>14359</v>
          </cell>
          <cell r="V160">
            <v>0</v>
          </cell>
          <cell r="W160">
            <v>0</v>
          </cell>
          <cell r="X160">
            <v>0</v>
          </cell>
          <cell r="Y160">
            <v>0</v>
          </cell>
        </row>
        <row r="161">
          <cell r="E161">
            <v>16000</v>
          </cell>
          <cell r="F161">
            <v>-13000</v>
          </cell>
          <cell r="T161" t="str">
            <v>14890</v>
          </cell>
          <cell r="V161">
            <v>0</v>
          </cell>
          <cell r="W161">
            <v>0</v>
          </cell>
          <cell r="X161">
            <v>0</v>
          </cell>
          <cell r="Y161">
            <v>0</v>
          </cell>
        </row>
        <row r="162">
          <cell r="E162">
            <v>4002</v>
          </cell>
          <cell r="F162">
            <v>-13000</v>
          </cell>
          <cell r="T162" t="str">
            <v>15022</v>
          </cell>
          <cell r="V162">
            <v>0</v>
          </cell>
          <cell r="W162">
            <v>0</v>
          </cell>
          <cell r="X162">
            <v>0</v>
          </cell>
          <cell r="Y162">
            <v>0</v>
          </cell>
        </row>
        <row r="163">
          <cell r="E163">
            <v>4002</v>
          </cell>
          <cell r="T163" t="str">
            <v>15022</v>
          </cell>
          <cell r="V163">
            <v>0</v>
          </cell>
          <cell r="W163">
            <v>0</v>
          </cell>
          <cell r="X163">
            <v>0</v>
          </cell>
          <cell r="Y163">
            <v>0</v>
          </cell>
        </row>
        <row r="164">
          <cell r="V164">
            <v>0</v>
          </cell>
          <cell r="W164">
            <v>0</v>
          </cell>
          <cell r="X164">
            <v>0</v>
          </cell>
          <cell r="Y164">
            <v>0</v>
          </cell>
        </row>
        <row r="165">
          <cell r="V165">
            <v>0</v>
          </cell>
          <cell r="W165">
            <v>0</v>
          </cell>
          <cell r="X165">
            <v>0</v>
          </cell>
          <cell r="Y165">
            <v>0</v>
          </cell>
        </row>
        <row r="166">
          <cell r="V166">
            <v>0</v>
          </cell>
          <cell r="W166">
            <v>0</v>
          </cell>
          <cell r="X166">
            <v>0</v>
          </cell>
          <cell r="Y166">
            <v>0</v>
          </cell>
        </row>
        <row r="167">
          <cell r="V167">
            <v>0</v>
          </cell>
          <cell r="W167">
            <v>0</v>
          </cell>
          <cell r="X167">
            <v>0</v>
          </cell>
          <cell r="Y167">
            <v>0</v>
          </cell>
        </row>
        <row r="168">
          <cell r="E168">
            <v>187778</v>
          </cell>
          <cell r="F168">
            <v>0</v>
          </cell>
          <cell r="V168">
            <v>0</v>
          </cell>
          <cell r="W168">
            <v>112025.65677</v>
          </cell>
          <cell r="X168">
            <v>12439.022999999999</v>
          </cell>
          <cell r="Y168">
            <v>0</v>
          </cell>
        </row>
        <row r="169">
          <cell r="E169">
            <v>187778.0000001</v>
          </cell>
          <cell r="F169">
            <v>0</v>
          </cell>
          <cell r="V169">
            <v>0</v>
          </cell>
          <cell r="W169">
            <v>112025.65677</v>
          </cell>
          <cell r="X169">
            <v>12439.022999999999</v>
          </cell>
          <cell r="Y169">
            <v>0</v>
          </cell>
        </row>
        <row r="170">
          <cell r="E170">
            <v>170000</v>
          </cell>
          <cell r="F170">
            <v>-10000</v>
          </cell>
          <cell r="V170">
            <v>0</v>
          </cell>
          <cell r="W170">
            <v>0</v>
          </cell>
          <cell r="X170">
            <v>0</v>
          </cell>
          <cell r="Y170">
            <v>0</v>
          </cell>
        </row>
        <row r="171">
          <cell r="E171">
            <v>170000</v>
          </cell>
          <cell r="F171">
            <v>-10000</v>
          </cell>
          <cell r="T171" t="str">
            <v>15023</v>
          </cell>
          <cell r="V171">
            <v>0</v>
          </cell>
          <cell r="W171">
            <v>0</v>
          </cell>
          <cell r="X171">
            <v>0</v>
          </cell>
          <cell r="Y171">
            <v>0</v>
          </cell>
        </row>
        <row r="172">
          <cell r="E172">
            <v>170000</v>
          </cell>
          <cell r="F172">
            <v>-10000</v>
          </cell>
          <cell r="T172" t="str">
            <v>15023</v>
          </cell>
          <cell r="V172">
            <v>0</v>
          </cell>
          <cell r="W172">
            <v>0</v>
          </cell>
          <cell r="X172">
            <v>0</v>
          </cell>
          <cell r="Y172">
            <v>0</v>
          </cell>
        </row>
        <row r="173">
          <cell r="T173" t="str">
            <v>15023</v>
          </cell>
          <cell r="V173">
            <v>0</v>
          </cell>
          <cell r="W173">
            <v>0</v>
          </cell>
          <cell r="X173">
            <v>0</v>
          </cell>
          <cell r="Y173">
            <v>0</v>
          </cell>
        </row>
        <row r="174">
          <cell r="E174">
            <v>490000</v>
          </cell>
          <cell r="F174">
            <v>10000</v>
          </cell>
          <cell r="T174" t="str">
            <v>15023</v>
          </cell>
          <cell r="V174">
            <v>0</v>
          </cell>
          <cell r="W174">
            <v>0</v>
          </cell>
          <cell r="X174">
            <v>0</v>
          </cell>
          <cell r="Y174">
            <v>0</v>
          </cell>
        </row>
        <row r="175">
          <cell r="E175">
            <v>200000</v>
          </cell>
          <cell r="F175">
            <v>-200000</v>
          </cell>
          <cell r="T175" t="str">
            <v>14899</v>
          </cell>
          <cell r="V175">
            <v>0</v>
          </cell>
          <cell r="W175">
            <v>0</v>
          </cell>
          <cell r="X175">
            <v>0</v>
          </cell>
          <cell r="Y175">
            <v>0</v>
          </cell>
        </row>
        <row r="176">
          <cell r="E176">
            <v>250000</v>
          </cell>
          <cell r="F176">
            <v>-250000</v>
          </cell>
          <cell r="T176" t="str">
            <v>14899</v>
          </cell>
          <cell r="V176">
            <v>0</v>
          </cell>
          <cell r="W176">
            <v>0</v>
          </cell>
          <cell r="X176">
            <v>0</v>
          </cell>
          <cell r="Y176">
            <v>0</v>
          </cell>
        </row>
        <row r="177">
          <cell r="E177">
            <v>40000</v>
          </cell>
          <cell r="F177">
            <v>460000</v>
          </cell>
          <cell r="T177" t="str">
            <v>14899</v>
          </cell>
          <cell r="V177">
            <v>0</v>
          </cell>
          <cell r="W177">
            <v>0</v>
          </cell>
          <cell r="X177">
            <v>0</v>
          </cell>
          <cell r="Y177">
            <v>0</v>
          </cell>
        </row>
        <row r="178">
          <cell r="E178">
            <v>40000</v>
          </cell>
          <cell r="F178">
            <v>458400</v>
          </cell>
          <cell r="T178" t="str">
            <v>14899</v>
          </cell>
          <cell r="V178">
            <v>0</v>
          </cell>
          <cell r="W178">
            <v>0</v>
          </cell>
          <cell r="X178">
            <v>0</v>
          </cell>
          <cell r="Y178">
            <v>0</v>
          </cell>
        </row>
        <row r="179">
          <cell r="T179" t="str">
            <v>14899</v>
          </cell>
          <cell r="V179">
            <v>0</v>
          </cell>
          <cell r="W179">
            <v>0</v>
          </cell>
          <cell r="X179">
            <v>0</v>
          </cell>
          <cell r="Y179">
            <v>0</v>
          </cell>
        </row>
        <row r="180">
          <cell r="T180" t="str">
            <v>14899</v>
          </cell>
          <cell r="V180">
            <v>0</v>
          </cell>
          <cell r="W180">
            <v>0</v>
          </cell>
          <cell r="X180">
            <v>0</v>
          </cell>
          <cell r="Y180">
            <v>0</v>
          </cell>
        </row>
        <row r="181">
          <cell r="E181">
            <v>100000</v>
          </cell>
          <cell r="F181">
            <v>0</v>
          </cell>
          <cell r="T181" t="str">
            <v>14899</v>
          </cell>
          <cell r="V181">
            <v>0</v>
          </cell>
          <cell r="W181">
            <v>0</v>
          </cell>
          <cell r="X181">
            <v>0</v>
          </cell>
          <cell r="Y181">
            <v>0</v>
          </cell>
        </row>
        <row r="182">
          <cell r="E182">
            <v>60000</v>
          </cell>
          <cell r="F182">
            <v>0</v>
          </cell>
          <cell r="T182" t="str">
            <v>15024</v>
          </cell>
          <cell r="V182">
            <v>0</v>
          </cell>
          <cell r="W182">
            <v>0</v>
          </cell>
          <cell r="X182">
            <v>0</v>
          </cell>
          <cell r="Y182">
            <v>0</v>
          </cell>
        </row>
        <row r="183">
          <cell r="E183">
            <v>40000</v>
          </cell>
          <cell r="T183" t="str">
            <v>15024</v>
          </cell>
          <cell r="V183">
            <v>0</v>
          </cell>
          <cell r="W183">
            <v>0</v>
          </cell>
          <cell r="X183">
            <v>0</v>
          </cell>
          <cell r="Y183">
            <v>0</v>
          </cell>
        </row>
        <row r="184">
          <cell r="E184">
            <v>40000</v>
          </cell>
          <cell r="T184" t="str">
            <v>15024</v>
          </cell>
          <cell r="V184">
            <v>0</v>
          </cell>
          <cell r="W184">
            <v>0</v>
          </cell>
          <cell r="X184">
            <v>0</v>
          </cell>
          <cell r="Y184">
            <v>0</v>
          </cell>
        </row>
        <row r="185">
          <cell r="T185" t="str">
            <v>15024</v>
          </cell>
          <cell r="V185">
            <v>0</v>
          </cell>
          <cell r="W185">
            <v>0</v>
          </cell>
          <cell r="X185">
            <v>0</v>
          </cell>
          <cell r="Y185">
            <v>0</v>
          </cell>
        </row>
        <row r="186">
          <cell r="T186" t="str">
            <v>15024</v>
          </cell>
          <cell r="V186">
            <v>0</v>
          </cell>
          <cell r="W186">
            <v>0</v>
          </cell>
          <cell r="X186">
            <v>0</v>
          </cell>
          <cell r="Y186">
            <v>0</v>
          </cell>
        </row>
        <row r="187">
          <cell r="E187">
            <v>335000</v>
          </cell>
          <cell r="F187">
            <v>-74207</v>
          </cell>
          <cell r="T187" t="str">
            <v>15024</v>
          </cell>
          <cell r="V187">
            <v>0</v>
          </cell>
          <cell r="W187">
            <v>0</v>
          </cell>
          <cell r="X187">
            <v>0</v>
          </cell>
          <cell r="Y187">
            <v>0</v>
          </cell>
        </row>
        <row r="188">
          <cell r="E188">
            <v>45000</v>
          </cell>
          <cell r="F188">
            <v>-74207</v>
          </cell>
          <cell r="T188" t="str">
            <v>15025</v>
          </cell>
          <cell r="V188">
            <v>0</v>
          </cell>
          <cell r="W188">
            <v>0</v>
          </cell>
          <cell r="X188">
            <v>0</v>
          </cell>
          <cell r="Y188">
            <v>0</v>
          </cell>
        </row>
        <row r="189">
          <cell r="E189">
            <v>30000</v>
          </cell>
          <cell r="T189" t="str">
            <v>15025</v>
          </cell>
          <cell r="V189">
            <v>0</v>
          </cell>
          <cell r="W189">
            <v>0</v>
          </cell>
          <cell r="X189">
            <v>0</v>
          </cell>
          <cell r="Y189">
            <v>0</v>
          </cell>
        </row>
        <row r="190">
          <cell r="E190">
            <v>80000</v>
          </cell>
          <cell r="T190" t="str">
            <v>15025</v>
          </cell>
          <cell r="V190">
            <v>0</v>
          </cell>
          <cell r="W190">
            <v>0</v>
          </cell>
          <cell r="X190">
            <v>0</v>
          </cell>
          <cell r="Y190">
            <v>0</v>
          </cell>
        </row>
        <row r="191">
          <cell r="E191">
            <v>180000</v>
          </cell>
          <cell r="F191">
            <v>-74207</v>
          </cell>
          <cell r="T191" t="str">
            <v>15025</v>
          </cell>
          <cell r="V191">
            <v>0</v>
          </cell>
          <cell r="W191">
            <v>0</v>
          </cell>
          <cell r="X191">
            <v>0</v>
          </cell>
          <cell r="Y191">
            <v>0</v>
          </cell>
        </row>
        <row r="192">
          <cell r="E192">
            <v>180000</v>
          </cell>
          <cell r="F192">
            <v>-74207</v>
          </cell>
          <cell r="T192" t="str">
            <v>15025</v>
          </cell>
          <cell r="V192">
            <v>0</v>
          </cell>
          <cell r="W192">
            <v>0</v>
          </cell>
          <cell r="X192">
            <v>0</v>
          </cell>
          <cell r="Y192">
            <v>0</v>
          </cell>
        </row>
        <row r="193">
          <cell r="T193" t="str">
            <v>15025</v>
          </cell>
          <cell r="V193">
            <v>0</v>
          </cell>
          <cell r="W193">
            <v>0</v>
          </cell>
          <cell r="X193">
            <v>0</v>
          </cell>
          <cell r="Y193">
            <v>0</v>
          </cell>
        </row>
        <row r="194">
          <cell r="T194" t="str">
            <v>15025</v>
          </cell>
          <cell r="V194">
            <v>0</v>
          </cell>
          <cell r="W194">
            <v>0</v>
          </cell>
          <cell r="X194">
            <v>0</v>
          </cell>
          <cell r="Y194">
            <v>0</v>
          </cell>
        </row>
        <row r="195">
          <cell r="T195" t="str">
            <v>15025</v>
          </cell>
          <cell r="V195">
            <v>0</v>
          </cell>
          <cell r="W195">
            <v>0</v>
          </cell>
          <cell r="X195">
            <v>0</v>
          </cell>
          <cell r="Y195">
            <v>0</v>
          </cell>
        </row>
        <row r="196">
          <cell r="E196">
            <v>0</v>
          </cell>
          <cell r="T196" t="str">
            <v>15025</v>
          </cell>
          <cell r="V196">
            <v>0</v>
          </cell>
          <cell r="W196">
            <v>0</v>
          </cell>
          <cell r="X196">
            <v>0</v>
          </cell>
          <cell r="Y196">
            <v>0</v>
          </cell>
        </row>
        <row r="197">
          <cell r="E197">
            <v>0</v>
          </cell>
          <cell r="V197">
            <v>0</v>
          </cell>
          <cell r="W197">
            <v>0</v>
          </cell>
          <cell r="X197">
            <v>0</v>
          </cell>
          <cell r="Y197">
            <v>0</v>
          </cell>
        </row>
        <row r="198">
          <cell r="E198">
            <v>0</v>
          </cell>
          <cell r="F198">
            <v>74207</v>
          </cell>
          <cell r="T198">
            <v>14897</v>
          </cell>
          <cell r="V198">
            <v>74206.072</v>
          </cell>
          <cell r="W198">
            <v>2.9E-4</v>
          </cell>
          <cell r="X198">
            <v>0</v>
          </cell>
          <cell r="Y198">
            <v>0</v>
          </cell>
        </row>
        <row r="199">
          <cell r="E199">
            <v>0</v>
          </cell>
          <cell r="F199">
            <v>74207</v>
          </cell>
          <cell r="T199">
            <v>14897</v>
          </cell>
          <cell r="V199">
            <v>0</v>
          </cell>
          <cell r="W199">
            <v>0</v>
          </cell>
          <cell r="X199">
            <v>0</v>
          </cell>
          <cell r="Y199">
            <v>0</v>
          </cell>
        </row>
        <row r="200">
          <cell r="E200">
            <v>1095000</v>
          </cell>
          <cell r="F200">
            <v>0</v>
          </cell>
          <cell r="V200">
            <v>74206.072</v>
          </cell>
          <cell r="W200">
            <v>2.9E-4</v>
          </cell>
          <cell r="X200">
            <v>0</v>
          </cell>
          <cell r="Y200">
            <v>0</v>
          </cell>
        </row>
        <row r="201">
          <cell r="E201">
            <v>1095000</v>
          </cell>
          <cell r="F201">
            <v>0</v>
          </cell>
          <cell r="V201">
            <v>74206.072</v>
          </cell>
          <cell r="W201">
            <v>2.9E-4</v>
          </cell>
          <cell r="X201">
            <v>0</v>
          </cell>
          <cell r="Y201">
            <v>0</v>
          </cell>
        </row>
        <row r="202">
          <cell r="E202">
            <v>1282778.0000001001</v>
          </cell>
          <cell r="F202">
            <v>0</v>
          </cell>
          <cell r="V202">
            <v>74206.072</v>
          </cell>
          <cell r="W202">
            <v>112025.65706</v>
          </cell>
          <cell r="X202">
            <v>12439.022999999999</v>
          </cell>
          <cell r="Y202">
            <v>0</v>
          </cell>
        </row>
        <row r="203">
          <cell r="E203">
            <v>1282778.0000001001</v>
          </cell>
          <cell r="F203">
            <v>0</v>
          </cell>
          <cell r="V203">
            <v>5.7847945630498811E-2</v>
          </cell>
          <cell r="W203">
            <v>8.7330510080465981E-2</v>
          </cell>
          <cell r="X203">
            <v>9.696941325778894E-3</v>
          </cell>
          <cell r="Y203">
            <v>0</v>
          </cell>
        </row>
        <row r="204">
          <cell r="V204">
            <v>0</v>
          </cell>
          <cell r="W204">
            <v>0</v>
          </cell>
          <cell r="X204">
            <v>0</v>
          </cell>
          <cell r="Y204">
            <v>0</v>
          </cell>
        </row>
        <row r="205">
          <cell r="E205">
            <v>17696511.000000201</v>
          </cell>
          <cell r="F205">
            <v>-1500000</v>
          </cell>
          <cell r="V205">
            <v>1730807.5013199998</v>
          </cell>
          <cell r="W205">
            <v>2161578.84094</v>
          </cell>
          <cell r="X205">
            <v>838026.49291000003</v>
          </cell>
          <cell r="Y205">
            <v>0</v>
          </cell>
        </row>
        <row r="206">
          <cell r="E206">
            <v>17700511.000000201</v>
          </cell>
          <cell r="F206">
            <v>-1903361</v>
          </cell>
          <cell r="V206">
            <v>0.10686298433779899</v>
          </cell>
          <cell r="W206">
            <v>0.13345953588028844</v>
          </cell>
          <cell r="X206">
            <v>5.1741173942338251E-2</v>
          </cell>
          <cell r="Y206">
            <v>0</v>
          </cell>
        </row>
        <row r="207">
          <cell r="V207">
            <v>0</v>
          </cell>
          <cell r="W207">
            <v>0</v>
          </cell>
          <cell r="X207">
            <v>0</v>
          </cell>
          <cell r="Y207">
            <v>0</v>
          </cell>
        </row>
      </sheetData>
      <sheetData sheetId="3" refreshError="1">
        <row r="13">
          <cell r="B13" t="str">
            <v>AREA BANCO</v>
          </cell>
        </row>
        <row r="14">
          <cell r="O14">
            <v>0</v>
          </cell>
          <cell r="T14">
            <v>0</v>
          </cell>
          <cell r="U14">
            <v>0</v>
          </cell>
        </row>
        <row r="15">
          <cell r="O15">
            <v>0</v>
          </cell>
          <cell r="T15">
            <v>0</v>
          </cell>
          <cell r="U15">
            <v>0</v>
          </cell>
        </row>
        <row r="16">
          <cell r="O16">
            <v>0</v>
          </cell>
          <cell r="T16">
            <v>0</v>
          </cell>
          <cell r="U16">
            <v>0</v>
          </cell>
        </row>
        <row r="17">
          <cell r="O17">
            <v>0</v>
          </cell>
          <cell r="T17">
            <v>0</v>
          </cell>
          <cell r="U17">
            <v>0</v>
          </cell>
        </row>
        <row r="18">
          <cell r="O18">
            <v>0</v>
          </cell>
          <cell r="P18">
            <v>0</v>
          </cell>
          <cell r="Q18">
            <v>0</v>
          </cell>
          <cell r="T18">
            <v>0</v>
          </cell>
          <cell r="U18">
            <v>0</v>
          </cell>
        </row>
        <row r="19">
          <cell r="O19">
            <v>0</v>
          </cell>
          <cell r="P19">
            <v>0</v>
          </cell>
          <cell r="Q19">
            <v>0</v>
          </cell>
          <cell r="T19">
            <v>0</v>
          </cell>
          <cell r="U19">
            <v>0</v>
          </cell>
        </row>
        <row r="20">
          <cell r="O20">
            <v>0</v>
          </cell>
          <cell r="T20">
            <v>0</v>
          </cell>
          <cell r="U20">
            <v>0</v>
          </cell>
        </row>
        <row r="21">
          <cell r="O21">
            <v>0</v>
          </cell>
          <cell r="P21">
            <v>671640000</v>
          </cell>
          <cell r="T21">
            <v>0</v>
          </cell>
          <cell r="U21">
            <v>0</v>
          </cell>
        </row>
        <row r="22">
          <cell r="O22">
            <v>0</v>
          </cell>
          <cell r="P22">
            <v>373717573.45230001</v>
          </cell>
          <cell r="T22">
            <v>0</v>
          </cell>
          <cell r="U22">
            <v>0</v>
          </cell>
        </row>
        <row r="23">
          <cell r="O23">
            <v>0</v>
          </cell>
          <cell r="T23">
            <v>0</v>
          </cell>
          <cell r="U23">
            <v>0</v>
          </cell>
        </row>
        <row r="24">
          <cell r="O24">
            <v>0</v>
          </cell>
          <cell r="P24">
            <v>1045357573.4523001</v>
          </cell>
          <cell r="Q24">
            <v>0</v>
          </cell>
          <cell r="T24">
            <v>0</v>
          </cell>
          <cell r="U24">
            <v>0</v>
          </cell>
        </row>
        <row r="25">
          <cell r="O25">
            <v>0</v>
          </cell>
          <cell r="T25">
            <v>0</v>
          </cell>
          <cell r="U25">
            <v>0</v>
          </cell>
        </row>
        <row r="26">
          <cell r="O26">
            <v>0</v>
          </cell>
          <cell r="T26">
            <v>7276502</v>
          </cell>
          <cell r="U26">
            <v>0</v>
          </cell>
        </row>
        <row r="27">
          <cell r="O27">
            <v>0</v>
          </cell>
          <cell r="T27">
            <v>0</v>
          </cell>
          <cell r="U27">
            <v>30225410</v>
          </cell>
        </row>
        <row r="28">
          <cell r="O28">
            <v>0</v>
          </cell>
          <cell r="T28">
            <v>120387263</v>
          </cell>
          <cell r="U28">
            <v>0</v>
          </cell>
        </row>
        <row r="29">
          <cell r="O29">
            <v>0</v>
          </cell>
          <cell r="T29">
            <v>0</v>
          </cell>
          <cell r="U29">
            <v>60435617</v>
          </cell>
        </row>
        <row r="30">
          <cell r="O30">
            <v>0</v>
          </cell>
          <cell r="T30">
            <v>0</v>
          </cell>
          <cell r="U30">
            <v>75645612.099999994</v>
          </cell>
        </row>
        <row r="31">
          <cell r="O31">
            <v>0</v>
          </cell>
          <cell r="T31">
            <v>0</v>
          </cell>
          <cell r="U31">
            <v>54011849</v>
          </cell>
        </row>
        <row r="32">
          <cell r="O32">
            <v>0</v>
          </cell>
          <cell r="T32">
            <v>34734891</v>
          </cell>
          <cell r="U32">
            <v>0</v>
          </cell>
        </row>
        <row r="33">
          <cell r="O33">
            <v>0</v>
          </cell>
          <cell r="T33">
            <v>291133594</v>
          </cell>
          <cell r="U33">
            <v>0</v>
          </cell>
        </row>
        <row r="34">
          <cell r="O34">
            <v>0</v>
          </cell>
          <cell r="T34">
            <v>0.01</v>
          </cell>
          <cell r="U34">
            <v>114984133.2</v>
          </cell>
        </row>
        <row r="35">
          <cell r="O35">
            <v>0</v>
          </cell>
          <cell r="T35">
            <v>0</v>
          </cell>
          <cell r="U35">
            <v>706869624.22000003</v>
          </cell>
        </row>
        <row r="36">
          <cell r="O36">
            <v>0</v>
          </cell>
          <cell r="T36">
            <v>0</v>
          </cell>
          <cell r="U36">
            <v>47938310.799999997</v>
          </cell>
        </row>
        <row r="37">
          <cell r="O37">
            <v>0</v>
          </cell>
          <cell r="T37">
            <v>0</v>
          </cell>
          <cell r="U37">
            <v>5796741.5999999996</v>
          </cell>
        </row>
        <row r="38">
          <cell r="O38">
            <v>0</v>
          </cell>
          <cell r="T38">
            <v>0</v>
          </cell>
          <cell r="U38">
            <v>5452000</v>
          </cell>
        </row>
        <row r="39">
          <cell r="O39">
            <v>1223704878</v>
          </cell>
          <cell r="T39">
            <v>0</v>
          </cell>
          <cell r="U39">
            <v>0</v>
          </cell>
        </row>
        <row r="40">
          <cell r="O40">
            <v>0</v>
          </cell>
          <cell r="P40">
            <v>0</v>
          </cell>
          <cell r="T40">
            <v>0</v>
          </cell>
          <cell r="U40">
            <v>0</v>
          </cell>
        </row>
        <row r="41">
          <cell r="O41">
            <v>0</v>
          </cell>
          <cell r="P41">
            <v>22806197.400000002</v>
          </cell>
          <cell r="T41">
            <v>0</v>
          </cell>
          <cell r="U41">
            <v>0</v>
          </cell>
        </row>
        <row r="42">
          <cell r="O42">
            <v>0</v>
          </cell>
          <cell r="T42">
            <v>0</v>
          </cell>
          <cell r="U42">
            <v>948218.6</v>
          </cell>
        </row>
        <row r="43">
          <cell r="O43">
            <v>88010202</v>
          </cell>
          <cell r="T43">
            <v>0</v>
          </cell>
          <cell r="U43">
            <v>731339229.30999994</v>
          </cell>
        </row>
        <row r="44">
          <cell r="O44">
            <v>0</v>
          </cell>
          <cell r="P44">
            <v>1303211280</v>
          </cell>
          <cell r="T44">
            <v>0</v>
          </cell>
          <cell r="U44">
            <v>0</v>
          </cell>
        </row>
        <row r="45">
          <cell r="O45">
            <v>0</v>
          </cell>
          <cell r="P45">
            <v>0</v>
          </cell>
          <cell r="T45">
            <v>0</v>
          </cell>
          <cell r="U45">
            <v>0</v>
          </cell>
        </row>
        <row r="46">
          <cell r="O46">
            <v>0</v>
          </cell>
          <cell r="P46">
            <v>0</v>
          </cell>
          <cell r="T46">
            <v>0</v>
          </cell>
          <cell r="U46">
            <v>0</v>
          </cell>
        </row>
        <row r="47">
          <cell r="O47">
            <v>1311715080</v>
          </cell>
          <cell r="P47">
            <v>1326017477.4000001</v>
          </cell>
          <cell r="Q47">
            <v>0</v>
          </cell>
          <cell r="T47">
            <v>453532250.00999999</v>
          </cell>
          <cell r="U47">
            <v>1833646745.8299997</v>
          </cell>
        </row>
        <row r="48">
          <cell r="O48">
            <v>14894400</v>
          </cell>
          <cell r="P48">
            <v>0</v>
          </cell>
          <cell r="Q48">
            <v>0</v>
          </cell>
          <cell r="T48">
            <v>0</v>
          </cell>
          <cell r="U48">
            <v>344861269.68000001</v>
          </cell>
        </row>
        <row r="49">
          <cell r="O49">
            <v>0</v>
          </cell>
          <cell r="T49">
            <v>0</v>
          </cell>
          <cell r="U49">
            <v>1449925</v>
          </cell>
        </row>
        <row r="50">
          <cell r="O50">
            <v>0</v>
          </cell>
          <cell r="T50">
            <v>0</v>
          </cell>
          <cell r="U50">
            <v>9204212.8000000007</v>
          </cell>
        </row>
        <row r="51">
          <cell r="O51">
            <v>0</v>
          </cell>
          <cell r="T51">
            <v>0</v>
          </cell>
          <cell r="U51">
            <v>3928658</v>
          </cell>
        </row>
        <row r="52">
          <cell r="O52">
            <v>0</v>
          </cell>
          <cell r="T52">
            <v>0</v>
          </cell>
          <cell r="U52">
            <v>5074837</v>
          </cell>
        </row>
        <row r="53">
          <cell r="O53">
            <v>0</v>
          </cell>
          <cell r="T53">
            <v>0</v>
          </cell>
          <cell r="U53">
            <v>615919</v>
          </cell>
        </row>
        <row r="54">
          <cell r="O54">
            <v>0</v>
          </cell>
          <cell r="T54">
            <v>0</v>
          </cell>
          <cell r="U54">
            <v>1034443.92</v>
          </cell>
        </row>
        <row r="55">
          <cell r="O55">
            <v>4476540</v>
          </cell>
          <cell r="T55">
            <v>0</v>
          </cell>
          <cell r="U55">
            <v>0</v>
          </cell>
        </row>
        <row r="56">
          <cell r="O56">
            <v>825108674</v>
          </cell>
          <cell r="T56">
            <v>0</v>
          </cell>
          <cell r="U56">
            <v>0</v>
          </cell>
        </row>
        <row r="57">
          <cell r="O57">
            <v>0</v>
          </cell>
          <cell r="P57">
            <v>25368000</v>
          </cell>
          <cell r="T57">
            <v>0</v>
          </cell>
          <cell r="U57">
            <v>0</v>
          </cell>
        </row>
        <row r="58">
          <cell r="O58">
            <v>0</v>
          </cell>
          <cell r="P58">
            <v>26951625.600000001</v>
          </cell>
          <cell r="T58">
            <v>0</v>
          </cell>
          <cell r="U58">
            <v>0</v>
          </cell>
        </row>
        <row r="59">
          <cell r="O59">
            <v>0</v>
          </cell>
          <cell r="T59">
            <v>168673025.71384007</v>
          </cell>
          <cell r="U59">
            <v>0</v>
          </cell>
        </row>
        <row r="60">
          <cell r="O60">
            <v>6902415</v>
          </cell>
          <cell r="T60">
            <v>53718995.75</v>
          </cell>
          <cell r="U60">
            <v>0</v>
          </cell>
        </row>
        <row r="61">
          <cell r="O61">
            <v>0</v>
          </cell>
          <cell r="P61">
            <v>110000000</v>
          </cell>
          <cell r="T61">
            <v>0</v>
          </cell>
          <cell r="U61">
            <v>0</v>
          </cell>
        </row>
        <row r="62">
          <cell r="O62">
            <v>0</v>
          </cell>
          <cell r="P62">
            <v>925000000</v>
          </cell>
          <cell r="T62">
            <v>0</v>
          </cell>
          <cell r="U62">
            <v>0</v>
          </cell>
        </row>
        <row r="63">
          <cell r="O63">
            <v>0</v>
          </cell>
          <cell r="P63">
            <v>32580282</v>
          </cell>
          <cell r="T63">
            <v>0</v>
          </cell>
          <cell r="U63">
            <v>0</v>
          </cell>
        </row>
        <row r="64">
          <cell r="O64">
            <v>0</v>
          </cell>
          <cell r="T64">
            <v>868.82751998305321</v>
          </cell>
          <cell r="U64">
            <v>0</v>
          </cell>
        </row>
        <row r="65">
          <cell r="O65">
            <v>276647450</v>
          </cell>
          <cell r="T65">
            <v>293601908.15999991</v>
          </cell>
          <cell r="U65">
            <v>0</v>
          </cell>
        </row>
        <row r="66">
          <cell r="O66">
            <v>0</v>
          </cell>
          <cell r="T66">
            <v>0</v>
          </cell>
          <cell r="U66">
            <v>40277976.920000002</v>
          </cell>
        </row>
        <row r="67">
          <cell r="O67">
            <v>0</v>
          </cell>
          <cell r="T67">
            <v>0</v>
          </cell>
          <cell r="U67">
            <v>0</v>
          </cell>
        </row>
        <row r="68">
          <cell r="O68">
            <v>1128029479</v>
          </cell>
          <cell r="P68">
            <v>1119899907.5999999</v>
          </cell>
          <cell r="Q68">
            <v>0</v>
          </cell>
          <cell r="T68">
            <v>515994798.45135999</v>
          </cell>
          <cell r="U68">
            <v>406447242.32000005</v>
          </cell>
        </row>
        <row r="69">
          <cell r="O69">
            <v>0</v>
          </cell>
          <cell r="P69">
            <v>0</v>
          </cell>
          <cell r="T69">
            <v>0</v>
          </cell>
          <cell r="U69">
            <v>22405131.350000001</v>
          </cell>
        </row>
        <row r="70">
          <cell r="O70">
            <v>0</v>
          </cell>
          <cell r="T70">
            <v>0</v>
          </cell>
          <cell r="U70">
            <v>11596306</v>
          </cell>
        </row>
        <row r="71">
          <cell r="O71">
            <v>9883200</v>
          </cell>
          <cell r="T71">
            <v>0</v>
          </cell>
          <cell r="U71">
            <v>88624000</v>
          </cell>
        </row>
        <row r="72">
          <cell r="O72">
            <v>0</v>
          </cell>
          <cell r="T72">
            <v>0</v>
          </cell>
          <cell r="U72">
            <v>86587498</v>
          </cell>
        </row>
        <row r="73">
          <cell r="O73">
            <v>0</v>
          </cell>
          <cell r="T73">
            <v>0</v>
          </cell>
          <cell r="U73">
            <v>761774466.01999998</v>
          </cell>
        </row>
        <row r="74">
          <cell r="O74">
            <v>0</v>
          </cell>
          <cell r="P74">
            <v>60000000</v>
          </cell>
          <cell r="Q74">
            <v>0</v>
          </cell>
          <cell r="T74">
            <v>0</v>
          </cell>
          <cell r="U74">
            <v>0</v>
          </cell>
        </row>
        <row r="75">
          <cell r="O75">
            <v>0</v>
          </cell>
          <cell r="T75">
            <v>0</v>
          </cell>
          <cell r="U75">
            <v>425735889</v>
          </cell>
        </row>
        <row r="76">
          <cell r="O76">
            <v>0</v>
          </cell>
          <cell r="P76">
            <v>120000000</v>
          </cell>
          <cell r="T76">
            <v>0</v>
          </cell>
          <cell r="U76">
            <v>0</v>
          </cell>
        </row>
        <row r="77">
          <cell r="O77">
            <v>0</v>
          </cell>
          <cell r="P77">
            <v>2000000</v>
          </cell>
          <cell r="T77">
            <v>0</v>
          </cell>
          <cell r="U77">
            <v>0</v>
          </cell>
        </row>
        <row r="78">
          <cell r="O78">
            <v>0</v>
          </cell>
          <cell r="P78">
            <v>5000000</v>
          </cell>
          <cell r="T78">
            <v>0</v>
          </cell>
          <cell r="U78">
            <v>0</v>
          </cell>
        </row>
        <row r="79">
          <cell r="O79">
            <v>0</v>
          </cell>
          <cell r="P79">
            <v>97000000</v>
          </cell>
          <cell r="T79">
            <v>0</v>
          </cell>
          <cell r="U79">
            <v>0</v>
          </cell>
        </row>
        <row r="80">
          <cell r="O80">
            <v>2812407</v>
          </cell>
          <cell r="T80">
            <v>0</v>
          </cell>
          <cell r="U80">
            <v>0</v>
          </cell>
        </row>
        <row r="81">
          <cell r="O81">
            <v>0</v>
          </cell>
          <cell r="T81">
            <v>0</v>
          </cell>
          <cell r="U81">
            <v>0</v>
          </cell>
        </row>
        <row r="82">
          <cell r="O82">
            <v>12695607</v>
          </cell>
          <cell r="P82">
            <v>284000000</v>
          </cell>
          <cell r="Q82">
            <v>0</v>
          </cell>
          <cell r="T82">
            <v>0</v>
          </cell>
          <cell r="U82">
            <v>1396723290.3699999</v>
          </cell>
        </row>
        <row r="83">
          <cell r="O83">
            <v>2452440166</v>
          </cell>
          <cell r="P83">
            <v>3775274958.4523001</v>
          </cell>
          <cell r="Q83">
            <v>0</v>
          </cell>
          <cell r="T83">
            <v>969527048.46135998</v>
          </cell>
          <cell r="U83">
            <v>3636817278.52</v>
          </cell>
        </row>
        <row r="84">
          <cell r="O84">
            <v>136997284</v>
          </cell>
          <cell r="T84">
            <v>0</v>
          </cell>
          <cell r="U84">
            <v>0</v>
          </cell>
        </row>
        <row r="85">
          <cell r="O85">
            <v>222468287</v>
          </cell>
          <cell r="P85">
            <v>0</v>
          </cell>
          <cell r="T85">
            <v>0</v>
          </cell>
          <cell r="U85">
            <v>0</v>
          </cell>
        </row>
        <row r="86">
          <cell r="O86">
            <v>99219383</v>
          </cell>
          <cell r="P86">
            <v>0</v>
          </cell>
          <cell r="T86">
            <v>0</v>
          </cell>
          <cell r="U86">
            <v>0</v>
          </cell>
        </row>
        <row r="87">
          <cell r="O87">
            <v>0</v>
          </cell>
          <cell r="P87">
            <v>51280000</v>
          </cell>
          <cell r="T87">
            <v>0</v>
          </cell>
          <cell r="U87">
            <v>0</v>
          </cell>
        </row>
        <row r="88">
          <cell r="O88">
            <v>0</v>
          </cell>
          <cell r="P88">
            <v>16000000</v>
          </cell>
          <cell r="T88">
            <v>0</v>
          </cell>
          <cell r="U88">
            <v>0</v>
          </cell>
        </row>
        <row r="89">
          <cell r="O89">
            <v>0</v>
          </cell>
          <cell r="P89">
            <v>10000000</v>
          </cell>
          <cell r="T89">
            <v>0</v>
          </cell>
          <cell r="U89">
            <v>0</v>
          </cell>
        </row>
        <row r="90">
          <cell r="O90">
            <v>0</v>
          </cell>
          <cell r="P90">
            <v>12000000</v>
          </cell>
          <cell r="T90">
            <v>0</v>
          </cell>
          <cell r="U90">
            <v>0</v>
          </cell>
        </row>
        <row r="91">
          <cell r="O91">
            <v>0</v>
          </cell>
          <cell r="P91">
            <v>8400000</v>
          </cell>
          <cell r="T91">
            <v>0</v>
          </cell>
          <cell r="U91">
            <v>0</v>
          </cell>
        </row>
        <row r="92">
          <cell r="O92">
            <v>0</v>
          </cell>
          <cell r="P92">
            <v>40200000</v>
          </cell>
          <cell r="T92">
            <v>0</v>
          </cell>
          <cell r="U92">
            <v>0</v>
          </cell>
        </row>
        <row r="93">
          <cell r="O93">
            <v>0</v>
          </cell>
          <cell r="P93">
            <v>25000000</v>
          </cell>
          <cell r="T93">
            <v>0</v>
          </cell>
          <cell r="U93">
            <v>0</v>
          </cell>
        </row>
        <row r="94">
          <cell r="O94">
            <v>0</v>
          </cell>
          <cell r="P94">
            <v>255000000</v>
          </cell>
          <cell r="T94">
            <v>0</v>
          </cell>
          <cell r="U94">
            <v>0</v>
          </cell>
        </row>
        <row r="95">
          <cell r="O95">
            <v>95956504</v>
          </cell>
          <cell r="T95">
            <v>0</v>
          </cell>
          <cell r="U95">
            <v>37243681.640000001</v>
          </cell>
        </row>
        <row r="96">
          <cell r="O96">
            <v>0</v>
          </cell>
          <cell r="P96">
            <v>19998400</v>
          </cell>
          <cell r="Q96">
            <v>0</v>
          </cell>
          <cell r="T96">
            <v>0</v>
          </cell>
          <cell r="U96">
            <v>0</v>
          </cell>
        </row>
        <row r="97">
          <cell r="O97">
            <v>0</v>
          </cell>
          <cell r="P97">
            <v>199984000</v>
          </cell>
          <cell r="Q97">
            <v>0</v>
          </cell>
          <cell r="T97">
            <v>0</v>
          </cell>
          <cell r="U97">
            <v>0</v>
          </cell>
        </row>
        <row r="98">
          <cell r="O98">
            <v>0</v>
          </cell>
          <cell r="T98">
            <v>0</v>
          </cell>
          <cell r="U98">
            <v>827488</v>
          </cell>
        </row>
        <row r="99">
          <cell r="O99">
            <v>0</v>
          </cell>
          <cell r="P99">
            <v>42500000</v>
          </cell>
          <cell r="T99">
            <v>0</v>
          </cell>
          <cell r="U99">
            <v>0</v>
          </cell>
        </row>
        <row r="100">
          <cell r="O100">
            <v>0</v>
          </cell>
          <cell r="P100">
            <v>350000000.07999998</v>
          </cell>
          <cell r="T100">
            <v>0</v>
          </cell>
          <cell r="U100">
            <v>0</v>
          </cell>
        </row>
        <row r="101">
          <cell r="O101">
            <v>0</v>
          </cell>
          <cell r="T101">
            <v>0</v>
          </cell>
          <cell r="U101">
            <v>683348</v>
          </cell>
        </row>
        <row r="102">
          <cell r="O102">
            <v>1646219186</v>
          </cell>
          <cell r="T102">
            <v>0</v>
          </cell>
          <cell r="U102">
            <v>0</v>
          </cell>
        </row>
        <row r="103">
          <cell r="O103">
            <v>0</v>
          </cell>
          <cell r="P103">
            <v>99800000</v>
          </cell>
          <cell r="T103">
            <v>0</v>
          </cell>
          <cell r="U103">
            <v>0</v>
          </cell>
        </row>
        <row r="104">
          <cell r="O104">
            <v>0</v>
          </cell>
          <cell r="P104">
            <v>0</v>
          </cell>
          <cell r="T104">
            <v>0</v>
          </cell>
          <cell r="U104">
            <v>1008010</v>
          </cell>
        </row>
        <row r="105">
          <cell r="O105">
            <v>0</v>
          </cell>
          <cell r="T105">
            <v>0</v>
          </cell>
          <cell r="U105">
            <v>41222253.990000002</v>
          </cell>
        </row>
        <row r="106">
          <cell r="O106">
            <v>0</v>
          </cell>
          <cell r="T106">
            <v>31597968</v>
          </cell>
          <cell r="U106">
            <v>0</v>
          </cell>
        </row>
        <row r="107">
          <cell r="O107">
            <v>0</v>
          </cell>
          <cell r="P107">
            <v>5438264.3200000003</v>
          </cell>
          <cell r="T107">
            <v>0</v>
          </cell>
          <cell r="U107">
            <v>0</v>
          </cell>
        </row>
        <row r="108">
          <cell r="O108">
            <v>0</v>
          </cell>
          <cell r="P108">
            <v>17978504.899999999</v>
          </cell>
          <cell r="T108">
            <v>0</v>
          </cell>
          <cell r="U108">
            <v>0</v>
          </cell>
        </row>
        <row r="109">
          <cell r="O109">
            <v>2200860644</v>
          </cell>
          <cell r="P109">
            <v>1130162400.0799999</v>
          </cell>
          <cell r="Q109">
            <v>0</v>
          </cell>
          <cell r="T109">
            <v>31597968</v>
          </cell>
          <cell r="U109">
            <v>80984781.629999995</v>
          </cell>
        </row>
        <row r="110">
          <cell r="O110">
            <v>2200860644</v>
          </cell>
          <cell r="P110">
            <v>1130162400.0799999</v>
          </cell>
          <cell r="Q110">
            <v>0</v>
          </cell>
          <cell r="T110">
            <v>31597968</v>
          </cell>
          <cell r="U110">
            <v>80984781.629999995</v>
          </cell>
        </row>
        <row r="111">
          <cell r="O111">
            <v>4653300810</v>
          </cell>
          <cell r="P111">
            <v>4905437358.5323</v>
          </cell>
          <cell r="Q111">
            <v>0</v>
          </cell>
          <cell r="T111">
            <v>1001125016.46136</v>
          </cell>
          <cell r="U111">
            <v>3717802060.1500001</v>
          </cell>
        </row>
        <row r="112">
          <cell r="O112">
            <v>0</v>
          </cell>
          <cell r="T112">
            <v>0</v>
          </cell>
          <cell r="U112">
            <v>132366329.84999999</v>
          </cell>
        </row>
        <row r="113">
          <cell r="O113">
            <v>0</v>
          </cell>
          <cell r="T113">
            <v>0</v>
          </cell>
          <cell r="U113">
            <v>2586381</v>
          </cell>
        </row>
        <row r="114">
          <cell r="O114">
            <v>0</v>
          </cell>
          <cell r="T114">
            <v>0</v>
          </cell>
          <cell r="U114">
            <v>0</v>
          </cell>
        </row>
        <row r="115">
          <cell r="O115">
            <v>0</v>
          </cell>
          <cell r="T115">
            <v>0</v>
          </cell>
          <cell r="U115">
            <v>0</v>
          </cell>
        </row>
        <row r="116">
          <cell r="O116">
            <v>0</v>
          </cell>
          <cell r="P116">
            <v>0</v>
          </cell>
          <cell r="Q116">
            <v>0</v>
          </cell>
          <cell r="T116">
            <v>0</v>
          </cell>
          <cell r="U116">
            <v>0</v>
          </cell>
        </row>
        <row r="117">
          <cell r="O117">
            <v>0</v>
          </cell>
          <cell r="P117">
            <v>0</v>
          </cell>
          <cell r="Q117">
            <v>0</v>
          </cell>
          <cell r="T117">
            <v>0</v>
          </cell>
          <cell r="U117">
            <v>0</v>
          </cell>
        </row>
        <row r="118">
          <cell r="O118">
            <v>0</v>
          </cell>
          <cell r="T118">
            <v>0</v>
          </cell>
          <cell r="U118">
            <v>0</v>
          </cell>
        </row>
        <row r="119">
          <cell r="O119">
            <v>0</v>
          </cell>
          <cell r="T119">
            <v>0</v>
          </cell>
          <cell r="U119">
            <v>0</v>
          </cell>
        </row>
        <row r="120">
          <cell r="O120">
            <v>0</v>
          </cell>
          <cell r="P120">
            <v>0</v>
          </cell>
          <cell r="Q120">
            <v>0</v>
          </cell>
          <cell r="T120">
            <v>0</v>
          </cell>
          <cell r="U120">
            <v>0</v>
          </cell>
        </row>
        <row r="121">
          <cell r="O121">
            <v>0</v>
          </cell>
          <cell r="T121">
            <v>0</v>
          </cell>
          <cell r="U121">
            <v>112025656.77</v>
          </cell>
        </row>
        <row r="122">
          <cell r="O122">
            <v>12439023</v>
          </cell>
          <cell r="T122">
            <v>0</v>
          </cell>
          <cell r="U122">
            <v>0</v>
          </cell>
        </row>
        <row r="123">
          <cell r="O123">
            <v>0</v>
          </cell>
          <cell r="P123">
            <v>6000000</v>
          </cell>
          <cell r="T123">
            <v>0</v>
          </cell>
          <cell r="U123">
            <v>0</v>
          </cell>
        </row>
        <row r="124">
          <cell r="O124">
            <v>0</v>
          </cell>
          <cell r="P124">
            <v>17000000</v>
          </cell>
          <cell r="T124">
            <v>0</v>
          </cell>
          <cell r="U124">
            <v>0</v>
          </cell>
        </row>
        <row r="125">
          <cell r="O125">
            <v>0</v>
          </cell>
          <cell r="T125">
            <v>0</v>
          </cell>
          <cell r="U125">
            <v>0</v>
          </cell>
        </row>
        <row r="126">
          <cell r="O126">
            <v>12439023</v>
          </cell>
          <cell r="P126">
            <v>23000000</v>
          </cell>
          <cell r="Q126">
            <v>0</v>
          </cell>
          <cell r="T126">
            <v>0</v>
          </cell>
          <cell r="U126">
            <v>112025656.77</v>
          </cell>
        </row>
        <row r="127">
          <cell r="O127">
            <v>12439023</v>
          </cell>
          <cell r="P127">
            <v>23000000</v>
          </cell>
          <cell r="Q127">
            <v>0</v>
          </cell>
          <cell r="T127">
            <v>0</v>
          </cell>
          <cell r="U127">
            <v>112025656.77</v>
          </cell>
        </row>
        <row r="128">
          <cell r="O128">
            <v>0</v>
          </cell>
          <cell r="T128">
            <v>74206072.289999992</v>
          </cell>
          <cell r="U128">
            <v>0</v>
          </cell>
        </row>
        <row r="129">
          <cell r="O129">
            <v>0</v>
          </cell>
          <cell r="P129">
            <v>42500000</v>
          </cell>
          <cell r="T129">
            <v>0</v>
          </cell>
          <cell r="U129">
            <v>0</v>
          </cell>
        </row>
        <row r="130">
          <cell r="O130">
            <v>0</v>
          </cell>
          <cell r="P130">
            <v>5400000</v>
          </cell>
          <cell r="Q130">
            <v>0</v>
          </cell>
          <cell r="T130">
            <v>0</v>
          </cell>
          <cell r="U130">
            <v>0</v>
          </cell>
        </row>
        <row r="131">
          <cell r="O131">
            <v>0</v>
          </cell>
          <cell r="P131">
            <v>450000000</v>
          </cell>
          <cell r="Q131">
            <v>0</v>
          </cell>
          <cell r="T131">
            <v>0</v>
          </cell>
          <cell r="U131">
            <v>0</v>
          </cell>
        </row>
        <row r="132">
          <cell r="O132">
            <v>0</v>
          </cell>
          <cell r="P132">
            <v>44600000</v>
          </cell>
          <cell r="Q132">
            <v>0</v>
          </cell>
          <cell r="T132">
            <v>0</v>
          </cell>
          <cell r="U132">
            <v>0</v>
          </cell>
        </row>
        <row r="133">
          <cell r="O133">
            <v>0</v>
          </cell>
          <cell r="P133">
            <v>180000000</v>
          </cell>
          <cell r="T133">
            <v>0</v>
          </cell>
          <cell r="U133">
            <v>0</v>
          </cell>
        </row>
        <row r="134">
          <cell r="O134">
            <v>0</v>
          </cell>
          <cell r="T134">
            <v>0</v>
          </cell>
          <cell r="U134">
            <v>0</v>
          </cell>
        </row>
        <row r="135">
          <cell r="O135">
            <v>0</v>
          </cell>
          <cell r="P135">
            <v>722500000</v>
          </cell>
          <cell r="Q135">
            <v>0</v>
          </cell>
          <cell r="T135">
            <v>0</v>
          </cell>
          <cell r="U135">
            <v>0</v>
          </cell>
        </row>
        <row r="136">
          <cell r="O136">
            <v>0</v>
          </cell>
          <cell r="P136">
            <v>722500000</v>
          </cell>
          <cell r="Q136">
            <v>0</v>
          </cell>
          <cell r="T136">
            <v>74206072.289999992</v>
          </cell>
          <cell r="U136">
            <v>0</v>
          </cell>
        </row>
        <row r="137">
          <cell r="O137">
            <v>12439023</v>
          </cell>
          <cell r="P137">
            <v>745500000</v>
          </cell>
          <cell r="Q137">
            <v>0</v>
          </cell>
          <cell r="T137">
            <v>74206072.289999992</v>
          </cell>
          <cell r="U137">
            <v>112025656.77</v>
          </cell>
        </row>
        <row r="138">
          <cell r="O138">
            <v>4665739833</v>
          </cell>
          <cell r="P138">
            <v>5650937358.5323</v>
          </cell>
          <cell r="Q138">
            <v>0</v>
          </cell>
          <cell r="T138">
            <v>1075331088.7513599</v>
          </cell>
          <cell r="U138">
            <v>3829827716.9200001</v>
          </cell>
        </row>
      </sheetData>
      <sheetData sheetId="4" refreshError="1"/>
      <sheetData sheetId="5" refreshError="1"/>
      <sheetData sheetId="6" refreshError="1">
        <row r="7">
          <cell r="A7" t="str">
            <v>13154</v>
          </cell>
          <cell r="L7">
            <v>0.02</v>
          </cell>
        </row>
        <row r="8">
          <cell r="A8" t="str">
            <v>13154</v>
          </cell>
          <cell r="L8">
            <v>156886126.56999999</v>
          </cell>
        </row>
        <row r="9">
          <cell r="A9" t="str">
            <v>12623</v>
          </cell>
          <cell r="L9">
            <v>5452000</v>
          </cell>
        </row>
        <row r="10">
          <cell r="A10" t="str">
            <v>13146</v>
          </cell>
          <cell r="L10">
            <v>5074837</v>
          </cell>
        </row>
        <row r="11">
          <cell r="L11">
            <v>0</v>
          </cell>
        </row>
        <row r="12">
          <cell r="L12">
            <v>0</v>
          </cell>
        </row>
        <row r="13">
          <cell r="L13">
            <v>167412963.59</v>
          </cell>
        </row>
        <row r="15">
          <cell r="L15">
            <v>0</v>
          </cell>
        </row>
        <row r="16">
          <cell r="L16">
            <v>0</v>
          </cell>
        </row>
        <row r="17">
          <cell r="L17">
            <v>0</v>
          </cell>
        </row>
        <row r="18">
          <cell r="L18">
            <v>0</v>
          </cell>
        </row>
        <row r="19">
          <cell r="L19">
            <v>167412963.59</v>
          </cell>
        </row>
        <row r="22">
          <cell r="A22">
            <v>12623</v>
          </cell>
          <cell r="L22">
            <v>79379147</v>
          </cell>
        </row>
        <row r="23">
          <cell r="A23" t="str">
            <v>12623</v>
          </cell>
          <cell r="L23">
            <v>448764775.47000003</v>
          </cell>
        </row>
        <row r="24">
          <cell r="A24" t="str">
            <v>12623</v>
          </cell>
          <cell r="L24">
            <v>120387262.59</v>
          </cell>
        </row>
        <row r="25">
          <cell r="A25" t="str">
            <v>13146</v>
          </cell>
          <cell r="L25">
            <v>1449925</v>
          </cell>
        </row>
        <row r="26">
          <cell r="L26">
            <v>0</v>
          </cell>
        </row>
        <row r="27">
          <cell r="L27">
            <v>0</v>
          </cell>
        </row>
        <row r="28">
          <cell r="L28">
            <v>649981110.06000006</v>
          </cell>
        </row>
        <row r="30">
          <cell r="L30">
            <v>0</v>
          </cell>
        </row>
        <row r="31">
          <cell r="L31">
            <v>0</v>
          </cell>
        </row>
        <row r="32">
          <cell r="L32">
            <v>0</v>
          </cell>
        </row>
        <row r="33">
          <cell r="L33">
            <v>649981110.06000006</v>
          </cell>
        </row>
        <row r="36">
          <cell r="A36" t="str">
            <v>13146</v>
          </cell>
          <cell r="L36">
            <v>9204212.8000000007</v>
          </cell>
        </row>
        <row r="37">
          <cell r="A37" t="str">
            <v>13148</v>
          </cell>
          <cell r="L37">
            <v>432807545.62</v>
          </cell>
        </row>
        <row r="38">
          <cell r="A38" t="str">
            <v>12623</v>
          </cell>
          <cell r="L38">
            <v>50817351.259999998</v>
          </cell>
        </row>
        <row r="39">
          <cell r="A39" t="str">
            <v>12623</v>
          </cell>
          <cell r="L39">
            <v>211754447</v>
          </cell>
        </row>
        <row r="40">
          <cell r="A40" t="str">
            <v>13154</v>
          </cell>
          <cell r="L40">
            <v>39971216.439999998</v>
          </cell>
        </row>
        <row r="41">
          <cell r="A41" t="str">
            <v>13148</v>
          </cell>
          <cell r="L41">
            <v>45461648.119999997</v>
          </cell>
        </row>
        <row r="42">
          <cell r="A42" t="str">
            <v>13154</v>
          </cell>
          <cell r="L42">
            <v>16584956.43</v>
          </cell>
        </row>
        <row r="44">
          <cell r="L44">
            <v>0</v>
          </cell>
        </row>
        <row r="45">
          <cell r="L45">
            <v>806601377.67000008</v>
          </cell>
        </row>
        <row r="47">
          <cell r="L47">
            <v>0</v>
          </cell>
        </row>
        <row r="48">
          <cell r="L48">
            <v>0</v>
          </cell>
        </row>
        <row r="49">
          <cell r="L49">
            <v>0</v>
          </cell>
        </row>
        <row r="50">
          <cell r="L50">
            <v>0</v>
          </cell>
        </row>
        <row r="51">
          <cell r="L51">
            <v>0</v>
          </cell>
        </row>
        <row r="52">
          <cell r="L52">
            <v>0</v>
          </cell>
        </row>
        <row r="53">
          <cell r="L53">
            <v>806601377.67000008</v>
          </cell>
        </row>
        <row r="56">
          <cell r="A56" t="str">
            <v>13148</v>
          </cell>
          <cell r="L56">
            <v>38210763.869999997</v>
          </cell>
        </row>
        <row r="57">
          <cell r="A57" t="str">
            <v>12623</v>
          </cell>
          <cell r="L57">
            <v>0.74</v>
          </cell>
        </row>
        <row r="58">
          <cell r="A58">
            <v>13146</v>
          </cell>
          <cell r="L58">
            <v>1034443.92</v>
          </cell>
        </row>
        <row r="59">
          <cell r="A59">
            <v>13157</v>
          </cell>
          <cell r="L59">
            <v>22405131.350000001</v>
          </cell>
        </row>
        <row r="60">
          <cell r="A60">
            <v>13158</v>
          </cell>
          <cell r="L60">
            <v>761774466.01999998</v>
          </cell>
        </row>
        <row r="61">
          <cell r="A61">
            <v>12623</v>
          </cell>
          <cell r="L61">
            <v>70920723.75</v>
          </cell>
        </row>
        <row r="62">
          <cell r="A62">
            <v>12623</v>
          </cell>
          <cell r="L62">
            <v>948218.6</v>
          </cell>
        </row>
        <row r="63">
          <cell r="A63">
            <v>12623</v>
          </cell>
          <cell r="L63">
            <v>114984133.2</v>
          </cell>
        </row>
        <row r="64">
          <cell r="A64" t="str">
            <v>12623</v>
          </cell>
          <cell r="L64">
            <v>47938310.799999997</v>
          </cell>
        </row>
        <row r="65">
          <cell r="L65">
            <v>0</v>
          </cell>
        </row>
        <row r="66">
          <cell r="L66">
            <v>0</v>
          </cell>
        </row>
        <row r="67">
          <cell r="L67">
            <v>1058216192.25</v>
          </cell>
        </row>
        <row r="69">
          <cell r="A69">
            <v>13310</v>
          </cell>
          <cell r="L69">
            <v>112025656.77</v>
          </cell>
        </row>
        <row r="70">
          <cell r="L70">
            <v>0</v>
          </cell>
        </row>
        <row r="71">
          <cell r="L71">
            <v>112025656.77</v>
          </cell>
        </row>
        <row r="72">
          <cell r="L72">
            <v>1170241849.02</v>
          </cell>
        </row>
        <row r="75">
          <cell r="A75" t="str">
            <v>13146</v>
          </cell>
          <cell r="L75">
            <v>34567998</v>
          </cell>
        </row>
        <row r="76">
          <cell r="A76" t="str">
            <v>12623</v>
          </cell>
          <cell r="L76">
            <v>0.41</v>
          </cell>
        </row>
        <row r="77">
          <cell r="A77" t="str">
            <v>13146</v>
          </cell>
          <cell r="L77">
            <v>3928658</v>
          </cell>
        </row>
        <row r="78">
          <cell r="A78" t="str">
            <v>13146</v>
          </cell>
          <cell r="L78">
            <v>615919</v>
          </cell>
        </row>
        <row r="79">
          <cell r="A79" t="str">
            <v>12623</v>
          </cell>
          <cell r="L79">
            <v>75645612.099999994</v>
          </cell>
        </row>
        <row r="80">
          <cell r="A80" t="str">
            <v>12623</v>
          </cell>
          <cell r="L80">
            <v>3194497.33</v>
          </cell>
        </row>
        <row r="81">
          <cell r="A81" t="str">
            <v>13148</v>
          </cell>
          <cell r="L81">
            <v>36649868.200000003</v>
          </cell>
        </row>
        <row r="82">
          <cell r="A82" t="str">
            <v>12623</v>
          </cell>
          <cell r="L82">
            <v>60435617</v>
          </cell>
        </row>
        <row r="83">
          <cell r="L83">
            <v>0</v>
          </cell>
        </row>
        <row r="84">
          <cell r="L84">
            <v>0</v>
          </cell>
        </row>
        <row r="85">
          <cell r="L85">
            <v>215038170.03999999</v>
          </cell>
        </row>
        <row r="87">
          <cell r="L87">
            <v>0</v>
          </cell>
        </row>
        <row r="88">
          <cell r="L88">
            <v>0</v>
          </cell>
        </row>
        <row r="89">
          <cell r="L89">
            <v>0</v>
          </cell>
        </row>
        <row r="90">
          <cell r="L90">
            <v>215038170.03999999</v>
          </cell>
        </row>
        <row r="93">
          <cell r="A93" t="str">
            <v>12623</v>
          </cell>
          <cell r="L93">
            <v>30225410</v>
          </cell>
        </row>
        <row r="94">
          <cell r="A94" t="str">
            <v>13148</v>
          </cell>
          <cell r="L94">
            <v>0.27</v>
          </cell>
        </row>
        <row r="95">
          <cell r="A95" t="str">
            <v>12623</v>
          </cell>
          <cell r="L95">
            <v>7276502</v>
          </cell>
        </row>
        <row r="96">
          <cell r="A96" t="str">
            <v>13158</v>
          </cell>
          <cell r="L96">
            <v>86587498</v>
          </cell>
        </row>
        <row r="97">
          <cell r="A97" t="str">
            <v>13154</v>
          </cell>
          <cell r="L97">
            <v>80159608.719999999</v>
          </cell>
        </row>
        <row r="98">
          <cell r="A98" t="str">
            <v>13154</v>
          </cell>
          <cell r="L98">
            <v>40277976.920000002</v>
          </cell>
        </row>
        <row r="99">
          <cell r="A99" t="str">
            <v>13148</v>
          </cell>
          <cell r="L99">
            <v>15321542.880000001</v>
          </cell>
        </row>
        <row r="100">
          <cell r="A100" t="str">
            <v>12623</v>
          </cell>
          <cell r="L100">
            <v>731339229.30999994</v>
          </cell>
        </row>
        <row r="101">
          <cell r="A101" t="str">
            <v>13148</v>
          </cell>
          <cell r="L101">
            <v>-346246036.5</v>
          </cell>
        </row>
        <row r="102">
          <cell r="A102" t="str">
            <v>13158</v>
          </cell>
          <cell r="L102">
            <v>88624000</v>
          </cell>
        </row>
        <row r="103">
          <cell r="L103">
            <v>0</v>
          </cell>
        </row>
        <row r="104">
          <cell r="L104">
            <v>0</v>
          </cell>
        </row>
        <row r="105">
          <cell r="L105">
            <v>733565731.5999999</v>
          </cell>
        </row>
        <row r="107">
          <cell r="L107">
            <v>0</v>
          </cell>
        </row>
        <row r="108">
          <cell r="L108">
            <v>0</v>
          </cell>
        </row>
        <row r="109">
          <cell r="L109">
            <v>0</v>
          </cell>
        </row>
        <row r="110">
          <cell r="L110">
            <v>0</v>
          </cell>
        </row>
        <row r="111">
          <cell r="L111">
            <v>0</v>
          </cell>
        </row>
        <row r="112">
          <cell r="L112">
            <v>733565731.5999999</v>
          </cell>
        </row>
        <row r="115">
          <cell r="A115" t="str">
            <v>13146</v>
          </cell>
          <cell r="L115">
            <v>310293272</v>
          </cell>
        </row>
        <row r="116">
          <cell r="A116" t="str">
            <v>12623</v>
          </cell>
          <cell r="L116">
            <v>-0.33</v>
          </cell>
        </row>
        <row r="117">
          <cell r="A117" t="str">
            <v>12623</v>
          </cell>
          <cell r="L117">
            <v>34734891</v>
          </cell>
        </row>
        <row r="118">
          <cell r="A118" t="str">
            <v>13148</v>
          </cell>
          <cell r="L118">
            <v>186689</v>
          </cell>
        </row>
        <row r="119">
          <cell r="A119" t="str">
            <v>12623</v>
          </cell>
          <cell r="L119">
            <v>5796741.5999999996</v>
          </cell>
        </row>
        <row r="120">
          <cell r="L120">
            <v>0</v>
          </cell>
        </row>
        <row r="121">
          <cell r="L121">
            <v>0</v>
          </cell>
        </row>
        <row r="122">
          <cell r="L122">
            <v>0</v>
          </cell>
        </row>
        <row r="123">
          <cell r="L123">
            <v>0</v>
          </cell>
        </row>
        <row r="124">
          <cell r="L124">
            <v>0</v>
          </cell>
        </row>
        <row r="125">
          <cell r="L125">
            <v>0</v>
          </cell>
        </row>
        <row r="126">
          <cell r="L126">
            <v>351011593.27000004</v>
          </cell>
        </row>
        <row r="128">
          <cell r="L128">
            <v>0</v>
          </cell>
        </row>
        <row r="129">
          <cell r="L129">
            <v>0</v>
          </cell>
        </row>
        <row r="130">
          <cell r="L130">
            <v>0</v>
          </cell>
        </row>
        <row r="131">
          <cell r="L131">
            <v>0</v>
          </cell>
        </row>
        <row r="132">
          <cell r="L132">
            <v>0</v>
          </cell>
        </row>
        <row r="133">
          <cell r="L133">
            <v>0</v>
          </cell>
        </row>
        <row r="134">
          <cell r="L134">
            <v>351011593.27000004</v>
          </cell>
        </row>
        <row r="137">
          <cell r="A137">
            <v>12623</v>
          </cell>
          <cell r="L137">
            <v>0</v>
          </cell>
        </row>
        <row r="138">
          <cell r="A138" t="str">
            <v>13157</v>
          </cell>
          <cell r="L138">
            <v>11596306</v>
          </cell>
        </row>
        <row r="139">
          <cell r="A139" t="str">
            <v>13158</v>
          </cell>
          <cell r="L139">
            <v>425735889</v>
          </cell>
        </row>
        <row r="140">
          <cell r="A140" t="str">
            <v>12623</v>
          </cell>
          <cell r="L140">
            <v>0</v>
          </cell>
        </row>
        <row r="141">
          <cell r="A141" t="str">
            <v>13154</v>
          </cell>
          <cell r="L141">
            <v>0</v>
          </cell>
        </row>
        <row r="142">
          <cell r="A142" t="str">
            <v>13303</v>
          </cell>
          <cell r="L142">
            <v>0</v>
          </cell>
        </row>
        <row r="143">
          <cell r="L143">
            <v>0</v>
          </cell>
        </row>
        <row r="144">
          <cell r="L144">
            <v>0</v>
          </cell>
        </row>
        <row r="145">
          <cell r="L145">
            <v>0</v>
          </cell>
        </row>
        <row r="146">
          <cell r="L146">
            <v>0</v>
          </cell>
        </row>
        <row r="147">
          <cell r="L147">
            <v>0</v>
          </cell>
        </row>
        <row r="148">
          <cell r="L148">
            <v>437332195</v>
          </cell>
        </row>
        <row r="149">
          <cell r="L149">
            <v>1897750072.7700002</v>
          </cell>
        </row>
        <row r="150">
          <cell r="A150" t="str">
            <v>13310</v>
          </cell>
          <cell r="L150">
            <v>12439023</v>
          </cell>
        </row>
        <row r="151">
          <cell r="A151" t="str">
            <v>13310</v>
          </cell>
          <cell r="L151">
            <v>0</v>
          </cell>
        </row>
        <row r="152">
          <cell r="L152">
            <v>0</v>
          </cell>
        </row>
        <row r="153">
          <cell r="L153">
            <v>0</v>
          </cell>
        </row>
        <row r="154">
          <cell r="L154">
            <v>12439023</v>
          </cell>
        </row>
        <row r="155">
          <cell r="L155">
            <v>449771218</v>
          </cell>
        </row>
        <row r="156">
          <cell r="L156">
            <v>1910189095.7700002</v>
          </cell>
        </row>
        <row r="158">
          <cell r="L158">
            <v>0</v>
          </cell>
        </row>
        <row r="159">
          <cell r="L159">
            <v>0</v>
          </cell>
        </row>
        <row r="160">
          <cell r="A160" t="str">
            <v>13146</v>
          </cell>
          <cell r="L160">
            <v>0</v>
          </cell>
        </row>
        <row r="161">
          <cell r="A161" t="str">
            <v>12623</v>
          </cell>
          <cell r="L161">
            <v>0</v>
          </cell>
        </row>
        <row r="162">
          <cell r="A162" t="str">
            <v>13158</v>
          </cell>
          <cell r="L162">
            <v>0</v>
          </cell>
        </row>
        <row r="163">
          <cell r="L163">
            <v>0</v>
          </cell>
        </row>
        <row r="164">
          <cell r="L164">
            <v>0</v>
          </cell>
        </row>
        <row r="165">
          <cell r="L165">
            <v>0</v>
          </cell>
        </row>
        <row r="166">
          <cell r="L166">
            <v>0</v>
          </cell>
        </row>
        <row r="167">
          <cell r="L167">
            <v>0</v>
          </cell>
        </row>
        <row r="168">
          <cell r="L168">
            <v>0</v>
          </cell>
        </row>
        <row r="169">
          <cell r="L169">
            <v>0</v>
          </cell>
        </row>
        <row r="170">
          <cell r="L170">
            <v>0</v>
          </cell>
        </row>
        <row r="171">
          <cell r="L171">
            <v>0</v>
          </cell>
        </row>
        <row r="172">
          <cell r="L172">
            <v>0</v>
          </cell>
        </row>
        <row r="173">
          <cell r="L173">
            <v>0</v>
          </cell>
        </row>
        <row r="174">
          <cell r="L174">
            <v>0</v>
          </cell>
        </row>
        <row r="175">
          <cell r="L175">
            <v>26538736</v>
          </cell>
        </row>
        <row r="176">
          <cell r="L176">
            <v>0</v>
          </cell>
        </row>
        <row r="177">
          <cell r="L177">
            <v>0</v>
          </cell>
        </row>
        <row r="178">
          <cell r="L178">
            <v>0</v>
          </cell>
        </row>
        <row r="179">
          <cell r="A179" t="str">
            <v>12623</v>
          </cell>
          <cell r="L179">
            <v>0</v>
          </cell>
        </row>
        <row r="180">
          <cell r="A180" t="str">
            <v>13303</v>
          </cell>
          <cell r="L180">
            <v>0</v>
          </cell>
        </row>
        <row r="181">
          <cell r="A181" t="str">
            <v>13146</v>
          </cell>
          <cell r="L181">
            <v>0</v>
          </cell>
        </row>
        <row r="182">
          <cell r="A182" t="str">
            <v>13158</v>
          </cell>
          <cell r="L182">
            <v>0</v>
          </cell>
        </row>
        <row r="183">
          <cell r="A183" t="str">
            <v>13146</v>
          </cell>
          <cell r="L183">
            <v>0</v>
          </cell>
        </row>
        <row r="184">
          <cell r="A184" t="str">
            <v>12623</v>
          </cell>
          <cell r="L184">
            <v>0</v>
          </cell>
        </row>
        <row r="185">
          <cell r="A185" t="str">
            <v>13146</v>
          </cell>
          <cell r="L185">
            <v>0</v>
          </cell>
        </row>
        <row r="186">
          <cell r="A186" t="str">
            <v>13146</v>
          </cell>
          <cell r="L186">
            <v>0</v>
          </cell>
        </row>
        <row r="187">
          <cell r="A187" t="str">
            <v>12623</v>
          </cell>
          <cell r="L187">
            <v>1742496</v>
          </cell>
        </row>
        <row r="188">
          <cell r="L188">
            <v>0</v>
          </cell>
        </row>
        <row r="189">
          <cell r="L189">
            <v>0</v>
          </cell>
        </row>
        <row r="190">
          <cell r="L190">
            <v>0</v>
          </cell>
        </row>
        <row r="191">
          <cell r="L191">
            <v>0</v>
          </cell>
        </row>
        <row r="192">
          <cell r="L192">
            <v>0</v>
          </cell>
        </row>
        <row r="194">
          <cell r="L194">
            <v>0</v>
          </cell>
        </row>
        <row r="195">
          <cell r="L195">
            <v>0</v>
          </cell>
        </row>
        <row r="196">
          <cell r="L196">
            <v>0</v>
          </cell>
        </row>
        <row r="197">
          <cell r="L197">
            <v>0</v>
          </cell>
        </row>
        <row r="198">
          <cell r="L198">
            <v>0</v>
          </cell>
        </row>
        <row r="199">
          <cell r="L199">
            <v>0</v>
          </cell>
        </row>
        <row r="200">
          <cell r="L200">
            <v>0</v>
          </cell>
        </row>
        <row r="201">
          <cell r="L201">
            <v>0</v>
          </cell>
        </row>
        <row r="202">
          <cell r="A202" t="str">
            <v>13146</v>
          </cell>
          <cell r="L202">
            <v>15237091.189999999</v>
          </cell>
        </row>
        <row r="203">
          <cell r="A203" t="str">
            <v>13303</v>
          </cell>
          <cell r="L203">
            <v>0</v>
          </cell>
        </row>
        <row r="204">
          <cell r="A204" t="str">
            <v>13148</v>
          </cell>
          <cell r="L204">
            <v>0</v>
          </cell>
        </row>
        <row r="205">
          <cell r="A205">
            <v>13160</v>
          </cell>
          <cell r="L205">
            <v>2436000</v>
          </cell>
        </row>
        <row r="206">
          <cell r="A206" t="str">
            <v>13148</v>
          </cell>
          <cell r="L206">
            <v>0</v>
          </cell>
        </row>
        <row r="207">
          <cell r="A207" t="str">
            <v>13158</v>
          </cell>
          <cell r="L207">
            <v>0</v>
          </cell>
        </row>
        <row r="208">
          <cell r="A208" t="str">
            <v>13146</v>
          </cell>
          <cell r="L208">
            <v>0</v>
          </cell>
        </row>
        <row r="209">
          <cell r="L209">
            <v>0</v>
          </cell>
        </row>
        <row r="210">
          <cell r="L210">
            <v>0</v>
          </cell>
        </row>
        <row r="211">
          <cell r="L211">
            <v>1136819668.8400002</v>
          </cell>
        </row>
        <row r="213">
          <cell r="L213">
            <v>0</v>
          </cell>
        </row>
        <row r="214">
          <cell r="L214">
            <v>0</v>
          </cell>
        </row>
        <row r="215">
          <cell r="L215">
            <v>0</v>
          </cell>
        </row>
        <row r="216">
          <cell r="L216">
            <v>0</v>
          </cell>
        </row>
        <row r="217">
          <cell r="L217">
            <v>0</v>
          </cell>
        </row>
        <row r="218">
          <cell r="L218">
            <v>0</v>
          </cell>
        </row>
        <row r="219">
          <cell r="L219">
            <v>0</v>
          </cell>
        </row>
        <row r="220">
          <cell r="A220" t="str">
            <v>13146</v>
          </cell>
          <cell r="L220">
            <v>0</v>
          </cell>
        </row>
        <row r="221">
          <cell r="A221" t="str">
            <v>13146</v>
          </cell>
          <cell r="L221">
            <v>0</v>
          </cell>
        </row>
        <row r="222">
          <cell r="A222" t="str">
            <v>13158</v>
          </cell>
          <cell r="L222">
            <v>0</v>
          </cell>
        </row>
        <row r="223">
          <cell r="A223" t="str">
            <v>13144</v>
          </cell>
          <cell r="L223">
            <v>415206204.43000001</v>
          </cell>
        </row>
        <row r="224">
          <cell r="A224" t="str">
            <v>13144</v>
          </cell>
          <cell r="L224">
            <v>396024000</v>
          </cell>
        </row>
        <row r="225">
          <cell r="A225" t="str">
            <v>13148</v>
          </cell>
          <cell r="L225">
            <v>0</v>
          </cell>
        </row>
        <row r="226">
          <cell r="A226" t="str">
            <v>13146</v>
          </cell>
          <cell r="L226">
            <v>0</v>
          </cell>
        </row>
        <row r="227">
          <cell r="A227" t="str">
            <v>12623</v>
          </cell>
          <cell r="L227">
            <v>0</v>
          </cell>
        </row>
        <row r="228">
          <cell r="L228">
            <v>0</v>
          </cell>
        </row>
        <row r="229">
          <cell r="L229">
            <v>0</v>
          </cell>
        </row>
        <row r="230">
          <cell r="L230">
            <v>0</v>
          </cell>
        </row>
        <row r="231">
          <cell r="L231">
            <v>0</v>
          </cell>
        </row>
        <row r="232">
          <cell r="L232">
            <v>0</v>
          </cell>
        </row>
        <row r="233">
          <cell r="L233">
            <v>0</v>
          </cell>
        </row>
        <row r="234">
          <cell r="L234">
            <v>0</v>
          </cell>
        </row>
        <row r="235">
          <cell r="L235">
            <v>0</v>
          </cell>
        </row>
        <row r="236">
          <cell r="L236">
            <v>0</v>
          </cell>
        </row>
        <row r="237">
          <cell r="L237">
            <v>0</v>
          </cell>
        </row>
      </sheetData>
      <sheetData sheetId="7" refreshError="1">
        <row r="7">
          <cell r="A7" t="str">
            <v>14900-1</v>
          </cell>
          <cell r="L7">
            <v>31597968</v>
          </cell>
        </row>
        <row r="8">
          <cell r="A8" t="str">
            <v>14900-1</v>
          </cell>
          <cell r="L8">
            <v>552778</v>
          </cell>
        </row>
        <row r="9">
          <cell r="L9">
            <v>0</v>
          </cell>
        </row>
        <row r="10">
          <cell r="L10">
            <v>0</v>
          </cell>
        </row>
        <row r="11">
          <cell r="L11">
            <v>0</v>
          </cell>
        </row>
        <row r="12">
          <cell r="L12">
            <v>0</v>
          </cell>
        </row>
        <row r="13">
          <cell r="L13">
            <v>32150746</v>
          </cell>
        </row>
        <row r="15">
          <cell r="L15">
            <v>0</v>
          </cell>
        </row>
        <row r="16">
          <cell r="L16">
            <v>0</v>
          </cell>
        </row>
        <row r="17">
          <cell r="L17">
            <v>0</v>
          </cell>
        </row>
        <row r="18">
          <cell r="L18">
            <v>32150746</v>
          </cell>
        </row>
        <row r="21">
          <cell r="A21" t="str">
            <v>14900-1</v>
          </cell>
          <cell r="L21">
            <v>455232</v>
          </cell>
        </row>
        <row r="22">
          <cell r="L22">
            <v>0</v>
          </cell>
        </row>
        <row r="23">
          <cell r="L23">
            <v>0</v>
          </cell>
        </row>
        <row r="24">
          <cell r="L24">
            <v>0</v>
          </cell>
        </row>
        <row r="25">
          <cell r="L25">
            <v>0</v>
          </cell>
        </row>
        <row r="26">
          <cell r="L26">
            <v>0</v>
          </cell>
        </row>
        <row r="27">
          <cell r="L27">
            <v>0</v>
          </cell>
        </row>
        <row r="28">
          <cell r="L28">
            <v>0</v>
          </cell>
        </row>
        <row r="29">
          <cell r="L29">
            <v>0</v>
          </cell>
        </row>
        <row r="30">
          <cell r="L30">
            <v>0</v>
          </cell>
        </row>
        <row r="31">
          <cell r="L31">
            <v>0</v>
          </cell>
        </row>
        <row r="32">
          <cell r="L32">
            <v>455232</v>
          </cell>
        </row>
        <row r="34">
          <cell r="L34">
            <v>0</v>
          </cell>
        </row>
        <row r="35">
          <cell r="L35">
            <v>0</v>
          </cell>
        </row>
        <row r="36">
          <cell r="L36">
            <v>0</v>
          </cell>
        </row>
        <row r="37">
          <cell r="L37">
            <v>0</v>
          </cell>
        </row>
        <row r="38">
          <cell r="L38">
            <v>0</v>
          </cell>
        </row>
        <row r="39">
          <cell r="L39">
            <v>0</v>
          </cell>
        </row>
        <row r="40">
          <cell r="L40">
            <v>0</v>
          </cell>
        </row>
        <row r="41">
          <cell r="L41">
            <v>455232</v>
          </cell>
        </row>
        <row r="44">
          <cell r="L44">
            <v>0</v>
          </cell>
        </row>
        <row r="45">
          <cell r="L45">
            <v>0</v>
          </cell>
        </row>
        <row r="46">
          <cell r="L46">
            <v>0</v>
          </cell>
        </row>
        <row r="47">
          <cell r="L47">
            <v>0</v>
          </cell>
        </row>
        <row r="48">
          <cell r="L48">
            <v>0</v>
          </cell>
        </row>
        <row r="50">
          <cell r="A50" t="str">
            <v>14897-1</v>
          </cell>
          <cell r="L50">
            <v>53520045</v>
          </cell>
        </row>
        <row r="51">
          <cell r="A51" t="str">
            <v>14897-1</v>
          </cell>
          <cell r="L51">
            <v>20686027</v>
          </cell>
        </row>
        <row r="52">
          <cell r="L52">
            <v>0</v>
          </cell>
        </row>
        <row r="53">
          <cell r="L53">
            <v>0</v>
          </cell>
        </row>
        <row r="54">
          <cell r="L54">
            <v>0</v>
          </cell>
        </row>
        <row r="55">
          <cell r="L55">
            <v>0</v>
          </cell>
        </row>
        <row r="56">
          <cell r="L56">
            <v>0</v>
          </cell>
        </row>
        <row r="57">
          <cell r="L57">
            <v>74206072</v>
          </cell>
        </row>
        <row r="58">
          <cell r="L58">
            <v>74206072</v>
          </cell>
        </row>
        <row r="61">
          <cell r="A61" t="str">
            <v>14897-1</v>
          </cell>
          <cell r="L61">
            <v>0.28999999999999998</v>
          </cell>
        </row>
        <row r="62">
          <cell r="L62">
            <v>0</v>
          </cell>
        </row>
        <row r="63">
          <cell r="L63">
            <v>0</v>
          </cell>
        </row>
        <row r="64">
          <cell r="L64">
            <v>0</v>
          </cell>
        </row>
        <row r="65">
          <cell r="L65">
            <v>0</v>
          </cell>
        </row>
        <row r="66">
          <cell r="L66">
            <v>0</v>
          </cell>
        </row>
        <row r="67">
          <cell r="L67">
            <v>0</v>
          </cell>
        </row>
        <row r="68">
          <cell r="L68">
            <v>0</v>
          </cell>
        </row>
        <row r="69">
          <cell r="L69">
            <v>0.28999999999999998</v>
          </cell>
        </row>
        <row r="71">
          <cell r="L71">
            <v>0</v>
          </cell>
        </row>
        <row r="72">
          <cell r="L72">
            <v>0</v>
          </cell>
        </row>
        <row r="73">
          <cell r="L73">
            <v>0</v>
          </cell>
        </row>
        <row r="74">
          <cell r="L74">
            <v>0</v>
          </cell>
        </row>
        <row r="75">
          <cell r="L75">
            <v>0</v>
          </cell>
        </row>
        <row r="76">
          <cell r="L76">
            <v>0</v>
          </cell>
        </row>
        <row r="77">
          <cell r="L77">
            <v>0.28999999999999998</v>
          </cell>
        </row>
        <row r="80">
          <cell r="A80" t="str">
            <v>14895-1</v>
          </cell>
          <cell r="L80">
            <v>827488</v>
          </cell>
        </row>
        <row r="81">
          <cell r="A81" t="str">
            <v>14896-1</v>
          </cell>
          <cell r="L81">
            <v>683348</v>
          </cell>
        </row>
        <row r="82">
          <cell r="L82">
            <v>0</v>
          </cell>
        </row>
        <row r="83">
          <cell r="L83">
            <v>0</v>
          </cell>
        </row>
        <row r="84">
          <cell r="L84">
            <v>0</v>
          </cell>
        </row>
        <row r="85">
          <cell r="L85">
            <v>0</v>
          </cell>
        </row>
        <row r="86">
          <cell r="L86">
            <v>1510836</v>
          </cell>
        </row>
        <row r="88">
          <cell r="L88">
            <v>0</v>
          </cell>
        </row>
        <row r="89">
          <cell r="L89">
            <v>0</v>
          </cell>
        </row>
        <row r="90">
          <cell r="L90">
            <v>0</v>
          </cell>
        </row>
        <row r="91">
          <cell r="L91">
            <v>0</v>
          </cell>
        </row>
        <row r="92">
          <cell r="L92">
            <v>0</v>
          </cell>
        </row>
        <row r="93">
          <cell r="L93">
            <v>1510836</v>
          </cell>
        </row>
        <row r="96">
          <cell r="A96" t="str">
            <v>14900-1</v>
          </cell>
          <cell r="L96">
            <v>41222253.990000002</v>
          </cell>
        </row>
        <row r="97">
          <cell r="L97">
            <v>0</v>
          </cell>
        </row>
        <row r="98">
          <cell r="L98">
            <v>0</v>
          </cell>
        </row>
        <row r="99">
          <cell r="L99">
            <v>0</v>
          </cell>
        </row>
        <row r="100">
          <cell r="L100">
            <v>41222253.990000002</v>
          </cell>
        </row>
        <row r="102">
          <cell r="L102">
            <v>0</v>
          </cell>
        </row>
        <row r="103">
          <cell r="L103">
            <v>0</v>
          </cell>
        </row>
        <row r="104">
          <cell r="L104">
            <v>0</v>
          </cell>
        </row>
        <row r="105">
          <cell r="L105">
            <v>0</v>
          </cell>
        </row>
        <row r="106">
          <cell r="L106">
            <v>41222253.990000002</v>
          </cell>
        </row>
        <row r="109">
          <cell r="A109" t="str">
            <v>14893-4</v>
          </cell>
          <cell r="L109">
            <v>37243681.640000001</v>
          </cell>
        </row>
        <row r="110">
          <cell r="L110">
            <v>0</v>
          </cell>
        </row>
        <row r="111">
          <cell r="L111">
            <v>0</v>
          </cell>
        </row>
        <row r="112">
          <cell r="L112">
            <v>0</v>
          </cell>
        </row>
        <row r="113">
          <cell r="L113">
            <v>37243681.640000001</v>
          </cell>
        </row>
        <row r="115">
          <cell r="L115">
            <v>0</v>
          </cell>
        </row>
        <row r="116">
          <cell r="L116">
            <v>0</v>
          </cell>
        </row>
        <row r="117">
          <cell r="L117">
            <v>0</v>
          </cell>
        </row>
        <row r="118">
          <cell r="L118">
            <v>0</v>
          </cell>
        </row>
        <row r="119">
          <cell r="L119">
            <v>0</v>
          </cell>
        </row>
        <row r="120">
          <cell r="L120">
            <v>0</v>
          </cell>
        </row>
        <row r="121">
          <cell r="L121">
            <v>0</v>
          </cell>
        </row>
        <row r="122">
          <cell r="L122">
            <v>37243681.640000001</v>
          </cell>
        </row>
        <row r="125">
          <cell r="A125" t="str">
            <v>14891-1</v>
          </cell>
          <cell r="L125">
            <v>0</v>
          </cell>
        </row>
        <row r="126">
          <cell r="A126" t="str">
            <v>14891-2</v>
          </cell>
          <cell r="L126">
            <v>0</v>
          </cell>
        </row>
        <row r="127">
          <cell r="A127" t="str">
            <v>14891-3</v>
          </cell>
          <cell r="L127">
            <v>0</v>
          </cell>
        </row>
        <row r="128">
          <cell r="A128" t="str">
            <v>14891-1</v>
          </cell>
          <cell r="L128">
            <v>0</v>
          </cell>
        </row>
        <row r="129">
          <cell r="A129" t="str">
            <v>14893-1</v>
          </cell>
          <cell r="L129">
            <v>0</v>
          </cell>
        </row>
        <row r="130">
          <cell r="A130" t="str">
            <v>14896-1</v>
          </cell>
          <cell r="L130">
            <v>650028</v>
          </cell>
        </row>
        <row r="131">
          <cell r="L131">
            <v>0</v>
          </cell>
        </row>
        <row r="132">
          <cell r="L132">
            <v>0</v>
          </cell>
        </row>
        <row r="133">
          <cell r="L133">
            <v>0</v>
          </cell>
        </row>
        <row r="134">
          <cell r="L134">
            <v>0</v>
          </cell>
        </row>
        <row r="135">
          <cell r="A135" t="str">
            <v>15025-2</v>
          </cell>
          <cell r="L135">
            <v>0</v>
          </cell>
        </row>
        <row r="136">
          <cell r="L136">
            <v>0</v>
          </cell>
        </row>
        <row r="137">
          <cell r="L137">
            <v>0</v>
          </cell>
        </row>
        <row r="138">
          <cell r="L138">
            <v>0</v>
          </cell>
        </row>
        <row r="139">
          <cell r="L139">
            <v>0</v>
          </cell>
        </row>
        <row r="140">
          <cell r="L140">
            <v>0</v>
          </cell>
        </row>
        <row r="141">
          <cell r="L141">
            <v>0</v>
          </cell>
        </row>
        <row r="142">
          <cell r="A142" t="str">
            <v>14898-1</v>
          </cell>
          <cell r="L142">
            <v>0</v>
          </cell>
        </row>
        <row r="143">
          <cell r="A143" t="str">
            <v>14891-1</v>
          </cell>
          <cell r="L143">
            <v>0</v>
          </cell>
        </row>
        <row r="144">
          <cell r="A144" t="str">
            <v>14893-4</v>
          </cell>
          <cell r="L144">
            <v>0</v>
          </cell>
        </row>
        <row r="145">
          <cell r="A145" t="str">
            <v>14891-1</v>
          </cell>
          <cell r="L145">
            <v>548307</v>
          </cell>
        </row>
        <row r="146">
          <cell r="A146" t="str">
            <v>14893-5</v>
          </cell>
          <cell r="L146">
            <v>0</v>
          </cell>
        </row>
        <row r="147">
          <cell r="L147">
            <v>0</v>
          </cell>
        </row>
        <row r="148">
          <cell r="L148">
            <v>0</v>
          </cell>
        </row>
        <row r="149">
          <cell r="L149">
            <v>0</v>
          </cell>
        </row>
        <row r="150">
          <cell r="L150">
            <v>0</v>
          </cell>
        </row>
        <row r="151">
          <cell r="L151">
            <v>0</v>
          </cell>
        </row>
        <row r="152">
          <cell r="L152">
            <v>0</v>
          </cell>
        </row>
        <row r="153">
          <cell r="L153">
            <v>0</v>
          </cell>
        </row>
        <row r="154">
          <cell r="L154">
            <v>0</v>
          </cell>
        </row>
        <row r="155">
          <cell r="A155" t="str">
            <v>15025-2</v>
          </cell>
          <cell r="L155">
            <v>4622940</v>
          </cell>
        </row>
        <row r="156">
          <cell r="L156">
            <v>0</v>
          </cell>
        </row>
        <row r="157">
          <cell r="L157">
            <v>0</v>
          </cell>
        </row>
        <row r="158">
          <cell r="L158">
            <v>0</v>
          </cell>
        </row>
        <row r="159">
          <cell r="L159">
            <v>0</v>
          </cell>
        </row>
        <row r="160">
          <cell r="L160">
            <v>0</v>
          </cell>
        </row>
        <row r="161">
          <cell r="L161">
            <v>0</v>
          </cell>
        </row>
        <row r="162">
          <cell r="L162">
            <v>0</v>
          </cell>
        </row>
        <row r="164">
          <cell r="L164">
            <v>0</v>
          </cell>
        </row>
        <row r="165">
          <cell r="A165" t="str">
            <v>14898-1</v>
          </cell>
          <cell r="L165">
            <v>0</v>
          </cell>
        </row>
        <row r="166">
          <cell r="A166" t="str">
            <v>14898-1</v>
          </cell>
          <cell r="L166">
            <v>0</v>
          </cell>
        </row>
        <row r="167">
          <cell r="A167" t="str">
            <v>14893-1</v>
          </cell>
          <cell r="L167">
            <v>0</v>
          </cell>
        </row>
        <row r="168">
          <cell r="A168" t="str">
            <v>14893-5</v>
          </cell>
          <cell r="L168">
            <v>0</v>
          </cell>
        </row>
        <row r="169">
          <cell r="L169">
            <v>0</v>
          </cell>
        </row>
        <row r="170">
          <cell r="L170">
            <v>0</v>
          </cell>
        </row>
        <row r="171">
          <cell r="L171">
            <v>0</v>
          </cell>
        </row>
        <row r="172">
          <cell r="L172">
            <v>0</v>
          </cell>
        </row>
        <row r="173">
          <cell r="L173">
            <v>0</v>
          </cell>
        </row>
        <row r="174">
          <cell r="L174">
            <v>0</v>
          </cell>
        </row>
        <row r="175">
          <cell r="A175" t="str">
            <v>14899-3</v>
          </cell>
          <cell r="L175">
            <v>0</v>
          </cell>
        </row>
        <row r="176">
          <cell r="A176" t="str">
            <v>15025-2</v>
          </cell>
          <cell r="L176">
            <v>0</v>
          </cell>
        </row>
        <row r="177">
          <cell r="L177">
            <v>0</v>
          </cell>
        </row>
        <row r="178">
          <cell r="L178">
            <v>0</v>
          </cell>
        </row>
        <row r="179">
          <cell r="L179">
            <v>0</v>
          </cell>
        </row>
        <row r="180">
          <cell r="L180">
            <v>0</v>
          </cell>
        </row>
        <row r="181">
          <cell r="L181">
            <v>0</v>
          </cell>
        </row>
        <row r="182">
          <cell r="L182">
            <v>0</v>
          </cell>
        </row>
        <row r="183">
          <cell r="L183">
            <v>0</v>
          </cell>
        </row>
        <row r="184">
          <cell r="L184">
            <v>0</v>
          </cell>
        </row>
        <row r="185">
          <cell r="L185">
            <v>0</v>
          </cell>
        </row>
        <row r="186">
          <cell r="A186" t="str">
            <v>14900-1</v>
          </cell>
          <cell r="L186">
            <v>0</v>
          </cell>
        </row>
        <row r="187">
          <cell r="A187" t="str">
            <v>14898-1</v>
          </cell>
          <cell r="L187">
            <v>0</v>
          </cell>
        </row>
        <row r="188">
          <cell r="A188" t="str">
            <v>14895-1</v>
          </cell>
          <cell r="L188">
            <v>0</v>
          </cell>
        </row>
        <row r="189">
          <cell r="A189" t="str">
            <v>14898-1</v>
          </cell>
          <cell r="L189">
            <v>0</v>
          </cell>
        </row>
        <row r="190">
          <cell r="A190" t="str">
            <v>Desarrollo noviembre</v>
          </cell>
          <cell r="L190">
            <v>0</v>
          </cell>
        </row>
        <row r="191">
          <cell r="A191" t="str">
            <v>15856</v>
          </cell>
          <cell r="L191">
            <v>0</v>
          </cell>
        </row>
        <row r="192">
          <cell r="A192" t="str">
            <v>14891-1</v>
          </cell>
          <cell r="L192">
            <v>0</v>
          </cell>
        </row>
        <row r="193">
          <cell r="L193">
            <v>0</v>
          </cell>
        </row>
        <row r="194">
          <cell r="L194">
            <v>0</v>
          </cell>
        </row>
        <row r="195">
          <cell r="L195">
            <v>0</v>
          </cell>
        </row>
        <row r="196">
          <cell r="L196">
            <v>0</v>
          </cell>
        </row>
        <row r="197">
          <cell r="L197">
            <v>0</v>
          </cell>
        </row>
        <row r="198">
          <cell r="L198">
            <v>0</v>
          </cell>
        </row>
        <row r="199">
          <cell r="L199">
            <v>0</v>
          </cell>
        </row>
        <row r="200">
          <cell r="L200">
            <v>0</v>
          </cell>
        </row>
        <row r="201">
          <cell r="L201">
            <v>0</v>
          </cell>
        </row>
        <row r="202">
          <cell r="L202">
            <v>0</v>
          </cell>
        </row>
        <row r="203">
          <cell r="L203">
            <v>0</v>
          </cell>
        </row>
        <row r="204">
          <cell r="L204">
            <v>0</v>
          </cell>
        </row>
        <row r="205">
          <cell r="L205">
            <v>0</v>
          </cell>
        </row>
        <row r="206">
          <cell r="L206">
            <v>0</v>
          </cell>
        </row>
        <row r="207">
          <cell r="L207">
            <v>0</v>
          </cell>
        </row>
        <row r="208">
          <cell r="L208">
            <v>0</v>
          </cell>
        </row>
        <row r="209">
          <cell r="L209">
            <v>0</v>
          </cell>
        </row>
        <row r="210">
          <cell r="L210">
            <v>122748138.35000001</v>
          </cell>
        </row>
        <row r="211">
          <cell r="L211">
            <v>0</v>
          </cell>
        </row>
        <row r="212">
          <cell r="L212">
            <v>0</v>
          </cell>
        </row>
        <row r="213">
          <cell r="A213" t="str">
            <v>14893-1</v>
          </cell>
          <cell r="L213">
            <v>0</v>
          </cell>
        </row>
        <row r="214">
          <cell r="A214" t="str">
            <v>14895-1</v>
          </cell>
          <cell r="L214">
            <v>0</v>
          </cell>
        </row>
        <row r="215">
          <cell r="A215" t="str">
            <v>14895-1</v>
          </cell>
          <cell r="L215">
            <v>0</v>
          </cell>
        </row>
        <row r="216">
          <cell r="A216" t="str">
            <v>14893-4</v>
          </cell>
          <cell r="L216">
            <v>0</v>
          </cell>
        </row>
        <row r="217">
          <cell r="A217" t="str">
            <v>14898-1</v>
          </cell>
          <cell r="L217">
            <v>0</v>
          </cell>
        </row>
        <row r="218">
          <cell r="L218">
            <v>0</v>
          </cell>
        </row>
        <row r="219">
          <cell r="L219">
            <v>0</v>
          </cell>
        </row>
        <row r="220">
          <cell r="L220">
            <v>0</v>
          </cell>
        </row>
      </sheetData>
      <sheetData sheetId="8" refreshError="1">
        <row r="15">
          <cell r="E15">
            <v>2170940</v>
          </cell>
          <cell r="F15">
            <v>-1505000</v>
          </cell>
          <cell r="T15" t="str">
            <v>12636-87</v>
          </cell>
          <cell r="V15">
            <v>288579</v>
          </cell>
          <cell r="W15">
            <v>241081</v>
          </cell>
          <cell r="X15">
            <v>-0.26821000000927597</v>
          </cell>
          <cell r="Y15">
            <v>0</v>
          </cell>
        </row>
        <row r="16">
          <cell r="E16">
            <v>0</v>
          </cell>
          <cell r="T16">
            <v>12636</v>
          </cell>
          <cell r="V16">
            <v>0</v>
          </cell>
          <cell r="W16">
            <v>0</v>
          </cell>
          <cell r="X16">
            <v>0</v>
          </cell>
          <cell r="Y16">
            <v>0</v>
          </cell>
        </row>
        <row r="17">
          <cell r="E17">
            <v>0</v>
          </cell>
          <cell r="T17">
            <v>12636</v>
          </cell>
          <cell r="V17">
            <v>0</v>
          </cell>
          <cell r="W17">
            <v>0</v>
          </cell>
          <cell r="X17">
            <v>0</v>
          </cell>
          <cell r="Y17">
            <v>0</v>
          </cell>
        </row>
        <row r="18">
          <cell r="E18">
            <v>656188</v>
          </cell>
          <cell r="F18">
            <v>-590000</v>
          </cell>
          <cell r="T18" t="str">
            <v>12636-100</v>
          </cell>
          <cell r="V18">
            <v>20373</v>
          </cell>
          <cell r="W18">
            <v>29155</v>
          </cell>
          <cell r="X18">
            <v>0.23300000000017462</v>
          </cell>
          <cell r="Y18">
            <v>0</v>
          </cell>
        </row>
        <row r="19">
          <cell r="E19">
            <v>417693</v>
          </cell>
          <cell r="F19">
            <v>-360000</v>
          </cell>
          <cell r="T19" t="str">
            <v>12636-104</v>
          </cell>
          <cell r="V19">
            <v>14168</v>
          </cell>
          <cell r="W19">
            <v>14109</v>
          </cell>
          <cell r="X19">
            <v>-0.24599999999918509</v>
          </cell>
          <cell r="Y19">
            <v>0</v>
          </cell>
        </row>
        <row r="20">
          <cell r="E20">
            <v>276534</v>
          </cell>
          <cell r="F20">
            <v>-276000</v>
          </cell>
          <cell r="T20" t="str">
            <v>12636-116</v>
          </cell>
          <cell r="V20">
            <v>0</v>
          </cell>
          <cell r="W20">
            <v>0</v>
          </cell>
          <cell r="X20">
            <v>0</v>
          </cell>
          <cell r="Y20">
            <v>0</v>
          </cell>
        </row>
        <row r="21">
          <cell r="E21">
            <v>0</v>
          </cell>
          <cell r="T21">
            <v>12636</v>
          </cell>
          <cell r="V21">
            <v>0</v>
          </cell>
          <cell r="W21">
            <v>0</v>
          </cell>
          <cell r="X21">
            <v>0</v>
          </cell>
          <cell r="Y21">
            <v>0</v>
          </cell>
        </row>
        <row r="22">
          <cell r="T22">
            <v>12636</v>
          </cell>
          <cell r="V22">
            <v>0</v>
          </cell>
          <cell r="W22">
            <v>0</v>
          </cell>
          <cell r="X22">
            <v>0</v>
          </cell>
          <cell r="Y22">
            <v>0</v>
          </cell>
        </row>
        <row r="23">
          <cell r="E23">
            <v>263673</v>
          </cell>
          <cell r="F23">
            <v>55000</v>
          </cell>
          <cell r="T23" t="str">
            <v>12636-90</v>
          </cell>
          <cell r="V23">
            <v>40919</v>
          </cell>
          <cell r="W23">
            <v>43705</v>
          </cell>
          <cell r="X23">
            <v>2.9999999998835847E-2</v>
          </cell>
          <cell r="Y23">
            <v>0</v>
          </cell>
        </row>
        <row r="24">
          <cell r="E24">
            <v>116000</v>
          </cell>
          <cell r="F24">
            <v>-116000</v>
          </cell>
          <cell r="T24" t="str">
            <v>12636-10</v>
          </cell>
          <cell r="V24">
            <v>0</v>
          </cell>
          <cell r="W24">
            <v>0</v>
          </cell>
          <cell r="X24">
            <v>0</v>
          </cell>
          <cell r="Y24">
            <v>0</v>
          </cell>
        </row>
        <row r="25">
          <cell r="E25">
            <v>156000</v>
          </cell>
          <cell r="F25">
            <v>-156000</v>
          </cell>
          <cell r="T25" t="str">
            <v>12636-113</v>
          </cell>
          <cell r="V25">
            <v>0</v>
          </cell>
          <cell r="W25">
            <v>0</v>
          </cell>
          <cell r="X25">
            <v>0</v>
          </cell>
          <cell r="Y25">
            <v>0</v>
          </cell>
        </row>
        <row r="26">
          <cell r="T26">
            <v>12636</v>
          </cell>
          <cell r="V26">
            <v>0</v>
          </cell>
          <cell r="W26">
            <v>0</v>
          </cell>
          <cell r="X26">
            <v>0</v>
          </cell>
          <cell r="Y26">
            <v>0</v>
          </cell>
        </row>
        <row r="27">
          <cell r="E27">
            <v>158871</v>
          </cell>
          <cell r="T27" t="str">
            <v>12636-78</v>
          </cell>
          <cell r="V27">
            <v>0</v>
          </cell>
          <cell r="W27">
            <v>0</v>
          </cell>
          <cell r="X27">
            <v>0</v>
          </cell>
          <cell r="Y27">
            <v>0</v>
          </cell>
        </row>
        <row r="28">
          <cell r="E28">
            <v>1091416</v>
          </cell>
          <cell r="F28">
            <v>-500000</v>
          </cell>
          <cell r="T28" t="str">
            <v>12636-96</v>
          </cell>
          <cell r="V28">
            <v>65969</v>
          </cell>
          <cell r="W28">
            <v>230058</v>
          </cell>
          <cell r="X28">
            <v>113615.31176999997</v>
          </cell>
          <cell r="Y28">
            <v>0</v>
          </cell>
        </row>
        <row r="29">
          <cell r="E29">
            <v>146634</v>
          </cell>
          <cell r="F29">
            <v>-100000</v>
          </cell>
          <cell r="T29" t="str">
            <v>12636-99</v>
          </cell>
          <cell r="V29">
            <v>23134</v>
          </cell>
          <cell r="W29">
            <v>19133</v>
          </cell>
          <cell r="X29">
            <v>1905.3459999999977</v>
          </cell>
          <cell r="Y29">
            <v>0</v>
          </cell>
        </row>
        <row r="30">
          <cell r="T30">
            <v>12636</v>
          </cell>
          <cell r="V30">
            <v>0</v>
          </cell>
          <cell r="W30">
            <v>0</v>
          </cell>
          <cell r="X30">
            <v>0</v>
          </cell>
          <cell r="Y30">
            <v>0</v>
          </cell>
        </row>
        <row r="31">
          <cell r="T31">
            <v>12636</v>
          </cell>
          <cell r="V31">
            <v>0</v>
          </cell>
          <cell r="W31">
            <v>0</v>
          </cell>
          <cell r="X31">
            <v>0</v>
          </cell>
          <cell r="Y31">
            <v>0</v>
          </cell>
        </row>
        <row r="32">
          <cell r="E32">
            <v>2438320</v>
          </cell>
          <cell r="F32">
            <v>-235000</v>
          </cell>
          <cell r="T32" t="str">
            <v>12636-95</v>
          </cell>
          <cell r="V32">
            <v>606537</v>
          </cell>
          <cell r="W32">
            <v>498804</v>
          </cell>
          <cell r="X32">
            <v>471974.20601999899</v>
          </cell>
          <cell r="Y32">
            <v>0</v>
          </cell>
        </row>
        <row r="33">
          <cell r="T33">
            <v>12636</v>
          </cell>
          <cell r="V33">
            <v>0</v>
          </cell>
          <cell r="W33">
            <v>0</v>
          </cell>
          <cell r="X33">
            <v>0</v>
          </cell>
          <cell r="Y33">
            <v>0</v>
          </cell>
        </row>
        <row r="34">
          <cell r="T34">
            <v>12636</v>
          </cell>
          <cell r="V34">
            <v>0</v>
          </cell>
          <cell r="W34">
            <v>0</v>
          </cell>
          <cell r="X34">
            <v>0</v>
          </cell>
          <cell r="Y34">
            <v>0</v>
          </cell>
        </row>
        <row r="35">
          <cell r="T35" t="str">
            <v>12636-64</v>
          </cell>
          <cell r="V35">
            <v>0</v>
          </cell>
          <cell r="W35">
            <v>0</v>
          </cell>
          <cell r="X35">
            <v>0</v>
          </cell>
          <cell r="Y35">
            <v>0</v>
          </cell>
        </row>
        <row r="36">
          <cell r="E36">
            <v>384057</v>
          </cell>
          <cell r="T36" t="str">
            <v>12636-73</v>
          </cell>
          <cell r="V36">
            <v>0</v>
          </cell>
          <cell r="W36">
            <v>60780</v>
          </cell>
          <cell r="X36">
            <v>45153.042320000008</v>
          </cell>
          <cell r="Y36">
            <v>0</v>
          </cell>
        </row>
        <row r="37">
          <cell r="T37">
            <v>12636</v>
          </cell>
          <cell r="V37">
            <v>0</v>
          </cell>
          <cell r="W37">
            <v>0</v>
          </cell>
          <cell r="X37">
            <v>0</v>
          </cell>
          <cell r="Y37">
            <v>0</v>
          </cell>
        </row>
        <row r="38">
          <cell r="E38">
            <v>500395</v>
          </cell>
          <cell r="F38">
            <v>-500000</v>
          </cell>
          <cell r="T38" t="str">
            <v>12636-91</v>
          </cell>
          <cell r="V38">
            <v>0</v>
          </cell>
          <cell r="W38">
            <v>0</v>
          </cell>
          <cell r="X38">
            <v>0</v>
          </cell>
          <cell r="Y38">
            <v>0</v>
          </cell>
        </row>
        <row r="39">
          <cell r="E39">
            <v>2723316</v>
          </cell>
          <cell r="F39">
            <v>-1125000</v>
          </cell>
          <cell r="T39" t="str">
            <v>12636-111</v>
          </cell>
          <cell r="V39">
            <v>1639</v>
          </cell>
          <cell r="W39">
            <v>41976</v>
          </cell>
          <cell r="X39">
            <v>0.28500000000349246</v>
          </cell>
          <cell r="Y39">
            <v>0</v>
          </cell>
        </row>
        <row r="40">
          <cell r="T40">
            <v>12636</v>
          </cell>
          <cell r="V40">
            <v>0</v>
          </cell>
          <cell r="W40">
            <v>0</v>
          </cell>
          <cell r="X40">
            <v>0</v>
          </cell>
          <cell r="Y40">
            <v>0</v>
          </cell>
        </row>
        <row r="41">
          <cell r="E41">
            <v>129907</v>
          </cell>
          <cell r="F41">
            <v>288000</v>
          </cell>
          <cell r="T41" t="str">
            <v>12636-109</v>
          </cell>
          <cell r="V41">
            <v>105800</v>
          </cell>
          <cell r="W41">
            <v>102679</v>
          </cell>
          <cell r="X41">
            <v>13835.854319999984</v>
          </cell>
          <cell r="Y41">
            <v>0</v>
          </cell>
        </row>
        <row r="42">
          <cell r="E42">
            <v>729729</v>
          </cell>
          <cell r="F42">
            <v>-123000</v>
          </cell>
          <cell r="T42" t="str">
            <v>12636-41</v>
          </cell>
          <cell r="V42">
            <v>163432</v>
          </cell>
          <cell r="W42">
            <v>122949</v>
          </cell>
          <cell r="X42">
            <v>155611.02852999989</v>
          </cell>
          <cell r="Y42">
            <v>0</v>
          </cell>
        </row>
        <row r="43">
          <cell r="E43">
            <v>0</v>
          </cell>
          <cell r="F43">
            <v>40000</v>
          </cell>
          <cell r="T43" t="str">
            <v>12636-89</v>
          </cell>
          <cell r="V43">
            <v>0</v>
          </cell>
          <cell r="W43">
            <v>0</v>
          </cell>
          <cell r="X43">
            <v>0</v>
          </cell>
          <cell r="Y43">
            <v>0</v>
          </cell>
        </row>
        <row r="44">
          <cell r="E44">
            <v>164459</v>
          </cell>
          <cell r="F44">
            <v>185000</v>
          </cell>
          <cell r="T44" t="str">
            <v>12636-77</v>
          </cell>
          <cell r="V44">
            <v>23644</v>
          </cell>
          <cell r="W44">
            <v>131141</v>
          </cell>
          <cell r="X44">
            <v>44042.921139999904</v>
          </cell>
          <cell r="Y44">
            <v>0</v>
          </cell>
        </row>
        <row r="45">
          <cell r="T45" t="str">
            <v>12636-28</v>
          </cell>
          <cell r="V45">
            <v>0</v>
          </cell>
          <cell r="W45">
            <v>0</v>
          </cell>
          <cell r="X45">
            <v>0</v>
          </cell>
          <cell r="Y45">
            <v>0</v>
          </cell>
        </row>
        <row r="46">
          <cell r="T46" t="str">
            <v>12636-29</v>
          </cell>
          <cell r="V46">
            <v>0</v>
          </cell>
          <cell r="W46">
            <v>0</v>
          </cell>
          <cell r="X46">
            <v>0</v>
          </cell>
          <cell r="Y46">
            <v>0</v>
          </cell>
        </row>
        <row r="47">
          <cell r="E47">
            <v>0</v>
          </cell>
          <cell r="F47">
            <v>22252</v>
          </cell>
          <cell r="T47" t="str">
            <v>12636-106</v>
          </cell>
          <cell r="V47">
            <v>22252</v>
          </cell>
          <cell r="W47">
            <v>0</v>
          </cell>
          <cell r="X47">
            <v>-0.30831999999281834</v>
          </cell>
          <cell r="Y47">
            <v>0</v>
          </cell>
        </row>
        <row r="48">
          <cell r="E48">
            <v>199813</v>
          </cell>
          <cell r="F48">
            <v>405000</v>
          </cell>
          <cell r="T48" t="str">
            <v>12636-52</v>
          </cell>
          <cell r="V48">
            <v>56042</v>
          </cell>
          <cell r="W48">
            <v>69621</v>
          </cell>
          <cell r="X48">
            <v>72244.489259999944</v>
          </cell>
          <cell r="Y48">
            <v>0</v>
          </cell>
        </row>
        <row r="49">
          <cell r="F49">
            <v>460000</v>
          </cell>
          <cell r="T49" t="str">
            <v>12636-76</v>
          </cell>
          <cell r="V49">
            <v>38766</v>
          </cell>
          <cell r="W49">
            <v>219130</v>
          </cell>
          <cell r="X49">
            <v>178842.19659000001</v>
          </cell>
          <cell r="Y49">
            <v>0</v>
          </cell>
        </row>
        <row r="50">
          <cell r="E50">
            <v>278400</v>
          </cell>
          <cell r="F50">
            <v>-278000</v>
          </cell>
          <cell r="T50" t="str">
            <v>12636-114</v>
          </cell>
          <cell r="V50">
            <v>0</v>
          </cell>
          <cell r="W50">
            <v>0</v>
          </cell>
          <cell r="X50">
            <v>0</v>
          </cell>
          <cell r="Y50">
            <v>0</v>
          </cell>
        </row>
        <row r="51">
          <cell r="E51">
            <v>144768</v>
          </cell>
          <cell r="F51">
            <v>-144000</v>
          </cell>
          <cell r="T51" t="str">
            <v>12636-115</v>
          </cell>
          <cell r="V51">
            <v>0</v>
          </cell>
          <cell r="W51">
            <v>0</v>
          </cell>
          <cell r="X51">
            <v>0</v>
          </cell>
          <cell r="Y51">
            <v>0</v>
          </cell>
        </row>
        <row r="52">
          <cell r="E52">
            <v>56839</v>
          </cell>
          <cell r="F52">
            <v>-56839</v>
          </cell>
          <cell r="T52" t="str">
            <v>12636-101</v>
          </cell>
          <cell r="V52">
            <v>0</v>
          </cell>
          <cell r="W52">
            <v>0</v>
          </cell>
          <cell r="X52">
            <v>0</v>
          </cell>
          <cell r="Y52">
            <v>0</v>
          </cell>
        </row>
        <row r="53">
          <cell r="E53">
            <v>474631</v>
          </cell>
          <cell r="F53">
            <v>200000</v>
          </cell>
          <cell r="T53" t="str">
            <v>12636-67</v>
          </cell>
          <cell r="V53">
            <v>134081</v>
          </cell>
          <cell r="W53">
            <v>187607</v>
          </cell>
          <cell r="X53">
            <v>19496.629150000052</v>
          </cell>
          <cell r="Y53">
            <v>0</v>
          </cell>
        </row>
        <row r="54">
          <cell r="E54">
            <v>425720</v>
          </cell>
          <cell r="F54">
            <v>-424000</v>
          </cell>
          <cell r="T54" t="str">
            <v>12636-86</v>
          </cell>
          <cell r="V54">
            <v>966</v>
          </cell>
          <cell r="W54">
            <v>0</v>
          </cell>
          <cell r="X54">
            <v>-0.11800000000005184</v>
          </cell>
          <cell r="Y54">
            <v>0</v>
          </cell>
        </row>
        <row r="55">
          <cell r="E55">
            <v>2658435</v>
          </cell>
          <cell r="F55">
            <v>-1200000</v>
          </cell>
          <cell r="T55" t="str">
            <v>12636-83</v>
          </cell>
          <cell r="V55">
            <v>605144</v>
          </cell>
          <cell r="W55">
            <v>536659</v>
          </cell>
          <cell r="X55">
            <v>6821.3560299996752</v>
          </cell>
          <cell r="Y55">
            <v>0</v>
          </cell>
        </row>
        <row r="56">
          <cell r="F56">
            <v>290428</v>
          </cell>
          <cell r="T56" t="str">
            <v>12636-88</v>
          </cell>
          <cell r="V56">
            <v>114862</v>
          </cell>
          <cell r="W56">
            <v>136295</v>
          </cell>
          <cell r="X56">
            <v>0.31099052799982019</v>
          </cell>
          <cell r="Y56">
            <v>0</v>
          </cell>
        </row>
        <row r="57">
          <cell r="E57">
            <v>2833273</v>
          </cell>
          <cell r="F57">
            <v>-2547000</v>
          </cell>
          <cell r="T57" t="str">
            <v>12636-75</v>
          </cell>
          <cell r="V57">
            <v>125146</v>
          </cell>
          <cell r="W57">
            <v>116625</v>
          </cell>
          <cell r="X57">
            <v>1263.8999999999942</v>
          </cell>
          <cell r="Y57">
            <v>0</v>
          </cell>
        </row>
        <row r="58">
          <cell r="E58">
            <v>119248</v>
          </cell>
          <cell r="F58">
            <v>-119000</v>
          </cell>
          <cell r="T58" t="str">
            <v>12636-117</v>
          </cell>
          <cell r="V58">
            <v>0</v>
          </cell>
          <cell r="W58">
            <v>0</v>
          </cell>
          <cell r="X58">
            <v>0</v>
          </cell>
          <cell r="Y58">
            <v>0</v>
          </cell>
        </row>
        <row r="59">
          <cell r="T59" t="str">
            <v>12636-110</v>
          </cell>
          <cell r="V59">
            <v>32128</v>
          </cell>
          <cell r="W59">
            <v>51551</v>
          </cell>
          <cell r="X59">
            <v>5.400000000372529E-2</v>
          </cell>
          <cell r="Y59">
            <v>0</v>
          </cell>
        </row>
        <row r="60">
          <cell r="T60" t="str">
            <v>12636-112</v>
          </cell>
          <cell r="V60">
            <v>38519</v>
          </cell>
          <cell r="W60">
            <v>64940</v>
          </cell>
          <cell r="X60">
            <v>5894.4786400000012</v>
          </cell>
          <cell r="Y60">
            <v>0</v>
          </cell>
        </row>
        <row r="61">
          <cell r="E61">
            <v>137656</v>
          </cell>
          <cell r="F61">
            <v>-137656</v>
          </cell>
          <cell r="T61" t="str">
            <v>12636-33</v>
          </cell>
          <cell r="V61">
            <v>0</v>
          </cell>
          <cell r="W61">
            <v>0</v>
          </cell>
          <cell r="X61">
            <v>0</v>
          </cell>
          <cell r="Y61">
            <v>0</v>
          </cell>
        </row>
        <row r="62">
          <cell r="E62">
            <v>434188</v>
          </cell>
          <cell r="F62">
            <v>-434188</v>
          </cell>
          <cell r="T62" t="str">
            <v>12636-58</v>
          </cell>
          <cell r="V62">
            <v>0</v>
          </cell>
          <cell r="W62">
            <v>0</v>
          </cell>
          <cell r="X62">
            <v>0</v>
          </cell>
          <cell r="Y62">
            <v>0</v>
          </cell>
        </row>
        <row r="63">
          <cell r="E63">
            <v>0</v>
          </cell>
          <cell r="T63" t="str">
            <v>12636-56</v>
          </cell>
          <cell r="V63">
            <v>0</v>
          </cell>
          <cell r="W63">
            <v>0</v>
          </cell>
          <cell r="X63">
            <v>0</v>
          </cell>
          <cell r="Y63">
            <v>0</v>
          </cell>
        </row>
        <row r="64">
          <cell r="E64">
            <v>0</v>
          </cell>
          <cell r="T64" t="str">
            <v>12636-199</v>
          </cell>
          <cell r="V64">
            <v>0</v>
          </cell>
          <cell r="W64">
            <v>0</v>
          </cell>
          <cell r="X64">
            <v>0</v>
          </cell>
          <cell r="Y64">
            <v>0</v>
          </cell>
        </row>
        <row r="65">
          <cell r="E65">
            <v>20287103</v>
          </cell>
          <cell r="F65">
            <v>-9021003</v>
          </cell>
          <cell r="T65" t="str">
            <v>12636-121</v>
          </cell>
          <cell r="V65">
            <v>2522100</v>
          </cell>
          <cell r="W65">
            <v>2801507</v>
          </cell>
          <cell r="X65">
            <v>1124806.1995905263</v>
          </cell>
          <cell r="Y65">
            <v>0</v>
          </cell>
        </row>
        <row r="66">
          <cell r="E66">
            <v>0</v>
          </cell>
          <cell r="F66">
            <v>-9021003</v>
          </cell>
          <cell r="T66">
            <v>12636</v>
          </cell>
          <cell r="V66">
            <v>0</v>
          </cell>
          <cell r="W66">
            <v>0</v>
          </cell>
          <cell r="X66">
            <v>0</v>
          </cell>
          <cell r="Y66">
            <v>0</v>
          </cell>
        </row>
        <row r="67">
          <cell r="E67">
            <v>85000</v>
          </cell>
          <cell r="F67">
            <v>-85000</v>
          </cell>
          <cell r="T67" t="str">
            <v>12636-97</v>
          </cell>
          <cell r="V67">
            <v>0</v>
          </cell>
          <cell r="W67">
            <v>0</v>
          </cell>
          <cell r="X67">
            <v>0</v>
          </cell>
          <cell r="Y67">
            <v>0</v>
          </cell>
        </row>
        <row r="68">
          <cell r="E68">
            <v>140000</v>
          </cell>
          <cell r="F68">
            <v>-140000</v>
          </cell>
          <cell r="T68" t="str">
            <v>12636-92</v>
          </cell>
          <cell r="V68">
            <v>0</v>
          </cell>
          <cell r="W68">
            <v>0</v>
          </cell>
          <cell r="X68">
            <v>0</v>
          </cell>
          <cell r="Y68">
            <v>0</v>
          </cell>
        </row>
        <row r="69">
          <cell r="T69" t="str">
            <v>12636-98</v>
          </cell>
          <cell r="V69">
            <v>0</v>
          </cell>
          <cell r="W69">
            <v>0</v>
          </cell>
          <cell r="X69">
            <v>0</v>
          </cell>
          <cell r="Y69">
            <v>0</v>
          </cell>
        </row>
        <row r="70">
          <cell r="F70">
            <v>446003</v>
          </cell>
          <cell r="T70" t="str">
            <v>12636-114</v>
          </cell>
          <cell r="V70">
            <v>0</v>
          </cell>
          <cell r="W70">
            <v>383505.66787</v>
          </cell>
          <cell r="X70">
            <v>0</v>
          </cell>
          <cell r="Y70">
            <v>0</v>
          </cell>
        </row>
        <row r="71">
          <cell r="E71">
            <v>200000</v>
          </cell>
          <cell r="F71">
            <v>459390</v>
          </cell>
          <cell r="T71" t="str">
            <v>12636-99</v>
          </cell>
          <cell r="V71">
            <v>0</v>
          </cell>
          <cell r="W71">
            <v>0</v>
          </cell>
          <cell r="X71">
            <v>0</v>
          </cell>
          <cell r="Y71">
            <v>0</v>
          </cell>
        </row>
        <row r="72">
          <cell r="E72">
            <v>225000</v>
          </cell>
          <cell r="F72">
            <v>221003</v>
          </cell>
          <cell r="V72">
            <v>0</v>
          </cell>
          <cell r="W72">
            <v>383505.66787</v>
          </cell>
          <cell r="X72">
            <v>0</v>
          </cell>
          <cell r="Y72">
            <v>0</v>
          </cell>
        </row>
        <row r="73">
          <cell r="T73" t="str">
            <v>12636-80</v>
          </cell>
          <cell r="V73">
            <v>0</v>
          </cell>
          <cell r="W73">
            <v>0</v>
          </cell>
          <cell r="X73">
            <v>0</v>
          </cell>
          <cell r="Y73">
            <v>0</v>
          </cell>
        </row>
        <row r="74">
          <cell r="T74" t="str">
            <v>12636-53</v>
          </cell>
          <cell r="V74">
            <v>0</v>
          </cell>
          <cell r="W74">
            <v>0</v>
          </cell>
          <cell r="X74">
            <v>0</v>
          </cell>
          <cell r="Y74">
            <v>0</v>
          </cell>
        </row>
        <row r="75">
          <cell r="V75">
            <v>0</v>
          </cell>
          <cell r="W75">
            <v>0</v>
          </cell>
          <cell r="X75">
            <v>0</v>
          </cell>
          <cell r="Y75">
            <v>0</v>
          </cell>
        </row>
        <row r="76">
          <cell r="E76">
            <v>0</v>
          </cell>
          <cell r="F76">
            <v>0</v>
          </cell>
          <cell r="V76">
            <v>0</v>
          </cell>
          <cell r="W76">
            <v>0</v>
          </cell>
          <cell r="X76">
            <v>0</v>
          </cell>
          <cell r="Y76">
            <v>0</v>
          </cell>
        </row>
        <row r="77">
          <cell r="E77">
            <v>0</v>
          </cell>
          <cell r="T77" t="str">
            <v>12636-</v>
          </cell>
          <cell r="V77">
            <v>0</v>
          </cell>
          <cell r="W77">
            <v>0</v>
          </cell>
          <cell r="X77">
            <v>0</v>
          </cell>
          <cell r="Y77">
            <v>0</v>
          </cell>
        </row>
        <row r="78">
          <cell r="V78">
            <v>0</v>
          </cell>
          <cell r="W78">
            <v>0</v>
          </cell>
          <cell r="X78">
            <v>0</v>
          </cell>
          <cell r="Y78">
            <v>0</v>
          </cell>
        </row>
        <row r="79">
          <cell r="E79">
            <v>0</v>
          </cell>
          <cell r="F79">
            <v>0</v>
          </cell>
          <cell r="V79">
            <v>0</v>
          </cell>
          <cell r="W79">
            <v>0</v>
          </cell>
          <cell r="X79">
            <v>0</v>
          </cell>
          <cell r="Y79">
            <v>0</v>
          </cell>
        </row>
        <row r="80">
          <cell r="E80">
            <v>20512103</v>
          </cell>
          <cell r="F80">
            <v>-8800000</v>
          </cell>
          <cell r="V80">
            <v>2522100</v>
          </cell>
          <cell r="W80">
            <v>3301503.66787</v>
          </cell>
          <cell r="X80">
            <v>1130700.7322305264</v>
          </cell>
          <cell r="Y80">
            <v>0</v>
          </cell>
        </row>
        <row r="81">
          <cell r="V81">
            <v>0.21534134390723852</v>
          </cell>
          <cell r="W81">
            <v>0.28188820298711514</v>
          </cell>
          <cell r="X81">
            <v>9.6541221694389681E-2</v>
          </cell>
          <cell r="Y81">
            <v>0</v>
          </cell>
        </row>
        <row r="84">
          <cell r="E84">
            <v>0</v>
          </cell>
          <cell r="F84">
            <v>0</v>
          </cell>
          <cell r="T84" t="str">
            <v>12637-1</v>
          </cell>
          <cell r="V84">
            <v>0</v>
          </cell>
          <cell r="W84">
            <v>0</v>
          </cell>
          <cell r="X84">
            <v>0</v>
          </cell>
          <cell r="Y84">
            <v>0</v>
          </cell>
        </row>
        <row r="85">
          <cell r="E85">
            <v>197200</v>
          </cell>
          <cell r="T85" t="str">
            <v>12637-2</v>
          </cell>
          <cell r="V85">
            <v>0</v>
          </cell>
          <cell r="W85">
            <v>0</v>
          </cell>
          <cell r="X85">
            <v>0</v>
          </cell>
          <cell r="Y85">
            <v>0</v>
          </cell>
        </row>
        <row r="86">
          <cell r="E86">
            <v>0</v>
          </cell>
          <cell r="T86" t="str">
            <v>12637-118</v>
          </cell>
          <cell r="V86">
            <v>0</v>
          </cell>
          <cell r="W86">
            <v>0</v>
          </cell>
          <cell r="X86">
            <v>0</v>
          </cell>
          <cell r="Y86">
            <v>0</v>
          </cell>
        </row>
        <row r="87">
          <cell r="E87">
            <v>0</v>
          </cell>
          <cell r="T87" t="str">
            <v>12637-107</v>
          </cell>
          <cell r="V87">
            <v>0</v>
          </cell>
          <cell r="W87">
            <v>0</v>
          </cell>
          <cell r="X87">
            <v>0</v>
          </cell>
          <cell r="Y87">
            <v>0</v>
          </cell>
        </row>
        <row r="88">
          <cell r="T88" t="str">
            <v>12637-4</v>
          </cell>
          <cell r="V88">
            <v>0</v>
          </cell>
          <cell r="W88">
            <v>0</v>
          </cell>
          <cell r="X88">
            <v>0</v>
          </cell>
          <cell r="Y88">
            <v>0</v>
          </cell>
        </row>
        <row r="89">
          <cell r="E89">
            <v>0</v>
          </cell>
          <cell r="T89" t="str">
            <v>12637-5</v>
          </cell>
          <cell r="V89">
            <v>0</v>
          </cell>
          <cell r="W89">
            <v>0</v>
          </cell>
          <cell r="X89">
            <v>0</v>
          </cell>
          <cell r="Y89">
            <v>0</v>
          </cell>
        </row>
        <row r="90">
          <cell r="E90">
            <v>197200</v>
          </cell>
          <cell r="F90">
            <v>0</v>
          </cell>
          <cell r="V90">
            <v>0</v>
          </cell>
          <cell r="W90">
            <v>0</v>
          </cell>
          <cell r="X90">
            <v>0</v>
          </cell>
          <cell r="Y90">
            <v>0</v>
          </cell>
        </row>
        <row r="91">
          <cell r="E91">
            <v>197200</v>
          </cell>
          <cell r="F91">
            <v>0</v>
          </cell>
          <cell r="V91">
            <v>0</v>
          </cell>
          <cell r="W91">
            <v>0</v>
          </cell>
          <cell r="X91">
            <v>0</v>
          </cell>
          <cell r="Y91">
            <v>0</v>
          </cell>
        </row>
        <row r="92">
          <cell r="V92">
            <v>0</v>
          </cell>
          <cell r="W92">
            <v>0</v>
          </cell>
          <cell r="X92">
            <v>0</v>
          </cell>
          <cell r="Y92">
            <v>0</v>
          </cell>
        </row>
        <row r="94">
          <cell r="E94">
            <v>20709303</v>
          </cell>
          <cell r="F94">
            <v>-8800000</v>
          </cell>
          <cell r="V94">
            <v>2522100.215341344</v>
          </cell>
          <cell r="W94">
            <v>3301503.9497582028</v>
          </cell>
          <cell r="X94">
            <v>1130700.8287717481</v>
          </cell>
          <cell r="Y94">
            <v>0</v>
          </cell>
        </row>
        <row r="95">
          <cell r="V95">
            <v>0.21177563584882708</v>
          </cell>
          <cell r="W95">
            <v>0.27722058543293449</v>
          </cell>
          <cell r="X95">
            <v>9.4942653551744222E-2</v>
          </cell>
          <cell r="Y95">
            <v>0</v>
          </cell>
        </row>
      </sheetData>
      <sheetData sheetId="9" refreshError="1">
        <row r="14">
          <cell r="B14" t="str">
            <v>AREA BANCO</v>
          </cell>
        </row>
        <row r="15">
          <cell r="B15" t="str">
            <v>12636-41</v>
          </cell>
          <cell r="Q15">
            <v>0</v>
          </cell>
          <cell r="V15">
            <v>0</v>
          </cell>
          <cell r="W15">
            <v>0</v>
          </cell>
        </row>
        <row r="16">
          <cell r="B16" t="str">
            <v>12636-41</v>
          </cell>
          <cell r="Q16">
            <v>0</v>
          </cell>
          <cell r="V16">
            <v>0</v>
          </cell>
          <cell r="W16">
            <v>0</v>
          </cell>
        </row>
        <row r="17">
          <cell r="B17" t="str">
            <v>12636-41</v>
          </cell>
          <cell r="Q17">
            <v>0</v>
          </cell>
          <cell r="V17">
            <v>0</v>
          </cell>
          <cell r="W17">
            <v>0</v>
          </cell>
        </row>
        <row r="18">
          <cell r="B18" t="str">
            <v>12636-41</v>
          </cell>
          <cell r="Q18">
            <v>0</v>
          </cell>
          <cell r="V18">
            <v>0</v>
          </cell>
          <cell r="W18">
            <v>0</v>
          </cell>
        </row>
        <row r="19">
          <cell r="B19" t="str">
            <v>12636-41</v>
          </cell>
          <cell r="Q19">
            <v>0</v>
          </cell>
          <cell r="V19">
            <v>0</v>
          </cell>
          <cell r="W19">
            <v>0</v>
          </cell>
        </row>
        <row r="20">
          <cell r="B20" t="str">
            <v>12636-41</v>
          </cell>
          <cell r="Q20">
            <v>0</v>
          </cell>
          <cell r="V20">
            <v>0</v>
          </cell>
          <cell r="W20">
            <v>0</v>
          </cell>
        </row>
        <row r="21">
          <cell r="B21" t="str">
            <v>12636-41</v>
          </cell>
          <cell r="Q21">
            <v>0</v>
          </cell>
          <cell r="V21">
            <v>0</v>
          </cell>
          <cell r="W21">
            <v>0</v>
          </cell>
        </row>
        <row r="22">
          <cell r="B22" t="str">
            <v>12636-41</v>
          </cell>
          <cell r="Q22">
            <v>0</v>
          </cell>
          <cell r="V22">
            <v>0</v>
          </cell>
          <cell r="W22">
            <v>0</v>
          </cell>
        </row>
        <row r="23">
          <cell r="B23" t="str">
            <v>12636-41</v>
          </cell>
          <cell r="Q23">
            <v>0</v>
          </cell>
          <cell r="V23">
            <v>0</v>
          </cell>
          <cell r="W23">
            <v>0</v>
          </cell>
        </row>
        <row r="24">
          <cell r="B24" t="str">
            <v>12636-41</v>
          </cell>
          <cell r="Q24">
            <v>0</v>
          </cell>
          <cell r="V24">
            <v>0</v>
          </cell>
          <cell r="W24">
            <v>0</v>
          </cell>
        </row>
        <row r="25">
          <cell r="B25" t="str">
            <v>12636-41</v>
          </cell>
          <cell r="Q25">
            <v>153484603.25499997</v>
          </cell>
          <cell r="V25">
            <v>306969206.50999993</v>
          </cell>
          <cell r="W25">
            <v>0</v>
          </cell>
        </row>
        <row r="26">
          <cell r="B26" t="str">
            <v>12636-41</v>
          </cell>
          <cell r="Q26">
            <v>0</v>
          </cell>
          <cell r="V26">
            <v>0</v>
          </cell>
          <cell r="W26">
            <v>0</v>
          </cell>
        </row>
        <row r="27">
          <cell r="B27" t="str">
            <v>12636-41</v>
          </cell>
          <cell r="Q27">
            <v>0</v>
          </cell>
          <cell r="V27">
            <v>0</v>
          </cell>
          <cell r="W27">
            <v>0</v>
          </cell>
        </row>
        <row r="28">
          <cell r="B28" t="str">
            <v>12636-41</v>
          </cell>
          <cell r="Q28">
            <v>0</v>
          </cell>
          <cell r="V28">
            <v>0</v>
          </cell>
          <cell r="W28">
            <v>0</v>
          </cell>
        </row>
        <row r="29">
          <cell r="B29" t="str">
            <v>12636-41</v>
          </cell>
          <cell r="Q29">
            <v>-4614587.74125</v>
          </cell>
          <cell r="V29">
            <v>36916701.930000007</v>
          </cell>
          <cell r="W29">
            <v>0</v>
          </cell>
        </row>
        <row r="30">
          <cell r="B30" t="str">
            <v>12636-41</v>
          </cell>
          <cell r="Q30">
            <v>0</v>
          </cell>
          <cell r="V30">
            <v>0</v>
          </cell>
          <cell r="W30">
            <v>0</v>
          </cell>
        </row>
        <row r="31">
          <cell r="B31" t="str">
            <v>12636-41</v>
          </cell>
          <cell r="Q31">
            <v>0</v>
          </cell>
          <cell r="V31">
            <v>1013760</v>
          </cell>
          <cell r="W31">
            <v>0</v>
          </cell>
        </row>
        <row r="32">
          <cell r="B32" t="str">
            <v>12636-41</v>
          </cell>
          <cell r="Q32">
            <v>0</v>
          </cell>
          <cell r="V32">
            <v>0</v>
          </cell>
          <cell r="W32">
            <v>0</v>
          </cell>
        </row>
        <row r="33">
          <cell r="B33" t="str">
            <v>12636-41</v>
          </cell>
          <cell r="Q33">
            <v>63291120.433333337</v>
          </cell>
          <cell r="V33">
            <v>59910113</v>
          </cell>
          <cell r="W33">
            <v>0</v>
          </cell>
        </row>
        <row r="34">
          <cell r="B34" t="str">
            <v>12636-41</v>
          </cell>
          <cell r="Q34">
            <v>0</v>
          </cell>
          <cell r="V34">
            <v>0</v>
          </cell>
          <cell r="W34">
            <v>0</v>
          </cell>
        </row>
        <row r="35">
          <cell r="B35" t="str">
            <v>12636-41</v>
          </cell>
          <cell r="Q35">
            <v>83667123.545000002</v>
          </cell>
          <cell r="V35">
            <v>37182247.089999996</v>
          </cell>
          <cell r="W35">
            <v>0</v>
          </cell>
        </row>
        <row r="36">
          <cell r="B36" t="str">
            <v>12636-41</v>
          </cell>
          <cell r="Q36">
            <v>0</v>
          </cell>
          <cell r="V36">
            <v>0</v>
          </cell>
          <cell r="W36">
            <v>0</v>
          </cell>
        </row>
        <row r="37">
          <cell r="Q37">
            <v>295828259.49208331</v>
          </cell>
          <cell r="R37">
            <v>0</v>
          </cell>
          <cell r="S37">
            <v>0</v>
          </cell>
          <cell r="V37">
            <v>441992028.52999991</v>
          </cell>
          <cell r="W37">
            <v>0</v>
          </cell>
        </row>
        <row r="38">
          <cell r="B38" t="str">
            <v>12636-52</v>
          </cell>
          <cell r="Q38">
            <v>406836845.11340797</v>
          </cell>
          <cell r="V38">
            <v>72244256.99999994</v>
          </cell>
          <cell r="W38">
            <v>0</v>
          </cell>
        </row>
        <row r="39">
          <cell r="B39" t="str">
            <v>12636-52</v>
          </cell>
          <cell r="Q39">
            <v>0</v>
          </cell>
          <cell r="V39">
            <v>0</v>
          </cell>
          <cell r="W39">
            <v>0</v>
          </cell>
        </row>
        <row r="40">
          <cell r="B40" t="str">
            <v>12636-52</v>
          </cell>
          <cell r="Q40">
            <v>0</v>
          </cell>
          <cell r="V40">
            <v>0</v>
          </cell>
          <cell r="W40">
            <v>0</v>
          </cell>
        </row>
        <row r="41">
          <cell r="B41" t="str">
            <v>12636-52</v>
          </cell>
          <cell r="Q41">
            <v>0</v>
          </cell>
          <cell r="V41">
            <v>83886048.25999999</v>
          </cell>
          <cell r="W41">
            <v>0</v>
          </cell>
        </row>
        <row r="42">
          <cell r="B42" t="str">
            <v>12636-52</v>
          </cell>
          <cell r="Q42">
            <v>0</v>
          </cell>
          <cell r="V42">
            <v>0</v>
          </cell>
          <cell r="W42">
            <v>0</v>
          </cell>
        </row>
        <row r="43">
          <cell r="B43" t="str">
            <v>12636-52</v>
          </cell>
          <cell r="Q43">
            <v>0</v>
          </cell>
          <cell r="V43">
            <v>0</v>
          </cell>
          <cell r="W43">
            <v>0</v>
          </cell>
        </row>
        <row r="44">
          <cell r="B44" t="str">
            <v>12636-52</v>
          </cell>
          <cell r="Q44">
            <v>0</v>
          </cell>
          <cell r="V44">
            <v>0</v>
          </cell>
          <cell r="W44">
            <v>0</v>
          </cell>
        </row>
        <row r="45">
          <cell r="B45" t="str">
            <v>12636-52</v>
          </cell>
          <cell r="Q45">
            <v>0</v>
          </cell>
          <cell r="V45">
            <v>41777184</v>
          </cell>
          <cell r="W45">
            <v>0</v>
          </cell>
        </row>
        <row r="46">
          <cell r="B46" t="str">
            <v>12636-52</v>
          </cell>
          <cell r="Q46">
            <v>0</v>
          </cell>
          <cell r="V46">
            <v>0</v>
          </cell>
          <cell r="W46">
            <v>0</v>
          </cell>
        </row>
        <row r="47">
          <cell r="B47" t="str">
            <v>12636-52</v>
          </cell>
          <cell r="Q47">
            <v>0</v>
          </cell>
          <cell r="V47">
            <v>0</v>
          </cell>
          <cell r="W47">
            <v>0</v>
          </cell>
        </row>
        <row r="48">
          <cell r="Q48">
            <v>406836845.11340797</v>
          </cell>
          <cell r="R48">
            <v>0</v>
          </cell>
          <cell r="S48">
            <v>0</v>
          </cell>
          <cell r="V48">
            <v>197907489.25999993</v>
          </cell>
          <cell r="W48">
            <v>0</v>
          </cell>
        </row>
        <row r="49">
          <cell r="B49" t="str">
            <v>12636-64</v>
          </cell>
          <cell r="Q49">
            <v>0</v>
          </cell>
          <cell r="R49">
            <v>0</v>
          </cell>
          <cell r="V49">
            <v>0</v>
          </cell>
          <cell r="W49">
            <v>0</v>
          </cell>
        </row>
        <row r="50">
          <cell r="B50" t="str">
            <v>12636-64</v>
          </cell>
          <cell r="Q50">
            <v>0</v>
          </cell>
          <cell r="V50">
            <v>0</v>
          </cell>
          <cell r="W50">
            <v>0</v>
          </cell>
        </row>
        <row r="51">
          <cell r="B51" t="str">
            <v>12636-64</v>
          </cell>
          <cell r="Q51">
            <v>0</v>
          </cell>
          <cell r="V51">
            <v>0</v>
          </cell>
          <cell r="W51">
            <v>0</v>
          </cell>
        </row>
        <row r="52">
          <cell r="B52" t="str">
            <v>12636-64</v>
          </cell>
          <cell r="Q52">
            <v>0</v>
          </cell>
          <cell r="V52">
            <v>0</v>
          </cell>
          <cell r="W52">
            <v>0</v>
          </cell>
        </row>
        <row r="53">
          <cell r="B53" t="str">
            <v>12636-64</v>
          </cell>
          <cell r="Q53">
            <v>0</v>
          </cell>
          <cell r="V53">
            <v>0</v>
          </cell>
          <cell r="W53">
            <v>0</v>
          </cell>
        </row>
        <row r="54">
          <cell r="Q54">
            <v>0</v>
          </cell>
          <cell r="R54">
            <v>0</v>
          </cell>
          <cell r="S54">
            <v>0</v>
          </cell>
          <cell r="V54">
            <v>0</v>
          </cell>
          <cell r="W54">
            <v>0</v>
          </cell>
        </row>
        <row r="55">
          <cell r="B55" t="str">
            <v>12636-67</v>
          </cell>
          <cell r="Q55">
            <v>117221564.855</v>
          </cell>
          <cell r="V55">
            <v>234443129.71000004</v>
          </cell>
          <cell r="W55">
            <v>0</v>
          </cell>
        </row>
        <row r="56">
          <cell r="B56" t="str">
            <v>12636-67</v>
          </cell>
          <cell r="Q56">
            <v>0</v>
          </cell>
          <cell r="V56">
            <v>0</v>
          </cell>
          <cell r="W56">
            <v>0</v>
          </cell>
        </row>
        <row r="57">
          <cell r="B57" t="str">
            <v>12636-67</v>
          </cell>
          <cell r="Q57">
            <v>40366091</v>
          </cell>
          <cell r="V57">
            <v>80732182</v>
          </cell>
          <cell r="W57">
            <v>0</v>
          </cell>
        </row>
        <row r="58">
          <cell r="B58" t="str">
            <v>12636-67</v>
          </cell>
          <cell r="Q58">
            <v>5765757.7199999997</v>
          </cell>
          <cell r="V58">
            <v>11531515.439999998</v>
          </cell>
          <cell r="W58">
            <v>0</v>
          </cell>
        </row>
        <row r="59">
          <cell r="B59" t="str">
            <v>12636-67</v>
          </cell>
          <cell r="Q59">
            <v>32356256.930399999</v>
          </cell>
          <cell r="R59">
            <v>1679925.84</v>
          </cell>
          <cell r="V59">
            <v>0</v>
          </cell>
          <cell r="W59">
            <v>0</v>
          </cell>
        </row>
        <row r="60">
          <cell r="B60" t="str">
            <v>12636-67</v>
          </cell>
          <cell r="Q60">
            <v>0</v>
          </cell>
          <cell r="V60">
            <v>14477802</v>
          </cell>
          <cell r="W60">
            <v>0</v>
          </cell>
        </row>
        <row r="61">
          <cell r="B61" t="str">
            <v>12636-67</v>
          </cell>
          <cell r="Q61">
            <v>0</v>
          </cell>
          <cell r="V61">
            <v>0</v>
          </cell>
          <cell r="W61">
            <v>0</v>
          </cell>
        </row>
        <row r="62">
          <cell r="B62" t="str">
            <v>12636-67</v>
          </cell>
          <cell r="Q62">
            <v>0</v>
          </cell>
          <cell r="V62">
            <v>0</v>
          </cell>
          <cell r="W62">
            <v>0</v>
          </cell>
        </row>
        <row r="63">
          <cell r="B63" t="str">
            <v>12636-67</v>
          </cell>
          <cell r="Q63">
            <v>0</v>
          </cell>
          <cell r="V63">
            <v>0</v>
          </cell>
          <cell r="W63">
            <v>0</v>
          </cell>
        </row>
        <row r="64">
          <cell r="Q64">
            <v>195709670.5054</v>
          </cell>
          <cell r="R64">
            <v>1679925.84</v>
          </cell>
          <cell r="S64">
            <v>0</v>
          </cell>
          <cell r="V64">
            <v>341184629.15000004</v>
          </cell>
          <cell r="W64">
            <v>0</v>
          </cell>
        </row>
        <row r="65">
          <cell r="B65" t="str">
            <v>12636-73</v>
          </cell>
          <cell r="Q65">
            <v>0</v>
          </cell>
          <cell r="V65">
            <v>0</v>
          </cell>
          <cell r="W65">
            <v>0</v>
          </cell>
        </row>
        <row r="66">
          <cell r="B66" t="str">
            <v>12636-73</v>
          </cell>
          <cell r="Q66">
            <v>0</v>
          </cell>
          <cell r="V66">
            <v>0</v>
          </cell>
          <cell r="W66">
            <v>0</v>
          </cell>
        </row>
        <row r="67">
          <cell r="B67" t="str">
            <v>12636-73</v>
          </cell>
          <cell r="Q67">
            <v>0</v>
          </cell>
          <cell r="V67">
            <v>0</v>
          </cell>
          <cell r="W67">
            <v>0</v>
          </cell>
        </row>
        <row r="68">
          <cell r="B68" t="str">
            <v>12636-73</v>
          </cell>
          <cell r="Q68">
            <v>0</v>
          </cell>
          <cell r="V68">
            <v>0</v>
          </cell>
          <cell r="W68">
            <v>0</v>
          </cell>
        </row>
        <row r="69">
          <cell r="B69" t="str">
            <v>12636-73</v>
          </cell>
          <cell r="Q69">
            <v>0</v>
          </cell>
          <cell r="V69">
            <v>0</v>
          </cell>
          <cell r="W69">
            <v>0</v>
          </cell>
        </row>
        <row r="70">
          <cell r="B70" t="str">
            <v>12636-73</v>
          </cell>
          <cell r="Q70">
            <v>0</v>
          </cell>
          <cell r="V70">
            <v>0</v>
          </cell>
          <cell r="W70">
            <v>0</v>
          </cell>
        </row>
        <row r="71">
          <cell r="B71" t="str">
            <v>12636-73</v>
          </cell>
          <cell r="Q71">
            <v>0</v>
          </cell>
          <cell r="V71">
            <v>0</v>
          </cell>
          <cell r="W71">
            <v>0</v>
          </cell>
        </row>
        <row r="72">
          <cell r="B72" t="str">
            <v>12636-73</v>
          </cell>
          <cell r="Q72">
            <v>242434038.96999991</v>
          </cell>
          <cell r="R72">
            <v>36164080.469999999</v>
          </cell>
          <cell r="V72">
            <v>60779923.99000001</v>
          </cell>
          <cell r="W72">
            <v>0</v>
          </cell>
        </row>
        <row r="73">
          <cell r="B73" t="str">
            <v>12636-73</v>
          </cell>
          <cell r="Q73">
            <v>8296691.2015999928</v>
          </cell>
          <cell r="V73">
            <v>0</v>
          </cell>
          <cell r="W73">
            <v>45153118.329999998</v>
          </cell>
        </row>
        <row r="74">
          <cell r="B74" t="str">
            <v>12636-73</v>
          </cell>
          <cell r="Q74">
            <v>0</v>
          </cell>
          <cell r="V74">
            <v>0</v>
          </cell>
          <cell r="W74">
            <v>0</v>
          </cell>
        </row>
        <row r="75">
          <cell r="B75" t="str">
            <v>12636-73</v>
          </cell>
          <cell r="Q75">
            <v>0</v>
          </cell>
          <cell r="V75">
            <v>0</v>
          </cell>
          <cell r="W75">
            <v>0</v>
          </cell>
        </row>
        <row r="76">
          <cell r="Q76">
            <v>250730730.17159989</v>
          </cell>
          <cell r="R76">
            <v>36164080.469999999</v>
          </cell>
          <cell r="S76">
            <v>0</v>
          </cell>
          <cell r="V76">
            <v>60779923.99000001</v>
          </cell>
          <cell r="W76">
            <v>45153118.329999998</v>
          </cell>
        </row>
        <row r="77">
          <cell r="B77" t="str">
            <v>12636-75</v>
          </cell>
          <cell r="Q77">
            <v>37121897.566666663</v>
          </cell>
          <cell r="V77">
            <v>78322045</v>
          </cell>
          <cell r="W77">
            <v>0</v>
          </cell>
        </row>
        <row r="78">
          <cell r="B78" t="str">
            <v>12636-75</v>
          </cell>
          <cell r="Q78">
            <v>5967133.9999989867</v>
          </cell>
          <cell r="V78">
            <v>117037236</v>
          </cell>
          <cell r="W78">
            <v>0</v>
          </cell>
        </row>
        <row r="79">
          <cell r="B79" t="str">
            <v>12636-75</v>
          </cell>
          <cell r="Q79">
            <v>0</v>
          </cell>
          <cell r="V79">
            <v>5336000</v>
          </cell>
          <cell r="W79">
            <v>0</v>
          </cell>
        </row>
        <row r="80">
          <cell r="B80" t="str">
            <v>12636-75</v>
          </cell>
          <cell r="Q80">
            <v>0</v>
          </cell>
          <cell r="V80">
            <v>42339619</v>
          </cell>
          <cell r="W80">
            <v>0</v>
          </cell>
        </row>
        <row r="81">
          <cell r="B81" t="str">
            <v>12636-75</v>
          </cell>
          <cell r="Q81">
            <v>0</v>
          </cell>
          <cell r="V81">
            <v>0</v>
          </cell>
          <cell r="W81">
            <v>0</v>
          </cell>
        </row>
        <row r="82">
          <cell r="Q82">
            <v>43089031.566665649</v>
          </cell>
          <cell r="R82">
            <v>0</v>
          </cell>
          <cell r="S82">
            <v>0</v>
          </cell>
          <cell r="V82">
            <v>243034900</v>
          </cell>
          <cell r="W82">
            <v>0</v>
          </cell>
        </row>
        <row r="83">
          <cell r="B83" t="str">
            <v>12636-76</v>
          </cell>
          <cell r="Q83">
            <v>741212.75999999046</v>
          </cell>
          <cell r="R83">
            <v>0</v>
          </cell>
          <cell r="S83">
            <v>0</v>
          </cell>
          <cell r="V83">
            <v>315260156.51999998</v>
          </cell>
          <cell r="W83">
            <v>0</v>
          </cell>
        </row>
        <row r="84">
          <cell r="B84" t="str">
            <v>12636-76</v>
          </cell>
          <cell r="Q84">
            <v>0</v>
          </cell>
          <cell r="R84">
            <v>0</v>
          </cell>
          <cell r="V84">
            <v>0</v>
          </cell>
          <cell r="W84">
            <v>0</v>
          </cell>
        </row>
        <row r="85">
          <cell r="B85" t="str">
            <v>12636-76</v>
          </cell>
          <cell r="Q85">
            <v>0</v>
          </cell>
          <cell r="V85">
            <v>0</v>
          </cell>
          <cell r="W85">
            <v>0</v>
          </cell>
        </row>
        <row r="86">
          <cell r="B86" t="str">
            <v>12636-76</v>
          </cell>
          <cell r="Q86">
            <v>0</v>
          </cell>
          <cell r="V86">
            <v>110493248.46000004</v>
          </cell>
          <cell r="W86">
            <v>0</v>
          </cell>
        </row>
        <row r="87">
          <cell r="B87" t="str">
            <v>12636-76</v>
          </cell>
          <cell r="Q87">
            <v>0</v>
          </cell>
          <cell r="V87">
            <v>0</v>
          </cell>
          <cell r="W87">
            <v>0</v>
          </cell>
        </row>
        <row r="88">
          <cell r="B88" t="str">
            <v>12636-76</v>
          </cell>
          <cell r="Q88">
            <v>0</v>
          </cell>
          <cell r="V88">
            <v>0</v>
          </cell>
          <cell r="W88">
            <v>0</v>
          </cell>
        </row>
        <row r="89">
          <cell r="B89" t="str">
            <v>12636-76</v>
          </cell>
          <cell r="Q89">
            <v>45636463.669599995</v>
          </cell>
          <cell r="V89">
            <v>10839225.640000001</v>
          </cell>
          <cell r="W89">
            <v>0</v>
          </cell>
        </row>
        <row r="90">
          <cell r="B90" t="str">
            <v>12636-76</v>
          </cell>
          <cell r="Q90">
            <v>0</v>
          </cell>
          <cell r="R90">
            <v>0</v>
          </cell>
          <cell r="V90">
            <v>0</v>
          </cell>
          <cell r="W90">
            <v>0</v>
          </cell>
        </row>
        <row r="91">
          <cell r="B91" t="str">
            <v>12636-76</v>
          </cell>
          <cell r="Q91">
            <v>3493.9599998999911</v>
          </cell>
          <cell r="R91">
            <v>0</v>
          </cell>
          <cell r="V91">
            <v>145565.97</v>
          </cell>
          <cell r="W91">
            <v>0</v>
          </cell>
        </row>
        <row r="92">
          <cell r="B92" t="str">
            <v>12636-76</v>
          </cell>
          <cell r="Q92">
            <v>0</v>
          </cell>
          <cell r="V92">
            <v>0</v>
          </cell>
          <cell r="W92">
            <v>0</v>
          </cell>
        </row>
        <row r="93">
          <cell r="B93" t="str">
            <v>12636-76</v>
          </cell>
          <cell r="Q93">
            <v>46381170.389599882</v>
          </cell>
          <cell r="R93">
            <v>0</v>
          </cell>
          <cell r="S93">
            <v>0</v>
          </cell>
          <cell r="V93">
            <v>436738196.59000003</v>
          </cell>
          <cell r="W93">
            <v>0</v>
          </cell>
        </row>
        <row r="94">
          <cell r="B94" t="str">
            <v>12636-77</v>
          </cell>
          <cell r="Q94">
            <v>0</v>
          </cell>
          <cell r="R94">
            <v>0</v>
          </cell>
          <cell r="S94">
            <v>0</v>
          </cell>
          <cell r="V94">
            <v>0</v>
          </cell>
          <cell r="W94">
            <v>0</v>
          </cell>
        </row>
        <row r="95">
          <cell r="B95" t="str">
            <v>12636-77</v>
          </cell>
          <cell r="Q95">
            <v>0</v>
          </cell>
          <cell r="V95">
            <v>0</v>
          </cell>
          <cell r="W95">
            <v>0</v>
          </cell>
        </row>
        <row r="96">
          <cell r="B96" t="str">
            <v>12636-77</v>
          </cell>
          <cell r="Q96">
            <v>0</v>
          </cell>
          <cell r="V96">
            <v>-2.9802322387695313E-8</v>
          </cell>
          <cell r="W96">
            <v>0</v>
          </cell>
        </row>
        <row r="97">
          <cell r="B97" t="str">
            <v>12636-77</v>
          </cell>
          <cell r="Q97">
            <v>25844220</v>
          </cell>
          <cell r="V97">
            <v>39241834</v>
          </cell>
          <cell r="W97">
            <v>0</v>
          </cell>
        </row>
        <row r="98">
          <cell r="B98" t="str">
            <v>12636-77</v>
          </cell>
          <cell r="Q98">
            <v>0</v>
          </cell>
          <cell r="V98">
            <v>0</v>
          </cell>
          <cell r="W98">
            <v>0</v>
          </cell>
        </row>
        <row r="99">
          <cell r="B99" t="str">
            <v>12636-77</v>
          </cell>
          <cell r="Q99">
            <v>0</v>
          </cell>
          <cell r="R99">
            <v>21192140</v>
          </cell>
          <cell r="V99">
            <v>0</v>
          </cell>
          <cell r="W99">
            <v>0</v>
          </cell>
        </row>
        <row r="100">
          <cell r="B100" t="str">
            <v>12636-77</v>
          </cell>
          <cell r="Q100">
            <v>55612645.833333328</v>
          </cell>
          <cell r="S100">
            <v>21431880</v>
          </cell>
          <cell r="V100">
            <v>54345562</v>
          </cell>
          <cell r="W100">
            <v>0</v>
          </cell>
        </row>
        <row r="101">
          <cell r="B101" t="str">
            <v>12636-77</v>
          </cell>
          <cell r="Q101">
            <v>0</v>
          </cell>
          <cell r="V101">
            <v>0</v>
          </cell>
          <cell r="W101">
            <v>0</v>
          </cell>
        </row>
        <row r="102">
          <cell r="B102" t="str">
            <v>12636-77</v>
          </cell>
          <cell r="Q102">
            <v>0</v>
          </cell>
          <cell r="R102">
            <v>0</v>
          </cell>
          <cell r="V102">
            <v>0</v>
          </cell>
          <cell r="W102">
            <v>0</v>
          </cell>
        </row>
        <row r="103">
          <cell r="B103" t="str">
            <v>12636-77</v>
          </cell>
          <cell r="Q103">
            <v>-9.9837779998779297E-7</v>
          </cell>
          <cell r="V103">
            <v>87840526.140000001</v>
          </cell>
          <cell r="W103">
            <v>0</v>
          </cell>
        </row>
        <row r="104">
          <cell r="B104" t="str">
            <v>12636-77</v>
          </cell>
          <cell r="Q104">
            <v>1</v>
          </cell>
          <cell r="R104">
            <v>25800000</v>
          </cell>
          <cell r="S104">
            <v>25800000</v>
          </cell>
          <cell r="V104">
            <v>17399998.999999899</v>
          </cell>
          <cell r="W104">
            <v>0</v>
          </cell>
        </row>
        <row r="105">
          <cell r="B105" t="str">
            <v>12636-77</v>
          </cell>
          <cell r="Q105">
            <v>0</v>
          </cell>
          <cell r="R105">
            <v>38807860</v>
          </cell>
          <cell r="S105">
            <v>38807860</v>
          </cell>
          <cell r="V105">
            <v>0</v>
          </cell>
          <cell r="W105">
            <v>0</v>
          </cell>
        </row>
        <row r="106">
          <cell r="B106" t="str">
            <v>12636-77</v>
          </cell>
          <cell r="Q106">
            <v>0</v>
          </cell>
          <cell r="V106">
            <v>0</v>
          </cell>
          <cell r="W106">
            <v>0</v>
          </cell>
        </row>
        <row r="107">
          <cell r="Q107">
            <v>81456866.83333233</v>
          </cell>
          <cell r="R107">
            <v>21192140</v>
          </cell>
          <cell r="S107">
            <v>86039740</v>
          </cell>
          <cell r="V107">
            <v>198827921.1399999</v>
          </cell>
          <cell r="W107">
            <v>0</v>
          </cell>
        </row>
        <row r="108">
          <cell r="B108" t="str">
            <v>12636-78</v>
          </cell>
          <cell r="Q108">
            <v>0</v>
          </cell>
          <cell r="V108">
            <v>0</v>
          </cell>
          <cell r="W108">
            <v>0</v>
          </cell>
        </row>
        <row r="109">
          <cell r="B109" t="str">
            <v>12636-78</v>
          </cell>
          <cell r="Q109">
            <v>0</v>
          </cell>
          <cell r="V109">
            <v>0</v>
          </cell>
          <cell r="W109">
            <v>0</v>
          </cell>
        </row>
        <row r="110">
          <cell r="B110" t="str">
            <v>12636-78</v>
          </cell>
          <cell r="Q110">
            <v>0</v>
          </cell>
          <cell r="V110">
            <v>0</v>
          </cell>
          <cell r="W110">
            <v>0</v>
          </cell>
        </row>
        <row r="111">
          <cell r="B111" t="str">
            <v>12636-78</v>
          </cell>
          <cell r="Q111">
            <v>0</v>
          </cell>
          <cell r="V111">
            <v>0</v>
          </cell>
          <cell r="W111">
            <v>0</v>
          </cell>
        </row>
        <row r="112">
          <cell r="B112" t="str">
            <v>12636-78</v>
          </cell>
          <cell r="Q112">
            <v>0</v>
          </cell>
          <cell r="V112">
            <v>0</v>
          </cell>
          <cell r="W112">
            <v>0</v>
          </cell>
        </row>
        <row r="113">
          <cell r="B113" t="str">
            <v>12636-78</v>
          </cell>
          <cell r="Q113">
            <v>95026341.599999994</v>
          </cell>
          <cell r="V113">
            <v>0</v>
          </cell>
          <cell r="W113">
            <v>0</v>
          </cell>
        </row>
        <row r="114">
          <cell r="B114" t="str">
            <v>12636-78</v>
          </cell>
          <cell r="Q114">
            <v>0</v>
          </cell>
          <cell r="V114">
            <v>0</v>
          </cell>
          <cell r="W114">
            <v>0</v>
          </cell>
        </row>
        <row r="115">
          <cell r="Q115">
            <v>95026341.599999994</v>
          </cell>
          <cell r="R115">
            <v>0</v>
          </cell>
          <cell r="S115">
            <v>0</v>
          </cell>
          <cell r="V115">
            <v>0</v>
          </cell>
          <cell r="W115">
            <v>0</v>
          </cell>
        </row>
        <row r="116">
          <cell r="B116" t="str">
            <v>12636-83</v>
          </cell>
          <cell r="Q116">
            <v>0</v>
          </cell>
          <cell r="V116">
            <v>0</v>
          </cell>
          <cell r="W116">
            <v>0</v>
          </cell>
        </row>
        <row r="117">
          <cell r="B117" t="str">
            <v>12636-83</v>
          </cell>
          <cell r="Q117">
            <v>0</v>
          </cell>
          <cell r="V117">
            <v>508537926.87000006</v>
          </cell>
          <cell r="W117">
            <v>0</v>
          </cell>
        </row>
        <row r="118">
          <cell r="B118" t="str">
            <v>12636-83</v>
          </cell>
          <cell r="Q118">
            <v>7552831</v>
          </cell>
          <cell r="S118">
            <v>105000000</v>
          </cell>
          <cell r="V118">
            <v>9876777</v>
          </cell>
          <cell r="W118">
            <v>0</v>
          </cell>
        </row>
        <row r="119">
          <cell r="B119" t="str">
            <v>12636-83</v>
          </cell>
          <cell r="Q119">
            <v>0</v>
          </cell>
          <cell r="V119">
            <v>0</v>
          </cell>
          <cell r="W119">
            <v>0</v>
          </cell>
        </row>
        <row r="120">
          <cell r="B120" t="str">
            <v>12636-83</v>
          </cell>
          <cell r="Q120">
            <v>69618849.99999997</v>
          </cell>
          <cell r="V120">
            <v>47251150</v>
          </cell>
          <cell r="W120">
            <v>0</v>
          </cell>
        </row>
        <row r="121">
          <cell r="B121" t="str">
            <v>12636-83</v>
          </cell>
          <cell r="Q121">
            <v>0</v>
          </cell>
          <cell r="V121">
            <v>0</v>
          </cell>
          <cell r="W121">
            <v>0</v>
          </cell>
        </row>
        <row r="122">
          <cell r="B122" t="str">
            <v>12636-83</v>
          </cell>
          <cell r="Q122">
            <v>0</v>
          </cell>
          <cell r="S122">
            <v>0</v>
          </cell>
          <cell r="V122">
            <v>-1.1920928955078125E-7</v>
          </cell>
          <cell r="W122">
            <v>0</v>
          </cell>
        </row>
        <row r="123">
          <cell r="B123" t="str">
            <v>12636-83</v>
          </cell>
          <cell r="Q123">
            <v>69031600</v>
          </cell>
          <cell r="V123">
            <v>8236000</v>
          </cell>
          <cell r="W123">
            <v>0</v>
          </cell>
        </row>
        <row r="124">
          <cell r="B124" t="str">
            <v>12636-83</v>
          </cell>
          <cell r="Q124">
            <v>0</v>
          </cell>
          <cell r="V124">
            <v>0</v>
          </cell>
          <cell r="W124">
            <v>0</v>
          </cell>
        </row>
        <row r="125">
          <cell r="B125" t="str">
            <v>12636-83</v>
          </cell>
          <cell r="Q125">
            <v>0</v>
          </cell>
          <cell r="V125">
            <v>574722502.15999985</v>
          </cell>
          <cell r="W125">
            <v>0</v>
          </cell>
        </row>
        <row r="126">
          <cell r="B126" t="str">
            <v>12636-83</v>
          </cell>
          <cell r="Q126">
            <v>40321600</v>
          </cell>
          <cell r="V126">
            <v>0</v>
          </cell>
          <cell r="W126">
            <v>0</v>
          </cell>
        </row>
        <row r="127">
          <cell r="B127" t="str">
            <v>12636-83</v>
          </cell>
          <cell r="Q127">
            <v>0</v>
          </cell>
          <cell r="S127">
            <v>0</v>
          </cell>
          <cell r="V127">
            <v>0</v>
          </cell>
          <cell r="W127">
            <v>0</v>
          </cell>
        </row>
        <row r="128">
          <cell r="B128" t="str">
            <v>12636-83</v>
          </cell>
          <cell r="Q128">
            <v>0</v>
          </cell>
          <cell r="V128">
            <v>0</v>
          </cell>
          <cell r="W128">
            <v>0</v>
          </cell>
        </row>
        <row r="129">
          <cell r="Q129">
            <v>186524880.99999997</v>
          </cell>
          <cell r="R129">
            <v>0</v>
          </cell>
          <cell r="S129">
            <v>105000000</v>
          </cell>
          <cell r="V129">
            <v>1148624356.0299997</v>
          </cell>
          <cell r="W129">
            <v>0</v>
          </cell>
        </row>
        <row r="130">
          <cell r="B130" t="str">
            <v>12636-86</v>
          </cell>
          <cell r="Q130">
            <v>0</v>
          </cell>
          <cell r="S130">
            <v>0</v>
          </cell>
          <cell r="V130">
            <v>0</v>
          </cell>
          <cell r="W130">
            <v>0</v>
          </cell>
        </row>
        <row r="131">
          <cell r="B131" t="str">
            <v>12636-86</v>
          </cell>
          <cell r="Q131">
            <v>0</v>
          </cell>
          <cell r="V131">
            <v>0</v>
          </cell>
          <cell r="W131">
            <v>0</v>
          </cell>
        </row>
        <row r="132">
          <cell r="B132" t="str">
            <v>12636-86</v>
          </cell>
          <cell r="Q132">
            <v>0</v>
          </cell>
          <cell r="V132">
            <v>0</v>
          </cell>
          <cell r="W132">
            <v>0</v>
          </cell>
        </row>
        <row r="133">
          <cell r="B133" t="str">
            <v>12636-86</v>
          </cell>
          <cell r="Q133">
            <v>0</v>
          </cell>
          <cell r="V133">
            <v>965882</v>
          </cell>
          <cell r="W133">
            <v>0</v>
          </cell>
        </row>
        <row r="134">
          <cell r="B134" t="str">
            <v>12636-86</v>
          </cell>
          <cell r="Q134">
            <v>0</v>
          </cell>
          <cell r="V134">
            <v>0</v>
          </cell>
          <cell r="W134">
            <v>0</v>
          </cell>
        </row>
        <row r="135">
          <cell r="Q135">
            <v>0</v>
          </cell>
          <cell r="R135">
            <v>0</v>
          </cell>
          <cell r="S135">
            <v>0</v>
          </cell>
          <cell r="V135">
            <v>965882</v>
          </cell>
          <cell r="W135">
            <v>0</v>
          </cell>
        </row>
        <row r="136">
          <cell r="B136" t="str">
            <v>12636-87</v>
          </cell>
          <cell r="Q136">
            <v>0</v>
          </cell>
          <cell r="V136">
            <v>0</v>
          </cell>
          <cell r="W136">
            <v>0</v>
          </cell>
        </row>
        <row r="137">
          <cell r="B137" t="str">
            <v>12636-87</v>
          </cell>
          <cell r="Q137">
            <v>134930076.99640006</v>
          </cell>
          <cell r="R137">
            <v>23868447</v>
          </cell>
          <cell r="V137">
            <v>0</v>
          </cell>
          <cell r="W137">
            <v>529659731.79000002</v>
          </cell>
        </row>
        <row r="138">
          <cell r="B138" t="str">
            <v>12636-87</v>
          </cell>
          <cell r="Q138">
            <v>0</v>
          </cell>
          <cell r="V138">
            <v>0</v>
          </cell>
          <cell r="W138">
            <v>0</v>
          </cell>
        </row>
        <row r="139">
          <cell r="B139" t="str">
            <v>12636-87</v>
          </cell>
          <cell r="Q139">
            <v>0</v>
          </cell>
          <cell r="V139">
            <v>0</v>
          </cell>
          <cell r="W139">
            <v>0</v>
          </cell>
        </row>
        <row r="140">
          <cell r="B140" t="str">
            <v>12636-87</v>
          </cell>
          <cell r="Q140">
            <v>134930076.99640006</v>
          </cell>
          <cell r="R140">
            <v>23868447</v>
          </cell>
          <cell r="S140">
            <v>0</v>
          </cell>
          <cell r="V140">
            <v>0</v>
          </cell>
          <cell r="W140">
            <v>529659731.79000002</v>
          </cell>
        </row>
        <row r="141">
          <cell r="B141" t="str">
            <v>12636-88</v>
          </cell>
          <cell r="Q141">
            <v>0</v>
          </cell>
          <cell r="V141">
            <v>0</v>
          </cell>
          <cell r="W141">
            <v>0</v>
          </cell>
        </row>
        <row r="142">
          <cell r="B142" t="str">
            <v>12636-88</v>
          </cell>
          <cell r="Q142">
            <v>39270846.99999994</v>
          </cell>
          <cell r="R142">
            <v>25532333.120000001</v>
          </cell>
          <cell r="S142">
            <v>0</v>
          </cell>
          <cell r="V142">
            <v>251157311.31999999</v>
          </cell>
          <cell r="W142">
            <v>0</v>
          </cell>
        </row>
        <row r="143">
          <cell r="B143" t="str">
            <v>12636-88</v>
          </cell>
          <cell r="Q143">
            <v>0</v>
          </cell>
          <cell r="V143">
            <v>-0.32947200536727905</v>
          </cell>
          <cell r="W143">
            <v>0</v>
          </cell>
        </row>
        <row r="144">
          <cell r="B144" t="str">
            <v>12636-88</v>
          </cell>
          <cell r="Q144">
            <v>0</v>
          </cell>
          <cell r="V144">
            <v>0</v>
          </cell>
          <cell r="W144">
            <v>0</v>
          </cell>
        </row>
        <row r="145">
          <cell r="B145" t="str">
            <v>12636-88</v>
          </cell>
          <cell r="Q145">
            <v>39270846.99999994</v>
          </cell>
          <cell r="R145">
            <v>0</v>
          </cell>
          <cell r="S145">
            <v>0</v>
          </cell>
          <cell r="V145">
            <v>251157310.99052799</v>
          </cell>
          <cell r="W145">
            <v>0</v>
          </cell>
        </row>
        <row r="146">
          <cell r="B146" t="str">
            <v>12636-90</v>
          </cell>
          <cell r="Q146">
            <v>233607528</v>
          </cell>
          <cell r="V146">
            <v>0</v>
          </cell>
          <cell r="W146">
            <v>84624030</v>
          </cell>
        </row>
        <row r="147">
          <cell r="B147" t="str">
            <v>12636-90</v>
          </cell>
          <cell r="Q147">
            <v>0</v>
          </cell>
          <cell r="R147">
            <v>0</v>
          </cell>
          <cell r="S147">
            <v>0</v>
          </cell>
          <cell r="V147">
            <v>0</v>
          </cell>
          <cell r="W147">
            <v>0</v>
          </cell>
        </row>
        <row r="148">
          <cell r="B148" t="str">
            <v>12636-90</v>
          </cell>
          <cell r="Q148">
            <v>0</v>
          </cell>
          <cell r="V148">
            <v>0</v>
          </cell>
          <cell r="W148">
            <v>0</v>
          </cell>
        </row>
        <row r="149">
          <cell r="B149" t="str">
            <v>12636-90</v>
          </cell>
          <cell r="Q149">
            <v>233607528</v>
          </cell>
          <cell r="R149">
            <v>0</v>
          </cell>
          <cell r="S149">
            <v>0</v>
          </cell>
          <cell r="V149">
            <v>0</v>
          </cell>
          <cell r="W149">
            <v>84624030</v>
          </cell>
        </row>
        <row r="150">
          <cell r="B150" t="str">
            <v>12636-91</v>
          </cell>
          <cell r="Q150">
            <v>0.11999994516372681</v>
          </cell>
          <cell r="V150">
            <v>0</v>
          </cell>
          <cell r="W150">
            <v>0</v>
          </cell>
        </row>
        <row r="151">
          <cell r="B151" t="str">
            <v>12636-91</v>
          </cell>
          <cell r="Q151">
            <v>0</v>
          </cell>
          <cell r="R151">
            <v>0</v>
          </cell>
          <cell r="S151">
            <v>0</v>
          </cell>
          <cell r="V151">
            <v>0</v>
          </cell>
          <cell r="W151">
            <v>0</v>
          </cell>
        </row>
        <row r="152">
          <cell r="B152" t="str">
            <v>12636-91</v>
          </cell>
          <cell r="Q152">
            <v>0</v>
          </cell>
          <cell r="V152">
            <v>0</v>
          </cell>
          <cell r="W152">
            <v>0</v>
          </cell>
        </row>
        <row r="153">
          <cell r="B153" t="str">
            <v>12636-91</v>
          </cell>
          <cell r="Q153">
            <v>0.11999994516372681</v>
          </cell>
          <cell r="R153">
            <v>0</v>
          </cell>
          <cell r="S153">
            <v>0</v>
          </cell>
          <cell r="V153">
            <v>0</v>
          </cell>
          <cell r="W153">
            <v>0</v>
          </cell>
        </row>
        <row r="154">
          <cell r="B154" t="str">
            <v>12636-95</v>
          </cell>
          <cell r="Q154">
            <v>6.2400000095367432</v>
          </cell>
          <cell r="V154">
            <v>0</v>
          </cell>
          <cell r="W154">
            <v>0</v>
          </cell>
        </row>
        <row r="155">
          <cell r="B155" t="str">
            <v>12636-95</v>
          </cell>
          <cell r="Q155">
            <v>0</v>
          </cell>
          <cell r="R155">
            <v>0</v>
          </cell>
          <cell r="S155">
            <v>0</v>
          </cell>
          <cell r="V155">
            <v>0</v>
          </cell>
          <cell r="W155">
            <v>0</v>
          </cell>
        </row>
        <row r="156">
          <cell r="B156" t="str">
            <v>12636-95</v>
          </cell>
          <cell r="Q156">
            <v>0</v>
          </cell>
          <cell r="V156">
            <v>-4.6566128730773926E-10</v>
          </cell>
          <cell r="W156">
            <v>0</v>
          </cell>
        </row>
        <row r="157">
          <cell r="B157" t="str">
            <v>12636-95</v>
          </cell>
          <cell r="Q157">
            <v>0</v>
          </cell>
          <cell r="V157">
            <v>0</v>
          </cell>
          <cell r="W157">
            <v>0</v>
          </cell>
        </row>
        <row r="158">
          <cell r="B158" t="str">
            <v>12636-95</v>
          </cell>
          <cell r="Q158">
            <v>0</v>
          </cell>
          <cell r="V158">
            <v>374069034.23999995</v>
          </cell>
          <cell r="W158">
            <v>0</v>
          </cell>
        </row>
        <row r="159">
          <cell r="B159" t="str">
            <v>12636-95</v>
          </cell>
          <cell r="Q159">
            <v>0</v>
          </cell>
          <cell r="V159">
            <v>248549551</v>
          </cell>
          <cell r="W159">
            <v>0</v>
          </cell>
        </row>
        <row r="160">
          <cell r="B160" t="str">
            <v>12636-95</v>
          </cell>
          <cell r="Q160">
            <v>1049085080.4</v>
          </cell>
          <cell r="V160">
            <v>491297992.57999992</v>
          </cell>
          <cell r="W160">
            <v>0</v>
          </cell>
        </row>
        <row r="161">
          <cell r="B161" t="str">
            <v>12636-95</v>
          </cell>
          <cell r="Q161">
            <v>0</v>
          </cell>
          <cell r="V161">
            <v>274313759.75999987</v>
          </cell>
          <cell r="W161">
            <v>0</v>
          </cell>
        </row>
        <row r="162">
          <cell r="B162" t="str">
            <v>12636-95</v>
          </cell>
          <cell r="Q162">
            <v>0</v>
          </cell>
          <cell r="V162">
            <v>0</v>
          </cell>
          <cell r="W162">
            <v>0</v>
          </cell>
        </row>
        <row r="163">
          <cell r="B163" t="str">
            <v>12636-95</v>
          </cell>
          <cell r="Q163">
            <v>-6366660.5</v>
          </cell>
          <cell r="V163">
            <v>50933284</v>
          </cell>
          <cell r="W163">
            <v>0</v>
          </cell>
        </row>
        <row r="164">
          <cell r="B164" t="str">
            <v>12636-95</v>
          </cell>
          <cell r="Q164">
            <v>0</v>
          </cell>
          <cell r="V164">
            <v>138151584.43999898</v>
          </cell>
          <cell r="W164">
            <v>0</v>
          </cell>
        </row>
        <row r="165">
          <cell r="B165" t="str">
            <v>12636-95</v>
          </cell>
          <cell r="Q165">
            <v>0</v>
          </cell>
          <cell r="R165">
            <v>43440376</v>
          </cell>
          <cell r="V165">
            <v>0</v>
          </cell>
          <cell r="W165">
            <v>0</v>
          </cell>
        </row>
        <row r="166">
          <cell r="B166" t="str">
            <v>12636-95</v>
          </cell>
          <cell r="Q166">
            <v>0</v>
          </cell>
          <cell r="V166">
            <v>0</v>
          </cell>
          <cell r="W166">
            <v>0</v>
          </cell>
        </row>
        <row r="167">
          <cell r="B167" t="str">
            <v>12636-95</v>
          </cell>
          <cell r="Q167">
            <v>1042718426.14</v>
          </cell>
          <cell r="R167">
            <v>43440376</v>
          </cell>
          <cell r="S167">
            <v>0</v>
          </cell>
          <cell r="V167">
            <v>1577315206.019999</v>
          </cell>
          <cell r="W167">
            <v>0</v>
          </cell>
        </row>
        <row r="168">
          <cell r="B168" t="str">
            <v>12636-96</v>
          </cell>
          <cell r="Q168">
            <v>39489282.072499998</v>
          </cell>
          <cell r="V168">
            <v>315914256.57999998</v>
          </cell>
          <cell r="W168">
            <v>0</v>
          </cell>
        </row>
        <row r="169">
          <cell r="B169" t="str">
            <v>12636-96</v>
          </cell>
          <cell r="Q169">
            <v>11716006.89875</v>
          </cell>
          <cell r="R169">
            <v>55505072</v>
          </cell>
          <cell r="S169">
            <v>0</v>
          </cell>
          <cell r="V169">
            <v>93728055.190000013</v>
          </cell>
          <cell r="W169">
            <v>0</v>
          </cell>
        </row>
        <row r="170">
          <cell r="B170" t="str">
            <v>12636-96</v>
          </cell>
          <cell r="Q170">
            <v>0</v>
          </cell>
          <cell r="S170">
            <v>0</v>
          </cell>
          <cell r="V170">
            <v>0</v>
          </cell>
          <cell r="W170">
            <v>0</v>
          </cell>
        </row>
        <row r="171">
          <cell r="B171" t="str">
            <v>12636-96</v>
          </cell>
          <cell r="Q171">
            <v>0</v>
          </cell>
          <cell r="V171">
            <v>0</v>
          </cell>
          <cell r="W171">
            <v>0</v>
          </cell>
        </row>
        <row r="172">
          <cell r="B172" t="str">
            <v>12636-96</v>
          </cell>
          <cell r="Q172">
            <v>51205288.971249998</v>
          </cell>
          <cell r="R172">
            <v>0</v>
          </cell>
          <cell r="S172">
            <v>0</v>
          </cell>
          <cell r="V172">
            <v>409642311.76999998</v>
          </cell>
          <cell r="W172">
            <v>0</v>
          </cell>
        </row>
        <row r="173">
          <cell r="B173" t="str">
            <v>12636-99</v>
          </cell>
          <cell r="Q173">
            <v>0</v>
          </cell>
          <cell r="R173">
            <v>0</v>
          </cell>
          <cell r="S173">
            <v>0</v>
          </cell>
          <cell r="V173">
            <v>0</v>
          </cell>
          <cell r="W173">
            <v>0</v>
          </cell>
        </row>
        <row r="174">
          <cell r="B174" t="str">
            <v>12636-99</v>
          </cell>
          <cell r="Q174">
            <v>0</v>
          </cell>
          <cell r="V174">
            <v>0</v>
          </cell>
          <cell r="W174">
            <v>0</v>
          </cell>
        </row>
        <row r="175">
          <cell r="B175" t="str">
            <v>12636-99</v>
          </cell>
          <cell r="Q175">
            <v>2069751.9333333373</v>
          </cell>
          <cell r="V175">
            <v>44172346</v>
          </cell>
          <cell r="W175">
            <v>0</v>
          </cell>
        </row>
        <row r="176">
          <cell r="B176" t="str">
            <v>12636-99</v>
          </cell>
          <cell r="Q176">
            <v>0</v>
          </cell>
          <cell r="V176">
            <v>0</v>
          </cell>
          <cell r="W176">
            <v>0</v>
          </cell>
        </row>
        <row r="177">
          <cell r="B177" t="str">
            <v>12636-99</v>
          </cell>
          <cell r="Q177">
            <v>2069751.9333333373</v>
          </cell>
          <cell r="R177">
            <v>0</v>
          </cell>
          <cell r="S177">
            <v>0</v>
          </cell>
          <cell r="V177">
            <v>44172346</v>
          </cell>
          <cell r="W177">
            <v>0</v>
          </cell>
        </row>
        <row r="178">
          <cell r="B178" t="str">
            <v>12636-100</v>
          </cell>
          <cell r="Q178">
            <v>0</v>
          </cell>
          <cell r="V178">
            <v>0</v>
          </cell>
          <cell r="W178">
            <v>0</v>
          </cell>
        </row>
        <row r="179">
          <cell r="B179" t="str">
            <v>12636-100</v>
          </cell>
          <cell r="Q179">
            <v>0</v>
          </cell>
          <cell r="R179">
            <v>35886900</v>
          </cell>
          <cell r="S179">
            <v>0</v>
          </cell>
          <cell r="V179">
            <v>0</v>
          </cell>
          <cell r="W179">
            <v>0</v>
          </cell>
        </row>
        <row r="180">
          <cell r="B180" t="str">
            <v>12636-100</v>
          </cell>
          <cell r="Q180">
            <v>0</v>
          </cell>
          <cell r="V180">
            <v>0</v>
          </cell>
          <cell r="W180">
            <v>0</v>
          </cell>
        </row>
        <row r="181">
          <cell r="B181" t="str">
            <v>12636-100</v>
          </cell>
          <cell r="Q181">
            <v>0</v>
          </cell>
          <cell r="V181">
            <v>0</v>
          </cell>
          <cell r="W181">
            <v>0</v>
          </cell>
        </row>
        <row r="182">
          <cell r="B182" t="str">
            <v>12636-100</v>
          </cell>
          <cell r="Q182">
            <v>0</v>
          </cell>
          <cell r="V182">
            <v>0</v>
          </cell>
          <cell r="W182">
            <v>0</v>
          </cell>
        </row>
        <row r="183">
          <cell r="B183" t="str">
            <v>12636-100</v>
          </cell>
          <cell r="Q183">
            <v>0</v>
          </cell>
          <cell r="V183">
            <v>49528233</v>
          </cell>
          <cell r="W183">
            <v>0</v>
          </cell>
        </row>
        <row r="184">
          <cell r="B184" t="str">
            <v>12636-100</v>
          </cell>
          <cell r="Q184">
            <v>0</v>
          </cell>
          <cell r="V184">
            <v>0</v>
          </cell>
          <cell r="W184">
            <v>0</v>
          </cell>
        </row>
        <row r="185">
          <cell r="B185" t="str">
            <v>12636-100</v>
          </cell>
          <cell r="Q185">
            <v>0</v>
          </cell>
          <cell r="V185">
            <v>0</v>
          </cell>
          <cell r="W185">
            <v>0</v>
          </cell>
        </row>
        <row r="186">
          <cell r="B186" t="str">
            <v>12636-100</v>
          </cell>
          <cell r="Q186">
            <v>0</v>
          </cell>
          <cell r="R186">
            <v>0</v>
          </cell>
          <cell r="S186">
            <v>0</v>
          </cell>
          <cell r="V186">
            <v>49528233</v>
          </cell>
          <cell r="W186">
            <v>0</v>
          </cell>
        </row>
        <row r="187">
          <cell r="B187" t="str">
            <v>12636-101</v>
          </cell>
          <cell r="Q187">
            <v>0</v>
          </cell>
          <cell r="V187">
            <v>0</v>
          </cell>
          <cell r="W187">
            <v>0</v>
          </cell>
        </row>
        <row r="188">
          <cell r="B188" t="str">
            <v>12636-101</v>
          </cell>
          <cell r="Q188">
            <v>0</v>
          </cell>
          <cell r="V188">
            <v>0</v>
          </cell>
          <cell r="W188">
            <v>0</v>
          </cell>
        </row>
        <row r="189">
          <cell r="Q189">
            <v>0</v>
          </cell>
          <cell r="R189">
            <v>0</v>
          </cell>
          <cell r="S189">
            <v>0</v>
          </cell>
          <cell r="V189">
            <v>0</v>
          </cell>
          <cell r="W189">
            <v>0</v>
          </cell>
        </row>
        <row r="190">
          <cell r="B190" t="str">
            <v>12636-104</v>
          </cell>
          <cell r="Q190">
            <v>14138377</v>
          </cell>
          <cell r="V190">
            <v>28276754</v>
          </cell>
          <cell r="W190">
            <v>0</v>
          </cell>
        </row>
        <row r="191">
          <cell r="B191" t="str">
            <v>12636-104</v>
          </cell>
          <cell r="Q191">
            <v>0</v>
          </cell>
          <cell r="V191">
            <v>0</v>
          </cell>
          <cell r="W191">
            <v>0</v>
          </cell>
        </row>
        <row r="192">
          <cell r="B192" t="str">
            <v>12636-104</v>
          </cell>
          <cell r="Q192">
            <v>0</v>
          </cell>
          <cell r="R192">
            <v>0</v>
          </cell>
          <cell r="S192">
            <v>0</v>
          </cell>
          <cell r="V192">
            <v>0</v>
          </cell>
          <cell r="W192">
            <v>0</v>
          </cell>
        </row>
        <row r="193">
          <cell r="B193" t="str">
            <v>12636-104</v>
          </cell>
          <cell r="Q193">
            <v>0</v>
          </cell>
          <cell r="V193">
            <v>0</v>
          </cell>
          <cell r="W193">
            <v>0</v>
          </cell>
        </row>
        <row r="194">
          <cell r="B194" t="str">
            <v>12636-104</v>
          </cell>
          <cell r="Q194">
            <v>0</v>
          </cell>
          <cell r="V194">
            <v>0</v>
          </cell>
          <cell r="W194">
            <v>0</v>
          </cell>
        </row>
        <row r="195">
          <cell r="B195" t="str">
            <v>12636-104</v>
          </cell>
          <cell r="Q195">
            <v>0</v>
          </cell>
          <cell r="V195">
            <v>0</v>
          </cell>
          <cell r="W195">
            <v>0</v>
          </cell>
        </row>
        <row r="196">
          <cell r="B196" t="str">
            <v>12636-104</v>
          </cell>
          <cell r="Q196">
            <v>14138377</v>
          </cell>
          <cell r="R196">
            <v>0</v>
          </cell>
          <cell r="S196">
            <v>0</v>
          </cell>
          <cell r="V196">
            <v>28276754</v>
          </cell>
          <cell r="W196">
            <v>0</v>
          </cell>
        </row>
        <row r="197">
          <cell r="B197" t="str">
            <v>12636-106</v>
          </cell>
          <cell r="Q197">
            <v>0</v>
          </cell>
          <cell r="V197">
            <v>8107482.6800000072</v>
          </cell>
          <cell r="W197">
            <v>0</v>
          </cell>
        </row>
        <row r="198">
          <cell r="B198" t="str">
            <v>12636-106</v>
          </cell>
          <cell r="Q198">
            <v>0</v>
          </cell>
          <cell r="V198">
            <v>0</v>
          </cell>
          <cell r="W198">
            <v>0</v>
          </cell>
        </row>
        <row r="199">
          <cell r="B199" t="str">
            <v>12636-106</v>
          </cell>
          <cell r="Q199">
            <v>0</v>
          </cell>
          <cell r="R199">
            <v>0</v>
          </cell>
          <cell r="S199">
            <v>0</v>
          </cell>
          <cell r="V199">
            <v>14144209</v>
          </cell>
          <cell r="W199">
            <v>0</v>
          </cell>
        </row>
        <row r="200">
          <cell r="B200" t="str">
            <v>12636-106</v>
          </cell>
          <cell r="Q200">
            <v>0</v>
          </cell>
          <cell r="V200">
            <v>0</v>
          </cell>
          <cell r="W200">
            <v>0</v>
          </cell>
        </row>
        <row r="201">
          <cell r="B201" t="str">
            <v>12636-106</v>
          </cell>
          <cell r="Q201">
            <v>0</v>
          </cell>
          <cell r="R201">
            <v>0</v>
          </cell>
          <cell r="S201">
            <v>0</v>
          </cell>
          <cell r="V201">
            <v>22251691.680000007</v>
          </cell>
          <cell r="W201">
            <v>0</v>
          </cell>
        </row>
        <row r="202">
          <cell r="B202" t="str">
            <v>12636-108</v>
          </cell>
          <cell r="Q202">
            <v>0</v>
          </cell>
          <cell r="V202">
            <v>0</v>
          </cell>
          <cell r="W202">
            <v>0</v>
          </cell>
        </row>
        <row r="203">
          <cell r="B203" t="str">
            <v>12636-108</v>
          </cell>
          <cell r="Q203">
            <v>0</v>
          </cell>
          <cell r="V203">
            <v>39578434.030000001</v>
          </cell>
          <cell r="W203">
            <v>0</v>
          </cell>
        </row>
        <row r="204">
          <cell r="B204" t="str">
            <v>12636-108</v>
          </cell>
          <cell r="Q204">
            <v>0</v>
          </cell>
          <cell r="R204">
            <v>0</v>
          </cell>
          <cell r="S204">
            <v>0</v>
          </cell>
          <cell r="V204">
            <v>0</v>
          </cell>
          <cell r="W204">
            <v>0</v>
          </cell>
        </row>
        <row r="205">
          <cell r="B205" t="str">
            <v>12636-108</v>
          </cell>
          <cell r="Q205">
            <v>65522849</v>
          </cell>
          <cell r="V205">
            <v>0</v>
          </cell>
          <cell r="W205">
            <v>0</v>
          </cell>
        </row>
        <row r="206">
          <cell r="B206" t="str">
            <v>12636-108</v>
          </cell>
          <cell r="Q206">
            <v>0</v>
          </cell>
          <cell r="V206">
            <v>0</v>
          </cell>
          <cell r="W206">
            <v>0</v>
          </cell>
        </row>
        <row r="207">
          <cell r="B207" t="str">
            <v>12636-108</v>
          </cell>
          <cell r="Q207">
            <v>65522849</v>
          </cell>
          <cell r="R207">
            <v>0</v>
          </cell>
          <cell r="S207">
            <v>0</v>
          </cell>
          <cell r="V207">
            <v>39578434.030000001</v>
          </cell>
          <cell r="W207">
            <v>0</v>
          </cell>
        </row>
        <row r="208">
          <cell r="B208" t="str">
            <v>12636-109</v>
          </cell>
          <cell r="Q208">
            <v>0</v>
          </cell>
          <cell r="V208">
            <v>183444532.86999997</v>
          </cell>
          <cell r="W208">
            <v>0</v>
          </cell>
        </row>
        <row r="209">
          <cell r="B209" t="str">
            <v>12636-109</v>
          </cell>
          <cell r="Q209">
            <v>0</v>
          </cell>
          <cell r="V209">
            <v>38870321.450000003</v>
          </cell>
          <cell r="W209">
            <v>0</v>
          </cell>
        </row>
        <row r="210">
          <cell r="Q210">
            <v>0</v>
          </cell>
          <cell r="R210">
            <v>0</v>
          </cell>
          <cell r="S210">
            <v>0</v>
          </cell>
          <cell r="V210">
            <v>0</v>
          </cell>
          <cell r="W210">
            <v>0</v>
          </cell>
        </row>
        <row r="211">
          <cell r="B211" t="str">
            <v>12636-109</v>
          </cell>
          <cell r="Q211">
            <v>0</v>
          </cell>
          <cell r="R211">
            <v>0</v>
          </cell>
          <cell r="S211">
            <v>0</v>
          </cell>
          <cell r="V211">
            <v>222314854.31999999</v>
          </cell>
          <cell r="W211">
            <v>0</v>
          </cell>
        </row>
        <row r="212">
          <cell r="B212" t="str">
            <v>12636-110</v>
          </cell>
          <cell r="Q212">
            <v>0</v>
          </cell>
          <cell r="V212">
            <v>0</v>
          </cell>
          <cell r="W212">
            <v>0</v>
          </cell>
        </row>
        <row r="213">
          <cell r="B213" t="str">
            <v>12636-110</v>
          </cell>
          <cell r="Q213">
            <v>41839527</v>
          </cell>
          <cell r="V213">
            <v>83679054</v>
          </cell>
          <cell r="W213">
            <v>0</v>
          </cell>
        </row>
        <row r="214">
          <cell r="Q214">
            <v>0</v>
          </cell>
          <cell r="R214">
            <v>0</v>
          </cell>
          <cell r="S214">
            <v>0</v>
          </cell>
          <cell r="V214">
            <v>0</v>
          </cell>
          <cell r="W214">
            <v>0</v>
          </cell>
        </row>
        <row r="215">
          <cell r="B215" t="str">
            <v>12636-110</v>
          </cell>
          <cell r="Q215">
            <v>41839527</v>
          </cell>
          <cell r="R215">
            <v>0</v>
          </cell>
          <cell r="S215">
            <v>0</v>
          </cell>
          <cell r="V215">
            <v>83679054</v>
          </cell>
          <cell r="W215">
            <v>0</v>
          </cell>
        </row>
        <row r="216">
          <cell r="B216" t="str">
            <v>12636-111</v>
          </cell>
          <cell r="Q216">
            <v>0</v>
          </cell>
          <cell r="V216">
            <v>0</v>
          </cell>
          <cell r="W216">
            <v>0</v>
          </cell>
        </row>
        <row r="217">
          <cell r="B217" t="str">
            <v>12636-111</v>
          </cell>
          <cell r="Q217">
            <v>223807642.5</v>
          </cell>
          <cell r="V217">
            <v>43615285</v>
          </cell>
          <cell r="W217">
            <v>0</v>
          </cell>
        </row>
        <row r="218">
          <cell r="B218" t="str">
            <v>12636-111</v>
          </cell>
          <cell r="Q218">
            <v>53171020.223999999</v>
          </cell>
          <cell r="V218">
            <v>0</v>
          </cell>
          <cell r="W218">
            <v>0</v>
          </cell>
        </row>
        <row r="219">
          <cell r="B219" t="str">
            <v>12636-111</v>
          </cell>
          <cell r="Q219">
            <v>0</v>
          </cell>
          <cell r="R219">
            <v>0</v>
          </cell>
          <cell r="S219">
            <v>1243024000</v>
          </cell>
          <cell r="V219">
            <v>0</v>
          </cell>
          <cell r="W219">
            <v>0</v>
          </cell>
        </row>
        <row r="220">
          <cell r="B220" t="str">
            <v>12636-111</v>
          </cell>
          <cell r="Q220">
            <v>0</v>
          </cell>
          <cell r="S220">
            <v>24761014.319999997</v>
          </cell>
          <cell r="V220">
            <v>0</v>
          </cell>
          <cell r="W220">
            <v>0</v>
          </cell>
        </row>
        <row r="221">
          <cell r="B221" t="str">
            <v>12636-111</v>
          </cell>
          <cell r="Q221">
            <v>0</v>
          </cell>
          <cell r="V221">
            <v>0</v>
          </cell>
          <cell r="W221">
            <v>0</v>
          </cell>
        </row>
        <row r="222">
          <cell r="B222" t="str">
            <v>12636-111</v>
          </cell>
          <cell r="Q222">
            <v>276978662.72399998</v>
          </cell>
          <cell r="R222">
            <v>0</v>
          </cell>
          <cell r="S222">
            <v>1267785014.3199999</v>
          </cell>
          <cell r="V222">
            <v>43615285</v>
          </cell>
          <cell r="W222">
            <v>0</v>
          </cell>
        </row>
        <row r="223">
          <cell r="B223" t="str">
            <v>12636-112</v>
          </cell>
          <cell r="Q223">
            <v>28380469</v>
          </cell>
          <cell r="V223">
            <v>56760938</v>
          </cell>
          <cell r="W223">
            <v>0</v>
          </cell>
        </row>
        <row r="224">
          <cell r="B224" t="str">
            <v>12636-112</v>
          </cell>
          <cell r="Q224">
            <v>26296270.32</v>
          </cell>
          <cell r="V224">
            <v>52592540.640000001</v>
          </cell>
          <cell r="W224">
            <v>0</v>
          </cell>
        </row>
        <row r="225">
          <cell r="B225" t="str">
            <v>12636-111</v>
          </cell>
          <cell r="Q225">
            <v>0</v>
          </cell>
          <cell r="R225">
            <v>31637891.039999995</v>
          </cell>
          <cell r="V225">
            <v>0</v>
          </cell>
          <cell r="W225">
            <v>0</v>
          </cell>
        </row>
        <row r="226">
          <cell r="B226" t="str">
            <v>12636-111</v>
          </cell>
          <cell r="Q226">
            <v>54676739.32</v>
          </cell>
          <cell r="R226">
            <v>0</v>
          </cell>
          <cell r="S226">
            <v>0</v>
          </cell>
          <cell r="V226">
            <v>109353478.64</v>
          </cell>
          <cell r="W226">
            <v>0</v>
          </cell>
        </row>
        <row r="227">
          <cell r="B227" t="str">
            <v>12636-199</v>
          </cell>
          <cell r="Q227">
            <v>0</v>
          </cell>
          <cell r="R227">
            <v>0</v>
          </cell>
          <cell r="V227">
            <v>0</v>
          </cell>
          <cell r="W227">
            <v>0</v>
          </cell>
        </row>
        <row r="228">
          <cell r="B228" t="str">
            <v>12636-199</v>
          </cell>
          <cell r="Q228">
            <v>0</v>
          </cell>
          <cell r="R228">
            <v>0</v>
          </cell>
          <cell r="S228">
            <v>0</v>
          </cell>
          <cell r="V228">
            <v>0</v>
          </cell>
          <cell r="W228">
            <v>0</v>
          </cell>
        </row>
        <row r="229">
          <cell r="B229" t="str">
            <v>12636-199</v>
          </cell>
          <cell r="Q229">
            <v>0</v>
          </cell>
          <cell r="V229">
            <v>0</v>
          </cell>
          <cell r="W229">
            <v>0</v>
          </cell>
        </row>
        <row r="230">
          <cell r="B230" t="str">
            <v>12636-112</v>
          </cell>
          <cell r="Q230">
            <v>0</v>
          </cell>
          <cell r="R230">
            <v>0</v>
          </cell>
          <cell r="S230">
            <v>0</v>
          </cell>
          <cell r="V230">
            <v>0</v>
          </cell>
          <cell r="W230">
            <v>0</v>
          </cell>
        </row>
        <row r="231">
          <cell r="B231" t="str">
            <v>12636-116</v>
          </cell>
          <cell r="Q231">
            <v>72045000</v>
          </cell>
          <cell r="V231">
            <v>0</v>
          </cell>
          <cell r="W231">
            <v>0</v>
          </cell>
        </row>
        <row r="232">
          <cell r="Q232">
            <v>0</v>
          </cell>
          <cell r="R232">
            <v>0</v>
          </cell>
          <cell r="S232">
            <v>0</v>
          </cell>
          <cell r="V232">
            <v>0</v>
          </cell>
          <cell r="W232">
            <v>0</v>
          </cell>
        </row>
        <row r="233">
          <cell r="B233" t="str">
            <v>12636-121</v>
          </cell>
          <cell r="Q233">
            <v>0</v>
          </cell>
          <cell r="V233">
            <v>0</v>
          </cell>
          <cell r="W233">
            <v>0</v>
          </cell>
        </row>
        <row r="234">
          <cell r="B234" t="str">
            <v>12636-121</v>
          </cell>
          <cell r="Q234">
            <v>72045000</v>
          </cell>
          <cell r="R234">
            <v>0</v>
          </cell>
          <cell r="S234">
            <v>0</v>
          </cell>
          <cell r="V234">
            <v>0</v>
          </cell>
          <cell r="W234">
            <v>0</v>
          </cell>
        </row>
        <row r="235">
          <cell r="Q235">
            <v>0</v>
          </cell>
          <cell r="R235">
            <v>0</v>
          </cell>
          <cell r="S235">
            <v>0</v>
          </cell>
          <cell r="V235">
            <v>0</v>
          </cell>
          <cell r="W235">
            <v>0</v>
          </cell>
        </row>
        <row r="236">
          <cell r="B236" t="str">
            <v>12636-126</v>
          </cell>
          <cell r="Q236">
            <v>0</v>
          </cell>
          <cell r="V236">
            <v>0</v>
          </cell>
          <cell r="W236">
            <v>0</v>
          </cell>
        </row>
        <row r="237">
          <cell r="B237" t="str">
            <v>12636-126</v>
          </cell>
          <cell r="Q237">
            <v>0</v>
          </cell>
          <cell r="R237">
            <v>0</v>
          </cell>
          <cell r="S237">
            <v>0</v>
          </cell>
          <cell r="V237">
            <v>0</v>
          </cell>
          <cell r="W237">
            <v>0</v>
          </cell>
        </row>
        <row r="238">
          <cell r="B238" t="str">
            <v>Total DGI</v>
          </cell>
          <cell r="Q238">
            <v>3630586870.8770728</v>
          </cell>
          <cell r="R238">
            <v>126344969.31</v>
          </cell>
          <cell r="S238">
            <v>1458824754.3199999</v>
          </cell>
          <cell r="V238">
            <v>5950940286.1405258</v>
          </cell>
          <cell r="W238">
            <v>659436880.12</v>
          </cell>
        </row>
        <row r="239">
          <cell r="B239" t="str">
            <v>12636-98</v>
          </cell>
          <cell r="Q239">
            <v>0</v>
          </cell>
          <cell r="R239">
            <v>0</v>
          </cell>
          <cell r="S239">
            <v>0</v>
          </cell>
          <cell r="V239">
            <v>0</v>
          </cell>
          <cell r="W239">
            <v>0</v>
          </cell>
        </row>
        <row r="240">
          <cell r="B240" t="str">
            <v>12636-98</v>
          </cell>
          <cell r="Q240">
            <v>0</v>
          </cell>
          <cell r="V240">
            <v>0</v>
          </cell>
          <cell r="W240">
            <v>0</v>
          </cell>
        </row>
        <row r="241">
          <cell r="Q241">
            <v>0</v>
          </cell>
          <cell r="R241">
            <v>0</v>
          </cell>
          <cell r="S241">
            <v>0</v>
          </cell>
          <cell r="V241">
            <v>0</v>
          </cell>
          <cell r="W241">
            <v>0</v>
          </cell>
        </row>
        <row r="242">
          <cell r="B242" t="str">
            <v>12636-114</v>
          </cell>
          <cell r="Q242">
            <v>88553206.476000011</v>
          </cell>
          <cell r="R242">
            <v>0</v>
          </cell>
          <cell r="S242">
            <v>0</v>
          </cell>
          <cell r="V242">
            <v>0</v>
          </cell>
          <cell r="W242">
            <v>383505667.87</v>
          </cell>
        </row>
        <row r="243">
          <cell r="B243" t="str">
            <v>Total DGI</v>
          </cell>
          <cell r="Q243">
            <v>0</v>
          </cell>
          <cell r="R243">
            <v>213170056.16</v>
          </cell>
          <cell r="S243">
            <v>0</v>
          </cell>
          <cell r="V243">
            <v>0</v>
          </cell>
          <cell r="W243">
            <v>0</v>
          </cell>
        </row>
        <row r="244">
          <cell r="B244" t="str">
            <v>12636-98</v>
          </cell>
          <cell r="Q244">
            <v>88553206.476000011</v>
          </cell>
          <cell r="R244">
            <v>0</v>
          </cell>
          <cell r="S244">
            <v>0</v>
          </cell>
          <cell r="V244">
            <v>0</v>
          </cell>
          <cell r="W244">
            <v>383505667.87</v>
          </cell>
        </row>
        <row r="245">
          <cell r="B245" t="str">
            <v>12636-98</v>
          </cell>
          <cell r="Q245">
            <v>0</v>
          </cell>
          <cell r="V245">
            <v>0</v>
          </cell>
          <cell r="W245">
            <v>0</v>
          </cell>
        </row>
        <row r="246">
          <cell r="Q246">
            <v>0</v>
          </cell>
          <cell r="R246">
            <v>0</v>
          </cell>
          <cell r="S246">
            <v>0</v>
          </cell>
          <cell r="V246">
            <v>0</v>
          </cell>
          <cell r="W246">
            <v>0</v>
          </cell>
        </row>
        <row r="247">
          <cell r="B247" t="str">
            <v>12636-114</v>
          </cell>
          <cell r="Q247">
            <v>0</v>
          </cell>
          <cell r="R247">
            <v>0</v>
          </cell>
          <cell r="S247">
            <v>0</v>
          </cell>
          <cell r="V247">
            <v>0</v>
          </cell>
          <cell r="W247">
            <v>0</v>
          </cell>
        </row>
        <row r="248">
          <cell r="B248" t="str">
            <v>Total DSI</v>
          </cell>
          <cell r="Q248">
            <v>88553206.476000011</v>
          </cell>
          <cell r="R248">
            <v>0</v>
          </cell>
          <cell r="S248">
            <v>0</v>
          </cell>
          <cell r="V248">
            <v>0</v>
          </cell>
          <cell r="W248">
            <v>383505667.87</v>
          </cell>
        </row>
        <row r="249">
          <cell r="B249" t="str">
            <v xml:space="preserve">TOTAL AREA BANCO    </v>
          </cell>
          <cell r="Q249">
            <v>3719140077.3530726</v>
          </cell>
          <cell r="R249">
            <v>126344969.31</v>
          </cell>
          <cell r="S249">
            <v>1458824754.3199999</v>
          </cell>
          <cell r="V249">
            <v>5950940286.1405258</v>
          </cell>
          <cell r="W249">
            <v>1042942547.99</v>
          </cell>
        </row>
        <row r="250">
          <cell r="B250" t="str">
            <v>AREA CULTURAL</v>
          </cell>
          <cell r="Q250">
            <v>0</v>
          </cell>
          <cell r="V250">
            <v>0</v>
          </cell>
          <cell r="W250">
            <v>0</v>
          </cell>
        </row>
        <row r="251">
          <cell r="B251" t="str">
            <v>12637</v>
          </cell>
          <cell r="W251">
            <v>0</v>
          </cell>
        </row>
        <row r="252">
          <cell r="B252" t="str">
            <v>12637</v>
          </cell>
          <cell r="W252">
            <v>0</v>
          </cell>
        </row>
        <row r="253">
          <cell r="B253" t="str">
            <v>Total DSI</v>
          </cell>
          <cell r="W253">
            <v>0</v>
          </cell>
        </row>
        <row r="254">
          <cell r="B254" t="str">
            <v>Total DGI</v>
          </cell>
          <cell r="W254">
            <v>0</v>
          </cell>
        </row>
      </sheetData>
      <sheetData sheetId="10" refreshError="1"/>
      <sheetData sheetId="11" refreshError="1"/>
      <sheetData sheetId="12" refreshError="1"/>
      <sheetData sheetId="13" refreshError="1"/>
      <sheetData sheetId="14" refreshError="1"/>
      <sheetData sheetId="15" refreshError="1">
        <row r="14">
          <cell r="A14">
            <v>2085</v>
          </cell>
          <cell r="K14">
            <v>256536959</v>
          </cell>
          <cell r="N14">
            <v>257726421</v>
          </cell>
          <cell r="Q14">
            <v>256067043</v>
          </cell>
          <cell r="T14">
            <v>266190654</v>
          </cell>
          <cell r="W14">
            <v>270038786</v>
          </cell>
          <cell r="Z14">
            <v>273911721</v>
          </cell>
          <cell r="AC14">
            <v>276095328</v>
          </cell>
          <cell r="AF14">
            <v>0</v>
          </cell>
          <cell r="AI14">
            <v>0</v>
          </cell>
          <cell r="AL14">
            <v>0</v>
          </cell>
          <cell r="AO14">
            <v>0</v>
          </cell>
          <cell r="AR14">
            <v>0</v>
          </cell>
          <cell r="BB14">
            <v>0</v>
          </cell>
          <cell r="BD14">
            <v>928283000</v>
          </cell>
          <cell r="BE14">
            <v>2784849912</v>
          </cell>
        </row>
        <row r="15">
          <cell r="A15">
            <v>2085</v>
          </cell>
          <cell r="K15">
            <v>0</v>
          </cell>
          <cell r="N15">
            <v>0</v>
          </cell>
          <cell r="Q15">
            <v>0</v>
          </cell>
          <cell r="T15">
            <v>0</v>
          </cell>
          <cell r="W15">
            <v>0</v>
          </cell>
          <cell r="Z15">
            <v>0</v>
          </cell>
          <cell r="AC15">
            <v>0</v>
          </cell>
          <cell r="AF15">
            <v>0</v>
          </cell>
          <cell r="AI15">
            <v>0</v>
          </cell>
          <cell r="AL15">
            <v>0</v>
          </cell>
          <cell r="AO15">
            <v>0</v>
          </cell>
          <cell r="AR15">
            <v>0</v>
          </cell>
          <cell r="BB15">
            <v>0</v>
          </cell>
          <cell r="BE15">
            <v>0</v>
          </cell>
        </row>
        <row r="16">
          <cell r="A16" t="str">
            <v>Total Cuenta 411525 - Código 2085</v>
          </cell>
          <cell r="K16">
            <v>256536959</v>
          </cell>
          <cell r="N16">
            <v>257726421</v>
          </cell>
          <cell r="Q16">
            <v>256067043</v>
          </cell>
          <cell r="T16">
            <v>266190654</v>
          </cell>
          <cell r="W16">
            <v>270038786</v>
          </cell>
          <cell r="Z16">
            <v>273911721</v>
          </cell>
          <cell r="AC16">
            <v>276095328</v>
          </cell>
          <cell r="AF16">
            <v>0</v>
          </cell>
          <cell r="AI16">
            <v>0</v>
          </cell>
          <cell r="AL16">
            <v>0</v>
          </cell>
          <cell r="AO16">
            <v>0</v>
          </cell>
          <cell r="AR16">
            <v>0</v>
          </cell>
          <cell r="BB16">
            <v>0</v>
          </cell>
          <cell r="BD16">
            <v>928283000</v>
          </cell>
          <cell r="BE16">
            <v>2784849912</v>
          </cell>
        </row>
        <row r="17">
          <cell r="A17" t="str">
            <v>TokVta</v>
          </cell>
          <cell r="K17">
            <v>954000</v>
          </cell>
          <cell r="N17">
            <v>279000</v>
          </cell>
          <cell r="Q17">
            <v>620000</v>
          </cell>
          <cell r="T17">
            <v>0</v>
          </cell>
          <cell r="W17">
            <v>1271000</v>
          </cell>
          <cell r="Z17">
            <v>1116000</v>
          </cell>
          <cell r="AC17">
            <v>1209000</v>
          </cell>
          <cell r="AF17">
            <v>0</v>
          </cell>
          <cell r="AI17">
            <v>0</v>
          </cell>
          <cell r="AL17">
            <v>0</v>
          </cell>
          <cell r="AO17">
            <v>0</v>
          </cell>
          <cell r="AR17">
            <v>0</v>
          </cell>
          <cell r="BB17">
            <v>0</v>
          </cell>
          <cell r="BD17">
            <v>106513000</v>
          </cell>
          <cell r="BE17">
            <v>111962000</v>
          </cell>
        </row>
        <row r="18">
          <cell r="A18" t="str">
            <v>TokVta</v>
          </cell>
          <cell r="K18">
            <v>0</v>
          </cell>
          <cell r="N18">
            <v>0</v>
          </cell>
          <cell r="Q18">
            <v>0</v>
          </cell>
          <cell r="T18">
            <v>0</v>
          </cell>
          <cell r="W18">
            <v>0</v>
          </cell>
          <cell r="Z18">
            <v>0</v>
          </cell>
          <cell r="AC18">
            <v>0</v>
          </cell>
          <cell r="AF18">
            <v>0</v>
          </cell>
          <cell r="AI18">
            <v>0</v>
          </cell>
          <cell r="AL18">
            <v>0</v>
          </cell>
          <cell r="AO18">
            <v>0</v>
          </cell>
          <cell r="AR18">
            <v>0</v>
          </cell>
          <cell r="BB18">
            <v>0</v>
          </cell>
          <cell r="BD18">
            <v>0</v>
          </cell>
          <cell r="BE18">
            <v>0</v>
          </cell>
        </row>
        <row r="19">
          <cell r="A19" t="str">
            <v>Total Cuenta 4130202</v>
          </cell>
          <cell r="K19">
            <v>954000</v>
          </cell>
          <cell r="N19">
            <v>279000</v>
          </cell>
          <cell r="Q19">
            <v>620000</v>
          </cell>
          <cell r="T19">
            <v>0</v>
          </cell>
          <cell r="W19">
            <v>1271000</v>
          </cell>
          <cell r="Z19">
            <v>1116000</v>
          </cell>
          <cell r="AC19">
            <v>1209000</v>
          </cell>
          <cell r="AF19">
            <v>0</v>
          </cell>
          <cell r="AI19">
            <v>0</v>
          </cell>
          <cell r="AL19">
            <v>0</v>
          </cell>
          <cell r="AO19">
            <v>0</v>
          </cell>
          <cell r="AR19">
            <v>0</v>
          </cell>
          <cell r="BB19">
            <v>0</v>
          </cell>
          <cell r="BD19">
            <v>106513000</v>
          </cell>
          <cell r="BE19">
            <v>111962000</v>
          </cell>
        </row>
        <row r="20">
          <cell r="A20" t="str">
            <v>TOTAL INGRESOS</v>
          </cell>
          <cell r="K20">
            <v>257490959</v>
          </cell>
          <cell r="N20">
            <v>258005421</v>
          </cell>
          <cell r="Q20">
            <v>256687043</v>
          </cell>
          <cell r="T20">
            <v>266190654</v>
          </cell>
          <cell r="W20">
            <v>271309786</v>
          </cell>
          <cell r="Z20">
            <v>275027721</v>
          </cell>
          <cell r="AC20">
            <v>277304328</v>
          </cell>
          <cell r="AF20">
            <v>0</v>
          </cell>
          <cell r="AI20">
            <v>0</v>
          </cell>
          <cell r="AL20">
            <v>0</v>
          </cell>
          <cell r="AO20">
            <v>0</v>
          </cell>
          <cell r="AR20">
            <v>0</v>
          </cell>
          <cell r="BB20">
            <v>0</v>
          </cell>
          <cell r="BD20">
            <v>1034796000</v>
          </cell>
          <cell r="BE20">
            <v>2896811912</v>
          </cell>
        </row>
        <row r="21">
          <cell r="A21">
            <v>8060</v>
          </cell>
          <cell r="K21">
            <v>274522809</v>
          </cell>
          <cell r="N21">
            <v>274522809</v>
          </cell>
          <cell r="Q21">
            <v>343977879.43000001</v>
          </cell>
          <cell r="T21">
            <v>363542080.51999998</v>
          </cell>
          <cell r="W21">
            <v>325860447</v>
          </cell>
          <cell r="Z21">
            <v>327988062.90999997</v>
          </cell>
          <cell r="AC21">
            <v>309575451</v>
          </cell>
          <cell r="AF21">
            <v>0</v>
          </cell>
          <cell r="AI21">
            <v>0</v>
          </cell>
          <cell r="AL21">
            <v>0</v>
          </cell>
          <cell r="AO21">
            <v>0</v>
          </cell>
          <cell r="AR21">
            <v>0</v>
          </cell>
          <cell r="BB21">
            <v>0</v>
          </cell>
          <cell r="BD21">
            <v>1109995000</v>
          </cell>
          <cell r="BE21">
            <v>3329984538.8600001</v>
          </cell>
        </row>
        <row r="22">
          <cell r="A22">
            <v>8060</v>
          </cell>
          <cell r="K22">
            <v>0</v>
          </cell>
          <cell r="N22">
            <v>0</v>
          </cell>
          <cell r="Q22">
            <v>0</v>
          </cell>
          <cell r="T22">
            <v>0</v>
          </cell>
          <cell r="W22">
            <v>0</v>
          </cell>
          <cell r="Z22">
            <v>0</v>
          </cell>
          <cell r="AC22">
            <v>0</v>
          </cell>
          <cell r="AF22">
            <v>0</v>
          </cell>
          <cell r="AI22">
            <v>0</v>
          </cell>
          <cell r="AL22">
            <v>0</v>
          </cell>
          <cell r="AO22">
            <v>0</v>
          </cell>
          <cell r="AR22">
            <v>0</v>
          </cell>
          <cell r="BB22">
            <v>0</v>
          </cell>
          <cell r="BE22">
            <v>0</v>
          </cell>
        </row>
        <row r="23">
          <cell r="A23" t="str">
            <v>Total Cuenta 51802001 - Código 8060</v>
          </cell>
          <cell r="K23">
            <v>274522809</v>
          </cell>
          <cell r="N23">
            <v>274522809</v>
          </cell>
          <cell r="Q23">
            <v>343977879.43000001</v>
          </cell>
          <cell r="T23">
            <v>363542080.51999998</v>
          </cell>
          <cell r="W23">
            <v>325860447</v>
          </cell>
          <cell r="Z23">
            <v>327988062.90999997</v>
          </cell>
          <cell r="AC23">
            <v>309575451</v>
          </cell>
          <cell r="AF23">
            <v>0</v>
          </cell>
          <cell r="AI23">
            <v>0</v>
          </cell>
          <cell r="AL23">
            <v>0</v>
          </cell>
          <cell r="AO23">
            <v>0</v>
          </cell>
          <cell r="AR23">
            <v>0</v>
          </cell>
          <cell r="BB23">
            <v>0</v>
          </cell>
          <cell r="BD23">
            <v>1109995000</v>
          </cell>
          <cell r="BE23">
            <v>3329984538.8600001</v>
          </cell>
        </row>
        <row r="24">
          <cell r="A24" t="str">
            <v>8106-DGI</v>
          </cell>
          <cell r="K24">
            <v>74543914</v>
          </cell>
          <cell r="N24">
            <v>0</v>
          </cell>
          <cell r="Q24">
            <v>0</v>
          </cell>
          <cell r="T24">
            <v>0</v>
          </cell>
          <cell r="W24">
            <v>0</v>
          </cell>
          <cell r="Z24">
            <v>0</v>
          </cell>
          <cell r="AC24">
            <v>0</v>
          </cell>
          <cell r="AF24">
            <v>0</v>
          </cell>
          <cell r="AI24">
            <v>0</v>
          </cell>
          <cell r="AL24">
            <v>0</v>
          </cell>
          <cell r="AO24">
            <v>0</v>
          </cell>
          <cell r="AR24">
            <v>0</v>
          </cell>
          <cell r="BB24">
            <v>0</v>
          </cell>
          <cell r="BE24">
            <v>74543914</v>
          </cell>
        </row>
        <row r="25">
          <cell r="A25" t="str">
            <v>8106-DGI</v>
          </cell>
          <cell r="K25">
            <v>0</v>
          </cell>
          <cell r="N25">
            <v>0</v>
          </cell>
          <cell r="Q25">
            <v>9396000</v>
          </cell>
          <cell r="T25">
            <v>0</v>
          </cell>
          <cell r="W25">
            <v>0</v>
          </cell>
          <cell r="Z25">
            <v>0</v>
          </cell>
          <cell r="AC25">
            <v>0</v>
          </cell>
          <cell r="AF25">
            <v>0</v>
          </cell>
          <cell r="AI25">
            <v>0</v>
          </cell>
          <cell r="AL25">
            <v>0</v>
          </cell>
          <cell r="AO25">
            <v>0</v>
          </cell>
          <cell r="AR25">
            <v>0</v>
          </cell>
          <cell r="BB25">
            <v>0</v>
          </cell>
          <cell r="BE25">
            <v>9396000</v>
          </cell>
        </row>
        <row r="26">
          <cell r="A26" t="str">
            <v>8106-DGI</v>
          </cell>
          <cell r="K26">
            <v>0</v>
          </cell>
          <cell r="N26">
            <v>0</v>
          </cell>
          <cell r="Q26">
            <v>2000000</v>
          </cell>
          <cell r="T26">
            <v>0</v>
          </cell>
          <cell r="W26">
            <v>0</v>
          </cell>
          <cell r="Z26">
            <v>0</v>
          </cell>
          <cell r="AC26">
            <v>0</v>
          </cell>
          <cell r="AF26">
            <v>0</v>
          </cell>
          <cell r="AI26">
            <v>0</v>
          </cell>
          <cell r="AL26">
            <v>0</v>
          </cell>
          <cell r="AO26">
            <v>0</v>
          </cell>
          <cell r="AR26">
            <v>0</v>
          </cell>
          <cell r="BB26">
            <v>-1.2000002898275852E-3</v>
          </cell>
          <cell r="BE26">
            <v>1999999.9987999997</v>
          </cell>
        </row>
        <row r="27">
          <cell r="A27" t="str">
            <v>8106-DGI</v>
          </cell>
          <cell r="K27">
            <v>0</v>
          </cell>
          <cell r="N27">
            <v>0</v>
          </cell>
          <cell r="Q27">
            <v>0</v>
          </cell>
          <cell r="T27">
            <v>0</v>
          </cell>
          <cell r="W27">
            <v>0</v>
          </cell>
          <cell r="Z27">
            <v>0</v>
          </cell>
          <cell r="AC27">
            <v>0</v>
          </cell>
          <cell r="AF27">
            <v>0</v>
          </cell>
          <cell r="AI27">
            <v>0</v>
          </cell>
          <cell r="AL27">
            <v>0</v>
          </cell>
          <cell r="AO27">
            <v>0</v>
          </cell>
          <cell r="AR27">
            <v>0</v>
          </cell>
          <cell r="BB27">
            <v>0</v>
          </cell>
          <cell r="BD27">
            <v>21937350.969999999</v>
          </cell>
          <cell r="BE27">
            <v>0</v>
          </cell>
        </row>
        <row r="28">
          <cell r="A28" t="str">
            <v>8106-DGI</v>
          </cell>
          <cell r="K28">
            <v>0</v>
          </cell>
          <cell r="N28">
            <v>0</v>
          </cell>
          <cell r="Q28">
            <v>0</v>
          </cell>
          <cell r="T28">
            <v>16587374</v>
          </cell>
          <cell r="W28">
            <v>0</v>
          </cell>
          <cell r="Z28">
            <v>0</v>
          </cell>
          <cell r="AC28">
            <v>0</v>
          </cell>
          <cell r="AF28">
            <v>0</v>
          </cell>
          <cell r="AI28">
            <v>0</v>
          </cell>
          <cell r="AL28">
            <v>0</v>
          </cell>
          <cell r="AO28">
            <v>0</v>
          </cell>
          <cell r="AR28">
            <v>0</v>
          </cell>
          <cell r="BB28">
            <v>0</v>
          </cell>
          <cell r="BE28">
            <v>16587374</v>
          </cell>
        </row>
        <row r="29">
          <cell r="A29" t="str">
            <v>8106-DGI</v>
          </cell>
          <cell r="K29">
            <v>0</v>
          </cell>
          <cell r="N29">
            <v>0</v>
          </cell>
          <cell r="Q29">
            <v>0</v>
          </cell>
          <cell r="T29">
            <v>0</v>
          </cell>
          <cell r="W29">
            <v>0</v>
          </cell>
          <cell r="Z29">
            <v>0</v>
          </cell>
          <cell r="AC29">
            <v>0</v>
          </cell>
          <cell r="AF29">
            <v>0</v>
          </cell>
          <cell r="AI29">
            <v>0</v>
          </cell>
          <cell r="AL29">
            <v>0</v>
          </cell>
          <cell r="AO29">
            <v>0</v>
          </cell>
          <cell r="AR29">
            <v>0</v>
          </cell>
          <cell r="BB29">
            <v>0</v>
          </cell>
          <cell r="BE29">
            <v>0</v>
          </cell>
        </row>
        <row r="30">
          <cell r="A30" t="str">
            <v>8106-DGI</v>
          </cell>
          <cell r="K30">
            <v>36360000</v>
          </cell>
          <cell r="N30">
            <v>37069000</v>
          </cell>
          <cell r="Q30">
            <v>35635000</v>
          </cell>
          <cell r="T30">
            <v>34951000</v>
          </cell>
          <cell r="W30">
            <v>34685000</v>
          </cell>
          <cell r="Z30">
            <v>34037000</v>
          </cell>
          <cell r="AC30">
            <v>36790000</v>
          </cell>
          <cell r="AF30">
            <v>39510000</v>
          </cell>
          <cell r="AI30">
            <v>0</v>
          </cell>
          <cell r="AL30">
            <v>0</v>
          </cell>
          <cell r="AO30">
            <v>0</v>
          </cell>
          <cell r="AR30">
            <v>0</v>
          </cell>
          <cell r="BB30">
            <v>285443000.17164123</v>
          </cell>
          <cell r="BE30">
            <v>574480000.17164123</v>
          </cell>
        </row>
        <row r="31">
          <cell r="A31" t="str">
            <v>8106-DGI</v>
          </cell>
          <cell r="K31">
            <v>0</v>
          </cell>
          <cell r="N31">
            <v>0</v>
          </cell>
          <cell r="Q31">
            <v>0</v>
          </cell>
          <cell r="T31">
            <v>0</v>
          </cell>
          <cell r="W31">
            <v>0</v>
          </cell>
          <cell r="Z31">
            <v>0</v>
          </cell>
          <cell r="AC31">
            <v>0</v>
          </cell>
          <cell r="AF31">
            <v>0</v>
          </cell>
          <cell r="AI31">
            <v>0</v>
          </cell>
          <cell r="AL31">
            <v>0</v>
          </cell>
          <cell r="AO31">
            <v>0</v>
          </cell>
          <cell r="AR31">
            <v>0</v>
          </cell>
          <cell r="BB31">
            <v>0</v>
          </cell>
          <cell r="BE31">
            <v>0</v>
          </cell>
        </row>
        <row r="32">
          <cell r="A32" t="str">
            <v>Total DGI</v>
          </cell>
          <cell r="K32">
            <v>110903914</v>
          </cell>
          <cell r="N32">
            <v>37069000</v>
          </cell>
          <cell r="Q32">
            <v>47031000</v>
          </cell>
          <cell r="T32">
            <v>51538374</v>
          </cell>
          <cell r="W32">
            <v>34685000</v>
          </cell>
          <cell r="Z32">
            <v>34037000</v>
          </cell>
          <cell r="AC32">
            <v>36790000</v>
          </cell>
          <cell r="AF32">
            <v>39510000</v>
          </cell>
          <cell r="AI32">
            <v>0</v>
          </cell>
          <cell r="AL32">
            <v>0</v>
          </cell>
          <cell r="AO32">
            <v>0</v>
          </cell>
          <cell r="AR32">
            <v>0</v>
          </cell>
          <cell r="BB32">
            <v>285443000.17044121</v>
          </cell>
          <cell r="BD32">
            <v>21937350.969999999</v>
          </cell>
          <cell r="BE32">
            <v>489984223.31</v>
          </cell>
        </row>
        <row r="33">
          <cell r="A33" t="str">
            <v>8106-SCC</v>
          </cell>
          <cell r="K33">
            <v>0</v>
          </cell>
          <cell r="N33">
            <v>0</v>
          </cell>
          <cell r="Q33">
            <v>0</v>
          </cell>
          <cell r="T33">
            <v>0</v>
          </cell>
          <cell r="W33">
            <v>0</v>
          </cell>
          <cell r="Z33">
            <v>0</v>
          </cell>
          <cell r="AC33">
            <v>0</v>
          </cell>
          <cell r="AF33">
            <v>0</v>
          </cell>
          <cell r="AI33">
            <v>0</v>
          </cell>
          <cell r="AL33">
            <v>0</v>
          </cell>
          <cell r="AO33">
            <v>0</v>
          </cell>
          <cell r="AR33">
            <v>0</v>
          </cell>
          <cell r="BB33">
            <v>0</v>
          </cell>
          <cell r="BD33">
            <v>0</v>
          </cell>
          <cell r="BE33">
            <v>0</v>
          </cell>
        </row>
        <row r="34">
          <cell r="A34" t="str">
            <v>8106-SCC</v>
          </cell>
          <cell r="K34">
            <v>6915600</v>
          </cell>
          <cell r="N34">
            <v>6915600</v>
          </cell>
          <cell r="Q34">
            <v>6915600</v>
          </cell>
          <cell r="T34">
            <v>6915600</v>
          </cell>
          <cell r="W34">
            <v>6915600</v>
          </cell>
          <cell r="Z34">
            <v>5789819.4299999997</v>
          </cell>
          <cell r="AC34">
            <v>6838389</v>
          </cell>
          <cell r="AF34">
            <v>0</v>
          </cell>
          <cell r="AI34">
            <v>0</v>
          </cell>
          <cell r="AL34">
            <v>0</v>
          </cell>
          <cell r="AO34">
            <v>0</v>
          </cell>
          <cell r="AR34">
            <v>0</v>
          </cell>
          <cell r="BB34">
            <v>41759866.639999986</v>
          </cell>
          <cell r="BE34">
            <v>88966075.069999993</v>
          </cell>
        </row>
        <row r="35">
          <cell r="A35" t="str">
            <v>8106-SCC</v>
          </cell>
          <cell r="K35">
            <v>0</v>
          </cell>
          <cell r="N35">
            <v>0</v>
          </cell>
          <cell r="Q35">
            <v>0</v>
          </cell>
          <cell r="T35">
            <v>26913897.579999998</v>
          </cell>
          <cell r="W35">
            <v>26913893</v>
          </cell>
          <cell r="Z35">
            <v>26913893</v>
          </cell>
          <cell r="AC35">
            <v>26913893</v>
          </cell>
          <cell r="AF35">
            <v>0</v>
          </cell>
          <cell r="AI35">
            <v>0</v>
          </cell>
          <cell r="AL35">
            <v>0</v>
          </cell>
          <cell r="AO35">
            <v>0</v>
          </cell>
          <cell r="AR35">
            <v>0</v>
          </cell>
          <cell r="BB35">
            <v>134569465.00000006</v>
          </cell>
          <cell r="BD35">
            <v>0</v>
          </cell>
          <cell r="BE35">
            <v>242225041.58000004</v>
          </cell>
        </row>
        <row r="36">
          <cell r="A36" t="str">
            <v>8106-SCC</v>
          </cell>
          <cell r="K36">
            <v>12171253</v>
          </cell>
          <cell r="N36">
            <v>12171253</v>
          </cell>
          <cell r="Q36">
            <v>12171253</v>
          </cell>
          <cell r="T36">
            <v>12171253</v>
          </cell>
          <cell r="W36">
            <v>12171253</v>
          </cell>
          <cell r="Z36">
            <v>12171253</v>
          </cell>
          <cell r="AC36">
            <v>12171253</v>
          </cell>
          <cell r="AF36">
            <v>0</v>
          </cell>
          <cell r="AI36">
            <v>0</v>
          </cell>
          <cell r="AL36">
            <v>0</v>
          </cell>
          <cell r="AO36">
            <v>0</v>
          </cell>
          <cell r="AR36">
            <v>0</v>
          </cell>
          <cell r="BB36">
            <v>24312505.995599985</v>
          </cell>
          <cell r="BE36">
            <v>109511276.99559999</v>
          </cell>
        </row>
        <row r="37">
          <cell r="A37" t="str">
            <v>8106-SCC</v>
          </cell>
          <cell r="K37">
            <v>0</v>
          </cell>
          <cell r="N37">
            <v>0</v>
          </cell>
          <cell r="Q37">
            <v>0</v>
          </cell>
          <cell r="T37">
            <v>0</v>
          </cell>
          <cell r="W37">
            <v>0</v>
          </cell>
          <cell r="Z37">
            <v>0</v>
          </cell>
          <cell r="AC37">
            <v>0</v>
          </cell>
          <cell r="AF37">
            <v>0</v>
          </cell>
          <cell r="AI37">
            <v>0</v>
          </cell>
          <cell r="AL37">
            <v>0</v>
          </cell>
          <cell r="AO37">
            <v>0</v>
          </cell>
          <cell r="AR37">
            <v>0</v>
          </cell>
          <cell r="BB37">
            <v>0</v>
          </cell>
          <cell r="BE37">
            <v>0</v>
          </cell>
        </row>
        <row r="38">
          <cell r="A38" t="str">
            <v>8106-SCC</v>
          </cell>
          <cell r="K38">
            <v>0</v>
          </cell>
          <cell r="N38">
            <v>0</v>
          </cell>
          <cell r="Q38">
            <v>0</v>
          </cell>
          <cell r="T38">
            <v>0</v>
          </cell>
          <cell r="W38">
            <v>0</v>
          </cell>
          <cell r="Z38">
            <v>0</v>
          </cell>
          <cell r="AC38">
            <v>60274332</v>
          </cell>
          <cell r="AF38">
            <v>0</v>
          </cell>
          <cell r="AI38">
            <v>0</v>
          </cell>
          <cell r="AL38">
            <v>0</v>
          </cell>
          <cell r="AO38">
            <v>0</v>
          </cell>
          <cell r="AR38">
            <v>0</v>
          </cell>
          <cell r="BB38">
            <v>0</v>
          </cell>
          <cell r="BE38">
            <v>60274332</v>
          </cell>
        </row>
        <row r="39">
          <cell r="A39" t="str">
            <v>8106-SCC</v>
          </cell>
          <cell r="K39">
            <v>0</v>
          </cell>
          <cell r="N39">
            <v>0</v>
          </cell>
          <cell r="Q39">
            <v>0</v>
          </cell>
          <cell r="T39">
            <v>0</v>
          </cell>
          <cell r="W39">
            <v>0</v>
          </cell>
          <cell r="Z39">
            <v>0</v>
          </cell>
          <cell r="AC39">
            <v>0</v>
          </cell>
          <cell r="AF39">
            <v>0</v>
          </cell>
          <cell r="AI39">
            <v>0</v>
          </cell>
          <cell r="AL39">
            <v>0</v>
          </cell>
          <cell r="AO39">
            <v>0</v>
          </cell>
          <cell r="AR39">
            <v>0</v>
          </cell>
          <cell r="BB39">
            <v>0</v>
          </cell>
          <cell r="BE39">
            <v>0</v>
          </cell>
        </row>
        <row r="40">
          <cell r="A40" t="str">
            <v>8106-SCC</v>
          </cell>
          <cell r="K40">
            <v>0</v>
          </cell>
          <cell r="N40">
            <v>0</v>
          </cell>
          <cell r="Q40">
            <v>0</v>
          </cell>
          <cell r="T40">
            <v>0</v>
          </cell>
          <cell r="W40">
            <v>0</v>
          </cell>
          <cell r="Z40">
            <v>0</v>
          </cell>
          <cell r="AC40">
            <v>0</v>
          </cell>
          <cell r="AF40">
            <v>0</v>
          </cell>
          <cell r="AI40">
            <v>0</v>
          </cell>
          <cell r="AL40">
            <v>0</v>
          </cell>
          <cell r="AO40">
            <v>0</v>
          </cell>
          <cell r="AR40">
            <v>0</v>
          </cell>
          <cell r="BB40">
            <v>0</v>
          </cell>
          <cell r="BE40">
            <v>0</v>
          </cell>
        </row>
        <row r="41">
          <cell r="A41" t="str">
            <v>8106-SCC</v>
          </cell>
          <cell r="K41">
            <v>0</v>
          </cell>
          <cell r="N41">
            <v>0</v>
          </cell>
          <cell r="Q41">
            <v>0</v>
          </cell>
          <cell r="T41">
            <v>0</v>
          </cell>
          <cell r="W41">
            <v>0</v>
          </cell>
          <cell r="Z41">
            <v>0</v>
          </cell>
          <cell r="AC41">
            <v>0</v>
          </cell>
          <cell r="AF41">
            <v>0</v>
          </cell>
          <cell r="AI41">
            <v>0</v>
          </cell>
          <cell r="AL41">
            <v>0</v>
          </cell>
          <cell r="AO41">
            <v>0</v>
          </cell>
          <cell r="AR41">
            <v>0</v>
          </cell>
          <cell r="BB41">
            <v>42486644.343340039</v>
          </cell>
          <cell r="BE41">
            <v>42486644.343340039</v>
          </cell>
        </row>
        <row r="42">
          <cell r="A42" t="str">
            <v>8106-SCC</v>
          </cell>
          <cell r="K42">
            <v>10033165.859999999</v>
          </cell>
          <cell r="N42">
            <v>10033165.859999999</v>
          </cell>
          <cell r="Q42">
            <v>10033167</v>
          </cell>
          <cell r="T42">
            <v>10033167</v>
          </cell>
          <cell r="W42">
            <v>10033167</v>
          </cell>
          <cell r="Z42">
            <v>10033167</v>
          </cell>
          <cell r="AC42">
            <v>10033167</v>
          </cell>
          <cell r="AF42">
            <v>0</v>
          </cell>
          <cell r="AI42">
            <v>0</v>
          </cell>
          <cell r="AL42">
            <v>0</v>
          </cell>
          <cell r="AO42">
            <v>0</v>
          </cell>
          <cell r="AR42">
            <v>0</v>
          </cell>
          <cell r="BB42">
            <v>50165836.140000015</v>
          </cell>
          <cell r="BE42">
            <v>120398002.86000001</v>
          </cell>
        </row>
        <row r="43">
          <cell r="A43" t="str">
            <v>8106-SCC</v>
          </cell>
          <cell r="K43">
            <v>8223824.8200000003</v>
          </cell>
          <cell r="N43">
            <v>21889922.800000001</v>
          </cell>
          <cell r="Q43">
            <v>8223822</v>
          </cell>
          <cell r="T43">
            <v>8223822</v>
          </cell>
          <cell r="W43">
            <v>8223822</v>
          </cell>
          <cell r="Z43">
            <v>8223822</v>
          </cell>
          <cell r="AC43">
            <v>8223822</v>
          </cell>
          <cell r="AF43">
            <v>0</v>
          </cell>
          <cell r="AI43">
            <v>0</v>
          </cell>
          <cell r="AL43">
            <v>0</v>
          </cell>
          <cell r="AO43">
            <v>0</v>
          </cell>
          <cell r="AR43">
            <v>0</v>
          </cell>
          <cell r="BB43">
            <v>41119108.863999993</v>
          </cell>
          <cell r="BE43">
            <v>112351966.484</v>
          </cell>
        </row>
        <row r="44">
          <cell r="A44" t="str">
            <v>8106-SCC</v>
          </cell>
          <cell r="K44">
            <v>0</v>
          </cell>
          <cell r="N44">
            <v>0</v>
          </cell>
          <cell r="Q44">
            <v>0</v>
          </cell>
          <cell r="T44">
            <v>0</v>
          </cell>
          <cell r="W44">
            <v>0</v>
          </cell>
          <cell r="Z44">
            <v>0</v>
          </cell>
          <cell r="AC44">
            <v>0</v>
          </cell>
          <cell r="AF44">
            <v>0</v>
          </cell>
          <cell r="AI44">
            <v>0</v>
          </cell>
          <cell r="AL44">
            <v>0</v>
          </cell>
          <cell r="AO44">
            <v>0</v>
          </cell>
          <cell r="AR44">
            <v>0</v>
          </cell>
          <cell r="BB44">
            <v>0</v>
          </cell>
          <cell r="BD44">
            <v>111400484.9902</v>
          </cell>
          <cell r="BE44">
            <v>0</v>
          </cell>
        </row>
        <row r="45">
          <cell r="A45" t="str">
            <v>8106-SCC</v>
          </cell>
          <cell r="K45">
            <v>0</v>
          </cell>
          <cell r="N45">
            <v>0</v>
          </cell>
          <cell r="Q45">
            <v>0</v>
          </cell>
          <cell r="T45">
            <v>0</v>
          </cell>
          <cell r="W45">
            <v>0</v>
          </cell>
          <cell r="Z45">
            <v>0</v>
          </cell>
          <cell r="AC45">
            <v>0</v>
          </cell>
          <cell r="AF45">
            <v>0</v>
          </cell>
          <cell r="AI45">
            <v>0</v>
          </cell>
          <cell r="AL45">
            <v>0</v>
          </cell>
          <cell r="AO45">
            <v>0</v>
          </cell>
          <cell r="AR45">
            <v>0</v>
          </cell>
          <cell r="BB45">
            <v>0</v>
          </cell>
          <cell r="BD45">
            <v>0</v>
          </cell>
          <cell r="BE45">
            <v>0</v>
          </cell>
        </row>
        <row r="46">
          <cell r="A46" t="str">
            <v>8106-SCC</v>
          </cell>
          <cell r="K46">
            <v>0</v>
          </cell>
          <cell r="N46">
            <v>4725698.4000000004</v>
          </cell>
          <cell r="Q46">
            <v>0</v>
          </cell>
          <cell r="T46">
            <v>0</v>
          </cell>
          <cell r="W46">
            <v>0</v>
          </cell>
          <cell r="Z46">
            <v>0</v>
          </cell>
          <cell r="AC46">
            <v>0</v>
          </cell>
          <cell r="AF46">
            <v>0</v>
          </cell>
          <cell r="AI46">
            <v>0</v>
          </cell>
          <cell r="AL46">
            <v>0</v>
          </cell>
          <cell r="AO46">
            <v>0</v>
          </cell>
          <cell r="AR46">
            <v>0</v>
          </cell>
          <cell r="BB46">
            <v>0</v>
          </cell>
          <cell r="BE46">
            <v>4725698.4000000004</v>
          </cell>
        </row>
        <row r="47">
          <cell r="A47" t="str">
            <v>8106-SCC</v>
          </cell>
          <cell r="K47">
            <v>0</v>
          </cell>
          <cell r="N47">
            <v>0</v>
          </cell>
          <cell r="Q47">
            <v>0</v>
          </cell>
          <cell r="T47">
            <v>0</v>
          </cell>
          <cell r="W47">
            <v>0</v>
          </cell>
          <cell r="Z47">
            <v>0</v>
          </cell>
          <cell r="AC47">
            <v>0</v>
          </cell>
          <cell r="AF47">
            <v>0</v>
          </cell>
          <cell r="AI47">
            <v>0</v>
          </cell>
          <cell r="AL47">
            <v>0</v>
          </cell>
          <cell r="AO47">
            <v>0</v>
          </cell>
          <cell r="AR47">
            <v>0</v>
          </cell>
          <cell r="BB47">
            <v>0</v>
          </cell>
          <cell r="BD47">
            <v>43440376</v>
          </cell>
          <cell r="BE47">
            <v>50516944.719999999</v>
          </cell>
        </row>
        <row r="48">
          <cell r="A48" t="str">
            <v>8106-SCC</v>
          </cell>
          <cell r="K48">
            <v>0</v>
          </cell>
          <cell r="N48">
            <v>0</v>
          </cell>
          <cell r="Q48">
            <v>0</v>
          </cell>
          <cell r="T48">
            <v>0</v>
          </cell>
          <cell r="W48">
            <v>0</v>
          </cell>
          <cell r="Z48">
            <v>0</v>
          </cell>
          <cell r="AC48">
            <v>0</v>
          </cell>
          <cell r="AF48">
            <v>0</v>
          </cell>
          <cell r="AI48">
            <v>0</v>
          </cell>
          <cell r="AL48">
            <v>0</v>
          </cell>
          <cell r="AO48">
            <v>0</v>
          </cell>
          <cell r="AR48">
            <v>0</v>
          </cell>
          <cell r="BB48">
            <v>0</v>
          </cell>
          <cell r="BD48">
            <v>76020658</v>
          </cell>
          <cell r="BE48">
            <v>120398001.72</v>
          </cell>
        </row>
        <row r="49">
          <cell r="A49" t="str">
            <v>8106-SCC</v>
          </cell>
          <cell r="K49">
            <v>0</v>
          </cell>
          <cell r="N49">
            <v>0</v>
          </cell>
          <cell r="Q49">
            <v>0</v>
          </cell>
          <cell r="T49">
            <v>0</v>
          </cell>
          <cell r="W49">
            <v>0</v>
          </cell>
          <cell r="Z49">
            <v>0</v>
          </cell>
          <cell r="AC49">
            <v>0</v>
          </cell>
          <cell r="AF49">
            <v>0</v>
          </cell>
          <cell r="AI49">
            <v>0</v>
          </cell>
          <cell r="AL49">
            <v>0</v>
          </cell>
          <cell r="AO49">
            <v>0</v>
          </cell>
          <cell r="AR49">
            <v>0</v>
          </cell>
          <cell r="BB49">
            <v>0</v>
          </cell>
          <cell r="BD49">
            <v>32554217.774400003</v>
          </cell>
          <cell r="BE49">
            <v>5216504.87</v>
          </cell>
        </row>
        <row r="50">
          <cell r="A50" t="str">
            <v>8106-SCC</v>
          </cell>
          <cell r="K50">
            <v>0</v>
          </cell>
          <cell r="N50">
            <v>0</v>
          </cell>
          <cell r="Q50">
            <v>0</v>
          </cell>
          <cell r="T50">
            <v>0</v>
          </cell>
          <cell r="W50">
            <v>0</v>
          </cell>
          <cell r="Z50">
            <v>0</v>
          </cell>
          <cell r="AC50">
            <v>0</v>
          </cell>
          <cell r="AF50">
            <v>0</v>
          </cell>
          <cell r="AI50">
            <v>0</v>
          </cell>
          <cell r="AL50">
            <v>0</v>
          </cell>
          <cell r="AO50">
            <v>0</v>
          </cell>
          <cell r="AR50">
            <v>0</v>
          </cell>
          <cell r="BB50">
            <v>0</v>
          </cell>
          <cell r="BD50">
            <v>6364015.0839999998</v>
          </cell>
          <cell r="BE50">
            <v>112351967.62</v>
          </cell>
        </row>
        <row r="51">
          <cell r="A51" t="str">
            <v>8106-SCC</v>
          </cell>
          <cell r="K51">
            <v>0</v>
          </cell>
          <cell r="N51">
            <v>0</v>
          </cell>
          <cell r="Q51">
            <v>0</v>
          </cell>
          <cell r="T51">
            <v>0</v>
          </cell>
          <cell r="W51">
            <v>0</v>
          </cell>
          <cell r="Z51">
            <v>0</v>
          </cell>
          <cell r="AC51">
            <v>0</v>
          </cell>
          <cell r="AF51">
            <v>0</v>
          </cell>
          <cell r="AI51">
            <v>0</v>
          </cell>
          <cell r="AL51">
            <v>0</v>
          </cell>
          <cell r="AO51">
            <v>0</v>
          </cell>
          <cell r="AR51">
            <v>0</v>
          </cell>
          <cell r="BB51">
            <v>0</v>
          </cell>
          <cell r="BE51">
            <v>0</v>
          </cell>
        </row>
        <row r="52">
          <cell r="A52" t="str">
            <v>Total DTIN-SCC</v>
          </cell>
          <cell r="K52">
            <v>37343843.68</v>
          </cell>
          <cell r="N52">
            <v>55735640.059999995</v>
          </cell>
          <cell r="Q52">
            <v>37343842</v>
          </cell>
          <cell r="T52">
            <v>64257739.579999998</v>
          </cell>
          <cell r="W52">
            <v>64257735</v>
          </cell>
          <cell r="Z52">
            <v>63131954.43</v>
          </cell>
          <cell r="AC52">
            <v>124454856</v>
          </cell>
          <cell r="AF52">
            <v>0</v>
          </cell>
          <cell r="AI52">
            <v>0</v>
          </cell>
          <cell r="AL52">
            <v>0</v>
          </cell>
          <cell r="AO52">
            <v>0</v>
          </cell>
          <cell r="AR52">
            <v>0</v>
          </cell>
          <cell r="BB52">
            <v>334413426.98294008</v>
          </cell>
          <cell r="BD52">
            <v>269779751.84859997</v>
          </cell>
          <cell r="BE52">
            <v>1050718789.58154</v>
          </cell>
        </row>
        <row r="53">
          <cell r="A53" t="str">
            <v>8106-ST</v>
          </cell>
          <cell r="K53">
            <v>9482000</v>
          </cell>
          <cell r="N53">
            <v>9482000</v>
          </cell>
          <cell r="Q53">
            <v>9482000</v>
          </cell>
          <cell r="T53">
            <v>9482000</v>
          </cell>
          <cell r="W53">
            <v>9482000</v>
          </cell>
          <cell r="Z53">
            <v>9482000</v>
          </cell>
          <cell r="AC53">
            <v>9482000</v>
          </cell>
          <cell r="AF53">
            <v>0</v>
          </cell>
          <cell r="AI53">
            <v>0</v>
          </cell>
          <cell r="AL53">
            <v>0</v>
          </cell>
          <cell r="AO53">
            <v>0</v>
          </cell>
          <cell r="AR53">
            <v>0</v>
          </cell>
          <cell r="BB53">
            <v>0</v>
          </cell>
          <cell r="BE53">
            <v>66374000</v>
          </cell>
        </row>
        <row r="54">
          <cell r="A54" t="str">
            <v>8106-ST</v>
          </cell>
          <cell r="K54">
            <v>0</v>
          </cell>
          <cell r="N54">
            <v>0</v>
          </cell>
          <cell r="Q54">
            <v>0</v>
          </cell>
          <cell r="T54">
            <v>0</v>
          </cell>
          <cell r="W54">
            <v>0</v>
          </cell>
          <cell r="Z54">
            <v>0</v>
          </cell>
          <cell r="AC54">
            <v>0</v>
          </cell>
          <cell r="AF54">
            <v>0</v>
          </cell>
          <cell r="AI54">
            <v>0</v>
          </cell>
          <cell r="AL54">
            <v>0</v>
          </cell>
          <cell r="AO54">
            <v>0</v>
          </cell>
          <cell r="AR54">
            <v>0</v>
          </cell>
          <cell r="BB54">
            <v>0</v>
          </cell>
          <cell r="BD54">
            <v>13032112.799999999</v>
          </cell>
          <cell r="BE54">
            <v>4725698.4000000004</v>
          </cell>
        </row>
        <row r="55">
          <cell r="A55" t="str">
            <v>8106-ST</v>
          </cell>
          <cell r="K55">
            <v>0</v>
          </cell>
          <cell r="N55">
            <v>0</v>
          </cell>
          <cell r="Q55">
            <v>0</v>
          </cell>
          <cell r="T55">
            <v>0</v>
          </cell>
          <cell r="W55">
            <v>0</v>
          </cell>
          <cell r="Z55">
            <v>0</v>
          </cell>
          <cell r="AC55">
            <v>0</v>
          </cell>
          <cell r="AF55">
            <v>0</v>
          </cell>
          <cell r="AI55">
            <v>0</v>
          </cell>
          <cell r="AL55">
            <v>0</v>
          </cell>
          <cell r="AO55">
            <v>0</v>
          </cell>
          <cell r="AR55">
            <v>0</v>
          </cell>
          <cell r="BB55">
            <v>0</v>
          </cell>
          <cell r="BD55">
            <v>0</v>
          </cell>
          <cell r="BE55">
            <v>0</v>
          </cell>
        </row>
        <row r="56">
          <cell r="A56" t="str">
            <v>Total DTIN-ST</v>
          </cell>
          <cell r="K56">
            <v>9482000</v>
          </cell>
          <cell r="N56">
            <v>9482000</v>
          </cell>
          <cell r="Q56">
            <v>9482000</v>
          </cell>
          <cell r="T56">
            <v>9482000</v>
          </cell>
          <cell r="W56">
            <v>9482000</v>
          </cell>
          <cell r="Z56">
            <v>9482000</v>
          </cell>
          <cell r="AC56">
            <v>9482000</v>
          </cell>
          <cell r="AF56">
            <v>0</v>
          </cell>
          <cell r="AI56">
            <v>0</v>
          </cell>
          <cell r="AL56">
            <v>0</v>
          </cell>
          <cell r="AO56">
            <v>0</v>
          </cell>
          <cell r="AR56">
            <v>0</v>
          </cell>
          <cell r="BB56">
            <v>0</v>
          </cell>
          <cell r="BD56">
            <v>13032112.799999999</v>
          </cell>
          <cell r="BE56">
            <v>79406112.799999997</v>
          </cell>
        </row>
        <row r="57">
          <cell r="A57" t="str">
            <v>8106-DSI</v>
          </cell>
          <cell r="K57">
            <v>0</v>
          </cell>
          <cell r="N57">
            <v>0</v>
          </cell>
          <cell r="Q57">
            <v>0</v>
          </cell>
          <cell r="T57">
            <v>0</v>
          </cell>
          <cell r="W57">
            <v>0</v>
          </cell>
          <cell r="Z57">
            <v>0</v>
          </cell>
          <cell r="AC57">
            <v>0</v>
          </cell>
          <cell r="AF57">
            <v>0</v>
          </cell>
          <cell r="AI57">
            <v>0</v>
          </cell>
          <cell r="AL57">
            <v>0</v>
          </cell>
          <cell r="AO57">
            <v>0</v>
          </cell>
          <cell r="AR57">
            <v>0</v>
          </cell>
          <cell r="BB57">
            <v>0</v>
          </cell>
          <cell r="BE57">
            <v>0</v>
          </cell>
        </row>
        <row r="58">
          <cell r="A58" t="str">
            <v>8106-DSI</v>
          </cell>
          <cell r="K58">
            <v>0</v>
          </cell>
          <cell r="N58">
            <v>0</v>
          </cell>
          <cell r="Q58">
            <v>0</v>
          </cell>
          <cell r="T58">
            <v>0</v>
          </cell>
          <cell r="W58">
            <v>0</v>
          </cell>
          <cell r="Z58">
            <v>0</v>
          </cell>
          <cell r="AC58">
            <v>0</v>
          </cell>
          <cell r="AF58">
            <v>0</v>
          </cell>
          <cell r="AI58">
            <v>0</v>
          </cell>
          <cell r="AL58">
            <v>0</v>
          </cell>
          <cell r="AO58">
            <v>0</v>
          </cell>
          <cell r="AR58">
            <v>0</v>
          </cell>
          <cell r="BB58">
            <v>4782563.9999999981</v>
          </cell>
          <cell r="BD58">
            <v>0</v>
          </cell>
          <cell r="BE58">
            <v>4782563.9999999981</v>
          </cell>
        </row>
        <row r="59">
          <cell r="A59" t="str">
            <v>8106-DSI</v>
          </cell>
          <cell r="K59">
            <v>50861052.740000002</v>
          </cell>
          <cell r="N59">
            <v>5424460</v>
          </cell>
          <cell r="Q59">
            <v>5424460</v>
          </cell>
          <cell r="T59">
            <v>5424460</v>
          </cell>
          <cell r="W59">
            <v>5424460</v>
          </cell>
          <cell r="Z59">
            <v>5424460</v>
          </cell>
          <cell r="AC59">
            <v>5424460</v>
          </cell>
          <cell r="AF59">
            <v>0</v>
          </cell>
          <cell r="AI59">
            <v>0</v>
          </cell>
          <cell r="AL59">
            <v>0</v>
          </cell>
          <cell r="AO59">
            <v>0</v>
          </cell>
          <cell r="AR59">
            <v>0</v>
          </cell>
          <cell r="BB59">
            <v>27122300</v>
          </cell>
          <cell r="BE59">
            <v>110530112.74000001</v>
          </cell>
        </row>
        <row r="60">
          <cell r="A60" t="str">
            <v>8106-DSI</v>
          </cell>
          <cell r="K60">
            <v>12634586</v>
          </cell>
          <cell r="N60">
            <v>12634586</v>
          </cell>
          <cell r="Q60">
            <v>12634586</v>
          </cell>
          <cell r="T60">
            <v>12634586</v>
          </cell>
          <cell r="W60">
            <v>33850536</v>
          </cell>
          <cell r="Z60">
            <v>12634586</v>
          </cell>
          <cell r="AC60">
            <v>12634586</v>
          </cell>
          <cell r="AF60">
            <v>0</v>
          </cell>
          <cell r="AI60">
            <v>0</v>
          </cell>
          <cell r="AL60">
            <v>0</v>
          </cell>
          <cell r="AO60">
            <v>0</v>
          </cell>
          <cell r="AR60">
            <v>0</v>
          </cell>
          <cell r="BB60">
            <v>95673632.724999905</v>
          </cell>
          <cell r="BE60">
            <v>205331684.7249999</v>
          </cell>
        </row>
        <row r="61">
          <cell r="A61" t="str">
            <v>8106-DSI</v>
          </cell>
          <cell r="K61">
            <v>0</v>
          </cell>
          <cell r="N61">
            <v>0</v>
          </cell>
          <cell r="Q61">
            <v>0</v>
          </cell>
          <cell r="T61">
            <v>0</v>
          </cell>
          <cell r="W61">
            <v>0</v>
          </cell>
          <cell r="Z61">
            <v>0</v>
          </cell>
          <cell r="AC61">
            <v>0</v>
          </cell>
          <cell r="AF61">
            <v>0</v>
          </cell>
          <cell r="AI61">
            <v>0</v>
          </cell>
          <cell r="AL61">
            <v>0</v>
          </cell>
          <cell r="AO61">
            <v>0</v>
          </cell>
          <cell r="AR61">
            <v>0</v>
          </cell>
          <cell r="BB61">
            <v>0</v>
          </cell>
          <cell r="BD61">
            <v>0</v>
          </cell>
          <cell r="BE61">
            <v>0</v>
          </cell>
        </row>
        <row r="62">
          <cell r="A62" t="str">
            <v>8106-DSI</v>
          </cell>
          <cell r="K62">
            <v>0</v>
          </cell>
          <cell r="N62">
            <v>0</v>
          </cell>
          <cell r="Q62">
            <v>40558480</v>
          </cell>
          <cell r="T62">
            <v>16552024</v>
          </cell>
          <cell r="W62">
            <v>16552024</v>
          </cell>
          <cell r="Z62">
            <v>37064864</v>
          </cell>
          <cell r="AC62">
            <v>16552024</v>
          </cell>
          <cell r="AF62">
            <v>0</v>
          </cell>
          <cell r="AI62">
            <v>0</v>
          </cell>
          <cell r="AL62">
            <v>0</v>
          </cell>
          <cell r="AO62">
            <v>0</v>
          </cell>
          <cell r="AR62">
            <v>0</v>
          </cell>
          <cell r="BB62">
            <v>82760185.077230647</v>
          </cell>
          <cell r="BE62">
            <v>210039601.07723063</v>
          </cell>
        </row>
        <row r="63">
          <cell r="A63" t="str">
            <v>8106-DSI</v>
          </cell>
          <cell r="K63">
            <v>0</v>
          </cell>
          <cell r="N63">
            <v>0</v>
          </cell>
          <cell r="Q63">
            <v>0</v>
          </cell>
          <cell r="T63">
            <v>0</v>
          </cell>
          <cell r="W63">
            <v>0</v>
          </cell>
          <cell r="Z63">
            <v>0</v>
          </cell>
          <cell r="AC63">
            <v>0</v>
          </cell>
          <cell r="AF63">
            <v>0</v>
          </cell>
          <cell r="AI63">
            <v>0</v>
          </cell>
          <cell r="AL63">
            <v>0</v>
          </cell>
          <cell r="AO63">
            <v>0</v>
          </cell>
          <cell r="AR63">
            <v>0</v>
          </cell>
          <cell r="BB63">
            <v>0</v>
          </cell>
          <cell r="BD63">
            <v>97161640.986666679</v>
          </cell>
          <cell r="BE63">
            <v>97161640.986666679</v>
          </cell>
        </row>
        <row r="64">
          <cell r="A64" t="str">
            <v>8106-DSI</v>
          </cell>
          <cell r="K64">
            <v>0</v>
          </cell>
          <cell r="N64">
            <v>0</v>
          </cell>
          <cell r="Q64">
            <v>0</v>
          </cell>
          <cell r="T64">
            <v>0</v>
          </cell>
          <cell r="W64">
            <v>0</v>
          </cell>
          <cell r="Z64">
            <v>0</v>
          </cell>
          <cell r="AC64">
            <v>0</v>
          </cell>
          <cell r="AF64">
            <v>0</v>
          </cell>
          <cell r="AI64">
            <v>0</v>
          </cell>
          <cell r="AL64">
            <v>0</v>
          </cell>
          <cell r="AO64">
            <v>0</v>
          </cell>
          <cell r="AR64">
            <v>0</v>
          </cell>
          <cell r="BB64">
            <v>0</v>
          </cell>
          <cell r="BD64">
            <v>0</v>
          </cell>
          <cell r="BE64">
            <v>0</v>
          </cell>
        </row>
        <row r="65">
          <cell r="A65" t="str">
            <v>8106-DSI</v>
          </cell>
          <cell r="K65">
            <v>0</v>
          </cell>
          <cell r="N65">
            <v>0</v>
          </cell>
          <cell r="Q65">
            <v>0</v>
          </cell>
          <cell r="T65">
            <v>0</v>
          </cell>
          <cell r="W65">
            <v>0</v>
          </cell>
          <cell r="Z65">
            <v>13456000</v>
          </cell>
          <cell r="AC65">
            <v>0</v>
          </cell>
          <cell r="AF65">
            <v>0</v>
          </cell>
          <cell r="AI65">
            <v>0</v>
          </cell>
          <cell r="AL65">
            <v>0</v>
          </cell>
          <cell r="AO65">
            <v>0</v>
          </cell>
          <cell r="AR65">
            <v>0</v>
          </cell>
          <cell r="BB65">
            <v>0</v>
          </cell>
          <cell r="BE65">
            <v>13456000</v>
          </cell>
        </row>
        <row r="66">
          <cell r="A66" t="str">
            <v>8106-DSI</v>
          </cell>
          <cell r="K66">
            <v>0</v>
          </cell>
          <cell r="N66">
            <v>0</v>
          </cell>
          <cell r="Q66">
            <v>0</v>
          </cell>
          <cell r="T66">
            <v>0</v>
          </cell>
          <cell r="W66">
            <v>0</v>
          </cell>
          <cell r="Z66">
            <v>0</v>
          </cell>
          <cell r="AC66">
            <v>0</v>
          </cell>
          <cell r="AF66">
            <v>0</v>
          </cell>
          <cell r="AI66">
            <v>0</v>
          </cell>
          <cell r="AL66">
            <v>0</v>
          </cell>
          <cell r="AO66">
            <v>0</v>
          </cell>
          <cell r="AR66">
            <v>0</v>
          </cell>
          <cell r="BB66">
            <v>0</v>
          </cell>
          <cell r="BD66">
            <v>5544800</v>
          </cell>
          <cell r="BE66">
            <v>7632799.9999999991</v>
          </cell>
        </row>
        <row r="67">
          <cell r="A67" t="str">
            <v>8106-DSI</v>
          </cell>
          <cell r="K67">
            <v>0</v>
          </cell>
          <cell r="N67">
            <v>0</v>
          </cell>
          <cell r="Q67">
            <v>0</v>
          </cell>
          <cell r="T67">
            <v>0</v>
          </cell>
          <cell r="W67">
            <v>0</v>
          </cell>
          <cell r="Z67">
            <v>0</v>
          </cell>
          <cell r="AC67">
            <v>0</v>
          </cell>
          <cell r="AF67">
            <v>0</v>
          </cell>
          <cell r="AI67">
            <v>0</v>
          </cell>
          <cell r="AL67">
            <v>0</v>
          </cell>
          <cell r="AO67">
            <v>0</v>
          </cell>
          <cell r="AR67">
            <v>0</v>
          </cell>
          <cell r="BB67">
            <v>0</v>
          </cell>
          <cell r="BD67">
            <v>53824000</v>
          </cell>
          <cell r="BE67">
            <v>53824000</v>
          </cell>
        </row>
        <row r="68">
          <cell r="A68" t="str">
            <v>8106-DSI</v>
          </cell>
          <cell r="K68">
            <v>0</v>
          </cell>
          <cell r="N68">
            <v>0</v>
          </cell>
          <cell r="Q68">
            <v>0</v>
          </cell>
          <cell r="T68">
            <v>0</v>
          </cell>
          <cell r="W68">
            <v>0</v>
          </cell>
          <cell r="Z68">
            <v>0</v>
          </cell>
          <cell r="AC68">
            <v>0</v>
          </cell>
          <cell r="AF68">
            <v>0</v>
          </cell>
          <cell r="AI68">
            <v>0</v>
          </cell>
          <cell r="AL68">
            <v>0</v>
          </cell>
          <cell r="AO68">
            <v>0</v>
          </cell>
          <cell r="AR68">
            <v>0</v>
          </cell>
          <cell r="BB68">
            <v>0</v>
          </cell>
          <cell r="BD68">
            <v>17261464.0625</v>
          </cell>
          <cell r="BE68">
            <v>0</v>
          </cell>
        </row>
        <row r="69">
          <cell r="A69" t="str">
            <v>8106-DSI</v>
          </cell>
          <cell r="K69">
            <v>0</v>
          </cell>
          <cell r="N69">
            <v>0</v>
          </cell>
          <cell r="Q69">
            <v>0</v>
          </cell>
          <cell r="T69">
            <v>0</v>
          </cell>
          <cell r="W69">
            <v>0</v>
          </cell>
          <cell r="Z69">
            <v>0</v>
          </cell>
          <cell r="AC69">
            <v>0</v>
          </cell>
          <cell r="AF69">
            <v>0</v>
          </cell>
          <cell r="AI69">
            <v>0</v>
          </cell>
          <cell r="AL69">
            <v>0</v>
          </cell>
          <cell r="AO69">
            <v>0</v>
          </cell>
          <cell r="AR69">
            <v>0</v>
          </cell>
          <cell r="BB69">
            <v>0</v>
          </cell>
          <cell r="BD69">
            <v>8119999.9999999991</v>
          </cell>
          <cell r="BE69">
            <v>8119999.9999999991</v>
          </cell>
        </row>
        <row r="70">
          <cell r="A70" t="str">
            <v>8106-DSI</v>
          </cell>
          <cell r="K70">
            <v>0</v>
          </cell>
          <cell r="N70">
            <v>0</v>
          </cell>
          <cell r="Q70">
            <v>0</v>
          </cell>
          <cell r="T70">
            <v>0</v>
          </cell>
          <cell r="W70">
            <v>0</v>
          </cell>
          <cell r="Z70">
            <v>0</v>
          </cell>
          <cell r="AC70">
            <v>0</v>
          </cell>
          <cell r="AF70">
            <v>0</v>
          </cell>
          <cell r="AI70">
            <v>0</v>
          </cell>
          <cell r="AL70">
            <v>0</v>
          </cell>
          <cell r="AO70">
            <v>0</v>
          </cell>
          <cell r="AR70">
            <v>0</v>
          </cell>
          <cell r="BB70">
            <v>0</v>
          </cell>
          <cell r="BE70">
            <v>0</v>
          </cell>
        </row>
        <row r="71">
          <cell r="A71" t="str">
            <v>8106-DSI</v>
          </cell>
          <cell r="K71">
            <v>0</v>
          </cell>
          <cell r="N71">
            <v>0</v>
          </cell>
          <cell r="Q71">
            <v>0</v>
          </cell>
          <cell r="T71">
            <v>0</v>
          </cell>
          <cell r="W71">
            <v>0</v>
          </cell>
          <cell r="Z71">
            <v>0</v>
          </cell>
          <cell r="AC71">
            <v>0</v>
          </cell>
          <cell r="AF71">
            <v>0</v>
          </cell>
          <cell r="AI71">
            <v>0</v>
          </cell>
          <cell r="AL71">
            <v>0</v>
          </cell>
          <cell r="AO71">
            <v>0</v>
          </cell>
          <cell r="AR71">
            <v>0</v>
          </cell>
          <cell r="BB71">
            <v>0</v>
          </cell>
          <cell r="BE71">
            <v>0</v>
          </cell>
        </row>
        <row r="72">
          <cell r="A72" t="str">
            <v>Total DSI</v>
          </cell>
          <cell r="K72">
            <v>63495638.740000002</v>
          </cell>
          <cell r="N72">
            <v>18059046</v>
          </cell>
          <cell r="Q72">
            <v>58617526</v>
          </cell>
          <cell r="T72">
            <v>34611070</v>
          </cell>
          <cell r="W72">
            <v>55827020</v>
          </cell>
          <cell r="Z72">
            <v>68579910</v>
          </cell>
          <cell r="AC72">
            <v>34611070</v>
          </cell>
          <cell r="AF72">
            <v>0</v>
          </cell>
          <cell r="AI72">
            <v>0</v>
          </cell>
          <cell r="AL72">
            <v>0</v>
          </cell>
          <cell r="AO72">
            <v>0</v>
          </cell>
          <cell r="AR72">
            <v>0</v>
          </cell>
          <cell r="BB72">
            <v>210338681.80223054</v>
          </cell>
          <cell r="BD72">
            <v>181911905.04916668</v>
          </cell>
          <cell r="BE72">
            <v>9301868.7799999993</v>
          </cell>
        </row>
        <row r="73">
          <cell r="A73" t="str">
            <v>8106-USCI</v>
          </cell>
          <cell r="K73">
            <v>0</v>
          </cell>
          <cell r="N73">
            <v>0</v>
          </cell>
          <cell r="Q73">
            <v>0</v>
          </cell>
          <cell r="T73">
            <v>0</v>
          </cell>
          <cell r="W73">
            <v>0</v>
          </cell>
          <cell r="Z73">
            <v>0</v>
          </cell>
          <cell r="AC73">
            <v>0</v>
          </cell>
          <cell r="AF73">
            <v>0</v>
          </cell>
          <cell r="AI73">
            <v>0</v>
          </cell>
          <cell r="AL73">
            <v>0</v>
          </cell>
          <cell r="AO73">
            <v>0</v>
          </cell>
          <cell r="AR73">
            <v>0</v>
          </cell>
          <cell r="BB73">
            <v>0</v>
          </cell>
          <cell r="BE73">
            <v>0</v>
          </cell>
        </row>
        <row r="74">
          <cell r="A74" t="str">
            <v>8106-USCI</v>
          </cell>
          <cell r="K74">
            <v>0</v>
          </cell>
          <cell r="N74">
            <v>0</v>
          </cell>
          <cell r="Q74">
            <v>0</v>
          </cell>
          <cell r="T74">
            <v>0</v>
          </cell>
          <cell r="W74">
            <v>0</v>
          </cell>
          <cell r="Z74">
            <v>0</v>
          </cell>
          <cell r="AC74">
            <v>0</v>
          </cell>
          <cell r="AF74">
            <v>0</v>
          </cell>
          <cell r="AI74">
            <v>0</v>
          </cell>
          <cell r="AL74">
            <v>0</v>
          </cell>
          <cell r="AO74">
            <v>0</v>
          </cell>
          <cell r="AR74">
            <v>0</v>
          </cell>
          <cell r="BB74">
            <v>4.9999356269836426E-4</v>
          </cell>
          <cell r="BE74">
            <v>4.9999356269836426E-4</v>
          </cell>
        </row>
        <row r="75">
          <cell r="A75" t="str">
            <v>8106-USCI</v>
          </cell>
          <cell r="K75">
            <v>0</v>
          </cell>
          <cell r="N75">
            <v>0</v>
          </cell>
          <cell r="Q75">
            <v>0</v>
          </cell>
          <cell r="T75">
            <v>63412210.780000001</v>
          </cell>
          <cell r="W75">
            <v>0</v>
          </cell>
          <cell r="Z75">
            <v>0</v>
          </cell>
          <cell r="AC75">
            <v>0</v>
          </cell>
          <cell r="AF75">
            <v>0</v>
          </cell>
          <cell r="AI75">
            <v>0</v>
          </cell>
          <cell r="AL75">
            <v>0</v>
          </cell>
          <cell r="AO75">
            <v>0</v>
          </cell>
          <cell r="AR75">
            <v>0</v>
          </cell>
          <cell r="BB75">
            <v>0</v>
          </cell>
          <cell r="BE75">
            <v>63412210.780000001</v>
          </cell>
        </row>
        <row r="76">
          <cell r="A76" t="str">
            <v>8106-USCI</v>
          </cell>
          <cell r="K76">
            <v>0</v>
          </cell>
          <cell r="N76">
            <v>26539817</v>
          </cell>
          <cell r="Q76">
            <v>13269905</v>
          </cell>
          <cell r="T76">
            <v>13269905</v>
          </cell>
          <cell r="W76">
            <v>13269905</v>
          </cell>
          <cell r="Z76">
            <v>13269905</v>
          </cell>
          <cell r="AC76">
            <v>13269905</v>
          </cell>
          <cell r="AF76">
            <v>0</v>
          </cell>
          <cell r="AI76">
            <v>0</v>
          </cell>
          <cell r="AL76">
            <v>0</v>
          </cell>
          <cell r="AO76">
            <v>0</v>
          </cell>
          <cell r="AR76">
            <v>0</v>
          </cell>
          <cell r="BB76">
            <v>66349524.600000024</v>
          </cell>
          <cell r="BE76">
            <v>159238866.60000002</v>
          </cell>
        </row>
        <row r="77">
          <cell r="A77" t="str">
            <v>8106-USCI</v>
          </cell>
          <cell r="K77">
            <v>0</v>
          </cell>
          <cell r="N77">
            <v>0</v>
          </cell>
          <cell r="Q77">
            <v>0</v>
          </cell>
          <cell r="T77">
            <v>0</v>
          </cell>
          <cell r="W77">
            <v>0</v>
          </cell>
          <cell r="Z77">
            <v>0</v>
          </cell>
          <cell r="AC77">
            <v>0</v>
          </cell>
          <cell r="AF77">
            <v>0</v>
          </cell>
          <cell r="AI77">
            <v>0</v>
          </cell>
          <cell r="AL77">
            <v>0</v>
          </cell>
          <cell r="AO77">
            <v>0</v>
          </cell>
          <cell r="AR77">
            <v>0</v>
          </cell>
          <cell r="BB77">
            <v>0</v>
          </cell>
          <cell r="BE77">
            <v>0</v>
          </cell>
        </row>
        <row r="78">
          <cell r="A78" t="str">
            <v>8106-USCI</v>
          </cell>
          <cell r="K78">
            <v>0</v>
          </cell>
          <cell r="N78">
            <v>0</v>
          </cell>
          <cell r="Q78">
            <v>0</v>
          </cell>
          <cell r="T78">
            <v>0</v>
          </cell>
          <cell r="W78">
            <v>0</v>
          </cell>
          <cell r="Z78">
            <v>53297442</v>
          </cell>
          <cell r="AC78">
            <v>0</v>
          </cell>
          <cell r="AF78">
            <v>0</v>
          </cell>
          <cell r="AI78">
            <v>0</v>
          </cell>
          <cell r="AL78">
            <v>0</v>
          </cell>
          <cell r="AO78">
            <v>0</v>
          </cell>
          <cell r="AR78">
            <v>0</v>
          </cell>
          <cell r="BB78">
            <v>0</v>
          </cell>
          <cell r="BD78">
            <v>0</v>
          </cell>
          <cell r="BE78">
            <v>53297442</v>
          </cell>
        </row>
        <row r="79">
          <cell r="A79" t="str">
            <v>8106-USCI</v>
          </cell>
          <cell r="K79">
            <v>0</v>
          </cell>
          <cell r="N79">
            <v>0</v>
          </cell>
          <cell r="Q79">
            <v>0</v>
          </cell>
          <cell r="T79">
            <v>0</v>
          </cell>
          <cell r="W79">
            <v>0</v>
          </cell>
          <cell r="Z79">
            <v>0</v>
          </cell>
          <cell r="AC79">
            <v>0</v>
          </cell>
          <cell r="AF79">
            <v>0</v>
          </cell>
          <cell r="AI79">
            <v>0</v>
          </cell>
          <cell r="AL79">
            <v>0</v>
          </cell>
          <cell r="AO79">
            <v>0</v>
          </cell>
          <cell r="AR79">
            <v>0</v>
          </cell>
          <cell r="BB79">
            <v>0</v>
          </cell>
          <cell r="BD79">
            <v>0</v>
          </cell>
          <cell r="BE79">
            <v>0</v>
          </cell>
        </row>
        <row r="80">
          <cell r="A80" t="str">
            <v>8106-USCI</v>
          </cell>
          <cell r="K80">
            <v>0</v>
          </cell>
          <cell r="N80">
            <v>0</v>
          </cell>
          <cell r="Q80">
            <v>0</v>
          </cell>
          <cell r="T80">
            <v>0</v>
          </cell>
          <cell r="W80">
            <v>3480000</v>
          </cell>
          <cell r="Z80">
            <v>0</v>
          </cell>
          <cell r="AC80">
            <v>0</v>
          </cell>
          <cell r="AF80">
            <v>0</v>
          </cell>
          <cell r="AI80">
            <v>0</v>
          </cell>
          <cell r="AL80">
            <v>0</v>
          </cell>
          <cell r="AO80">
            <v>0</v>
          </cell>
          <cell r="AR80">
            <v>0</v>
          </cell>
          <cell r="BB80">
            <v>-4.6566128730773926E-10</v>
          </cell>
          <cell r="BE80">
            <v>3479999.9999999995</v>
          </cell>
        </row>
        <row r="81">
          <cell r="A81" t="str">
            <v>8106-USCI</v>
          </cell>
          <cell r="K81">
            <v>0</v>
          </cell>
          <cell r="N81">
            <v>0</v>
          </cell>
          <cell r="Q81">
            <v>0</v>
          </cell>
          <cell r="T81">
            <v>0</v>
          </cell>
          <cell r="W81">
            <v>0</v>
          </cell>
          <cell r="Z81">
            <v>0</v>
          </cell>
          <cell r="AC81">
            <v>0</v>
          </cell>
          <cell r="AF81">
            <v>0</v>
          </cell>
          <cell r="AI81">
            <v>0</v>
          </cell>
          <cell r="AL81">
            <v>0</v>
          </cell>
          <cell r="AO81">
            <v>0</v>
          </cell>
          <cell r="AR81">
            <v>0</v>
          </cell>
          <cell r="BB81">
            <v>0</v>
          </cell>
          <cell r="BD81">
            <v>0</v>
          </cell>
          <cell r="BE81">
            <v>0</v>
          </cell>
        </row>
        <row r="82">
          <cell r="A82" t="str">
            <v>8106-USCI</v>
          </cell>
          <cell r="K82">
            <v>0</v>
          </cell>
          <cell r="N82">
            <v>2242000</v>
          </cell>
          <cell r="Q82">
            <v>0</v>
          </cell>
          <cell r="T82">
            <v>0</v>
          </cell>
          <cell r="W82">
            <v>0</v>
          </cell>
          <cell r="Z82">
            <v>0</v>
          </cell>
          <cell r="AC82">
            <v>0</v>
          </cell>
          <cell r="AF82">
            <v>0</v>
          </cell>
          <cell r="AI82">
            <v>0</v>
          </cell>
          <cell r="AL82">
            <v>0</v>
          </cell>
          <cell r="AO82">
            <v>0</v>
          </cell>
          <cell r="AR82">
            <v>0</v>
          </cell>
          <cell r="BB82">
            <v>0</v>
          </cell>
          <cell r="BE82">
            <v>2242000</v>
          </cell>
        </row>
        <row r="83">
          <cell r="A83" t="str">
            <v>8106-USCI</v>
          </cell>
          <cell r="K83">
            <v>0</v>
          </cell>
          <cell r="N83">
            <v>0</v>
          </cell>
          <cell r="Q83">
            <v>0</v>
          </cell>
          <cell r="T83">
            <v>0</v>
          </cell>
          <cell r="W83">
            <v>0</v>
          </cell>
          <cell r="Z83">
            <v>0</v>
          </cell>
          <cell r="AC83">
            <v>0</v>
          </cell>
          <cell r="AF83">
            <v>0</v>
          </cell>
          <cell r="AI83">
            <v>0</v>
          </cell>
          <cell r="AL83">
            <v>0</v>
          </cell>
          <cell r="AO83">
            <v>0</v>
          </cell>
          <cell r="AR83">
            <v>0</v>
          </cell>
          <cell r="BB83">
            <v>0</v>
          </cell>
          <cell r="BE83">
            <v>0</v>
          </cell>
        </row>
        <row r="84">
          <cell r="A84" t="str">
            <v>8106-USCI</v>
          </cell>
          <cell r="K84">
            <v>0</v>
          </cell>
          <cell r="N84">
            <v>0</v>
          </cell>
          <cell r="Q84">
            <v>0</v>
          </cell>
          <cell r="T84">
            <v>0</v>
          </cell>
          <cell r="W84">
            <v>0</v>
          </cell>
          <cell r="Z84">
            <v>0</v>
          </cell>
          <cell r="AC84">
            <v>0</v>
          </cell>
          <cell r="AF84">
            <v>0</v>
          </cell>
          <cell r="AI84">
            <v>0</v>
          </cell>
          <cell r="AL84">
            <v>0</v>
          </cell>
          <cell r="AO84">
            <v>0</v>
          </cell>
          <cell r="AR84">
            <v>0</v>
          </cell>
          <cell r="BB84">
            <v>0</v>
          </cell>
          <cell r="BE84">
            <v>0</v>
          </cell>
        </row>
        <row r="85">
          <cell r="A85" t="str">
            <v>8106-USCI</v>
          </cell>
          <cell r="K85">
            <v>26356998</v>
          </cell>
          <cell r="N85">
            <v>26356998</v>
          </cell>
          <cell r="Q85">
            <v>26356998</v>
          </cell>
          <cell r="T85">
            <v>26356998</v>
          </cell>
          <cell r="W85">
            <v>26356998</v>
          </cell>
          <cell r="Z85">
            <v>26356998</v>
          </cell>
          <cell r="AC85">
            <v>26356998</v>
          </cell>
          <cell r="AF85">
            <v>0</v>
          </cell>
          <cell r="AI85">
            <v>0</v>
          </cell>
          <cell r="AL85">
            <v>0</v>
          </cell>
          <cell r="AO85">
            <v>0</v>
          </cell>
          <cell r="AR85">
            <v>0</v>
          </cell>
          <cell r="BB85">
            <v>105427992.55999994</v>
          </cell>
          <cell r="BD85">
            <v>0</v>
          </cell>
          <cell r="BE85">
            <v>289926978.55999994</v>
          </cell>
        </row>
        <row r="86">
          <cell r="A86" t="str">
            <v>8106-USCI</v>
          </cell>
          <cell r="K86">
            <v>0</v>
          </cell>
          <cell r="N86">
            <v>0</v>
          </cell>
          <cell r="Q86">
            <v>0</v>
          </cell>
          <cell r="T86">
            <v>0</v>
          </cell>
          <cell r="W86">
            <v>0</v>
          </cell>
          <cell r="Z86">
            <v>0</v>
          </cell>
          <cell r="AC86">
            <v>0</v>
          </cell>
          <cell r="AF86">
            <v>0</v>
          </cell>
          <cell r="AI86">
            <v>0</v>
          </cell>
          <cell r="AL86">
            <v>0</v>
          </cell>
          <cell r="AO86">
            <v>0</v>
          </cell>
          <cell r="AR86">
            <v>0</v>
          </cell>
          <cell r="BB86">
            <v>0</v>
          </cell>
          <cell r="BE86">
            <v>0</v>
          </cell>
        </row>
        <row r="87">
          <cell r="A87" t="str">
            <v>8106-USCI</v>
          </cell>
          <cell r="K87">
            <v>0</v>
          </cell>
          <cell r="N87">
            <v>0</v>
          </cell>
          <cell r="Q87">
            <v>0</v>
          </cell>
          <cell r="T87">
            <v>0</v>
          </cell>
          <cell r="W87">
            <v>0</v>
          </cell>
          <cell r="Z87">
            <v>0</v>
          </cell>
          <cell r="AC87">
            <v>0</v>
          </cell>
          <cell r="AF87">
            <v>0</v>
          </cell>
          <cell r="AI87">
            <v>0</v>
          </cell>
          <cell r="AL87">
            <v>0</v>
          </cell>
          <cell r="AO87">
            <v>0</v>
          </cell>
          <cell r="AR87">
            <v>0</v>
          </cell>
          <cell r="BB87">
            <v>-8.0000003799796104E-4</v>
          </cell>
          <cell r="BE87">
            <v>-8.0000003799796104E-4</v>
          </cell>
        </row>
        <row r="88">
          <cell r="A88" t="str">
            <v>8106-USCI</v>
          </cell>
          <cell r="K88">
            <v>0</v>
          </cell>
          <cell r="N88">
            <v>0</v>
          </cell>
          <cell r="Q88">
            <v>0</v>
          </cell>
          <cell r="T88">
            <v>0</v>
          </cell>
          <cell r="W88">
            <v>0</v>
          </cell>
          <cell r="Z88">
            <v>0</v>
          </cell>
          <cell r="AC88">
            <v>0</v>
          </cell>
          <cell r="AF88">
            <v>0</v>
          </cell>
          <cell r="AI88">
            <v>0</v>
          </cell>
          <cell r="AL88">
            <v>0</v>
          </cell>
          <cell r="AO88">
            <v>0</v>
          </cell>
          <cell r="AR88">
            <v>0</v>
          </cell>
          <cell r="BB88">
            <v>0</v>
          </cell>
          <cell r="BE88">
            <v>0</v>
          </cell>
        </row>
        <row r="89">
          <cell r="A89" t="str">
            <v>8106-USCI</v>
          </cell>
          <cell r="K89">
            <v>0</v>
          </cell>
          <cell r="N89">
            <v>0</v>
          </cell>
          <cell r="Q89">
            <v>0</v>
          </cell>
          <cell r="T89">
            <v>0</v>
          </cell>
          <cell r="W89">
            <v>0</v>
          </cell>
          <cell r="Z89">
            <v>0</v>
          </cell>
          <cell r="AC89">
            <v>0</v>
          </cell>
          <cell r="AF89">
            <v>0</v>
          </cell>
          <cell r="AI89">
            <v>0</v>
          </cell>
          <cell r="AL89">
            <v>0</v>
          </cell>
          <cell r="AO89">
            <v>0</v>
          </cell>
          <cell r="AR89">
            <v>0</v>
          </cell>
          <cell r="BB89">
            <v>0</v>
          </cell>
          <cell r="BD89">
            <v>0</v>
          </cell>
          <cell r="BE89">
            <v>0</v>
          </cell>
        </row>
        <row r="90">
          <cell r="A90" t="str">
            <v>8106-USCI</v>
          </cell>
          <cell r="K90">
            <v>0</v>
          </cell>
          <cell r="N90">
            <v>0</v>
          </cell>
          <cell r="Q90">
            <v>0</v>
          </cell>
          <cell r="T90">
            <v>0</v>
          </cell>
          <cell r="W90">
            <v>0</v>
          </cell>
          <cell r="Z90">
            <v>0</v>
          </cell>
          <cell r="AC90">
            <v>0</v>
          </cell>
          <cell r="AF90">
            <v>0</v>
          </cell>
          <cell r="AI90">
            <v>0</v>
          </cell>
          <cell r="AL90">
            <v>0</v>
          </cell>
          <cell r="AO90">
            <v>0</v>
          </cell>
          <cell r="AR90">
            <v>0</v>
          </cell>
          <cell r="BB90">
            <v>0</v>
          </cell>
          <cell r="BD90">
            <v>1441771.1000000003</v>
          </cell>
          <cell r="BE90">
            <v>6240800</v>
          </cell>
        </row>
        <row r="91">
          <cell r="A91" t="str">
            <v>8106-USCI</v>
          </cell>
          <cell r="K91">
            <v>0</v>
          </cell>
          <cell r="N91">
            <v>45163440</v>
          </cell>
          <cell r="Q91">
            <v>0</v>
          </cell>
          <cell r="T91">
            <v>0</v>
          </cell>
          <cell r="W91">
            <v>0</v>
          </cell>
          <cell r="Z91">
            <v>0</v>
          </cell>
          <cell r="AC91">
            <v>0</v>
          </cell>
          <cell r="AF91">
            <v>0</v>
          </cell>
          <cell r="AI91">
            <v>0</v>
          </cell>
          <cell r="AL91">
            <v>0</v>
          </cell>
          <cell r="AO91">
            <v>0</v>
          </cell>
          <cell r="AR91">
            <v>0</v>
          </cell>
          <cell r="BB91">
            <v>0</v>
          </cell>
          <cell r="BE91">
            <v>45163440</v>
          </cell>
        </row>
        <row r="92">
          <cell r="A92" t="str">
            <v>8106-USCI</v>
          </cell>
          <cell r="K92">
            <v>0</v>
          </cell>
          <cell r="N92">
            <v>0</v>
          </cell>
          <cell r="Q92">
            <v>0</v>
          </cell>
          <cell r="T92">
            <v>0</v>
          </cell>
          <cell r="W92">
            <v>0</v>
          </cell>
          <cell r="Z92">
            <v>0</v>
          </cell>
          <cell r="AC92">
            <v>0</v>
          </cell>
          <cell r="AF92">
            <v>0</v>
          </cell>
          <cell r="AI92">
            <v>0</v>
          </cell>
          <cell r="AL92">
            <v>0</v>
          </cell>
          <cell r="AO92">
            <v>0</v>
          </cell>
          <cell r="AR92">
            <v>0</v>
          </cell>
          <cell r="BB92">
            <v>0</v>
          </cell>
          <cell r="BE92">
            <v>0</v>
          </cell>
        </row>
        <row r="93">
          <cell r="A93" t="str">
            <v>8106-USCI</v>
          </cell>
          <cell r="K93">
            <v>0</v>
          </cell>
          <cell r="N93">
            <v>0</v>
          </cell>
          <cell r="Q93">
            <v>0</v>
          </cell>
          <cell r="T93">
            <v>0</v>
          </cell>
          <cell r="W93">
            <v>0</v>
          </cell>
          <cell r="Z93">
            <v>0</v>
          </cell>
          <cell r="AC93">
            <v>0</v>
          </cell>
          <cell r="AF93">
            <v>0</v>
          </cell>
          <cell r="AI93">
            <v>0</v>
          </cell>
          <cell r="AL93">
            <v>0</v>
          </cell>
          <cell r="AO93">
            <v>0</v>
          </cell>
          <cell r="AR93">
            <v>0</v>
          </cell>
          <cell r="BB93">
            <v>0</v>
          </cell>
          <cell r="BE93">
            <v>0</v>
          </cell>
        </row>
        <row r="94">
          <cell r="A94" t="str">
            <v>8106-USCI</v>
          </cell>
          <cell r="K94">
            <v>0</v>
          </cell>
          <cell r="N94">
            <v>0</v>
          </cell>
          <cell r="Q94">
            <v>0</v>
          </cell>
          <cell r="T94">
            <v>0</v>
          </cell>
          <cell r="W94">
            <v>0</v>
          </cell>
          <cell r="Z94">
            <v>0</v>
          </cell>
          <cell r="AC94">
            <v>0</v>
          </cell>
          <cell r="AF94">
            <v>0</v>
          </cell>
          <cell r="AI94">
            <v>0</v>
          </cell>
          <cell r="AL94">
            <v>0</v>
          </cell>
          <cell r="AO94">
            <v>0</v>
          </cell>
          <cell r="AR94">
            <v>0</v>
          </cell>
          <cell r="BB94">
            <v>0</v>
          </cell>
          <cell r="BD94">
            <v>2263730.4214000003</v>
          </cell>
          <cell r="BE94">
            <v>0</v>
          </cell>
        </row>
        <row r="95">
          <cell r="A95" t="str">
            <v>8106-USCI</v>
          </cell>
          <cell r="K95">
            <v>0</v>
          </cell>
          <cell r="N95">
            <v>0</v>
          </cell>
          <cell r="Q95">
            <v>0</v>
          </cell>
          <cell r="T95">
            <v>0</v>
          </cell>
          <cell r="W95">
            <v>0</v>
          </cell>
          <cell r="Z95">
            <v>0</v>
          </cell>
          <cell r="AC95">
            <v>0</v>
          </cell>
          <cell r="AF95">
            <v>0</v>
          </cell>
          <cell r="AI95">
            <v>0</v>
          </cell>
          <cell r="AL95">
            <v>0</v>
          </cell>
          <cell r="AO95">
            <v>0</v>
          </cell>
          <cell r="AR95">
            <v>0</v>
          </cell>
          <cell r="BB95">
            <v>0</v>
          </cell>
          <cell r="BE95">
            <v>0</v>
          </cell>
        </row>
        <row r="96">
          <cell r="A96" t="str">
            <v>8106-USCI</v>
          </cell>
          <cell r="K96">
            <v>0</v>
          </cell>
          <cell r="N96">
            <v>0</v>
          </cell>
          <cell r="Q96">
            <v>0</v>
          </cell>
          <cell r="T96">
            <v>0</v>
          </cell>
          <cell r="W96">
            <v>0</v>
          </cell>
          <cell r="Z96">
            <v>0</v>
          </cell>
          <cell r="AC96">
            <v>0</v>
          </cell>
          <cell r="AF96">
            <v>0</v>
          </cell>
          <cell r="AI96">
            <v>0</v>
          </cell>
          <cell r="AL96">
            <v>0</v>
          </cell>
          <cell r="AO96">
            <v>0</v>
          </cell>
          <cell r="AR96">
            <v>0</v>
          </cell>
          <cell r="BB96">
            <v>0</v>
          </cell>
          <cell r="BD96">
            <v>65160564</v>
          </cell>
          <cell r="BE96">
            <v>4746635.78</v>
          </cell>
        </row>
        <row r="97">
          <cell r="A97" t="str">
            <v>8106-USCI</v>
          </cell>
          <cell r="K97">
            <v>0</v>
          </cell>
          <cell r="N97">
            <v>0</v>
          </cell>
          <cell r="Q97">
            <v>0</v>
          </cell>
          <cell r="T97">
            <v>0</v>
          </cell>
          <cell r="W97">
            <v>0</v>
          </cell>
          <cell r="Z97">
            <v>0</v>
          </cell>
          <cell r="AC97">
            <v>0</v>
          </cell>
          <cell r="AF97">
            <v>0</v>
          </cell>
          <cell r="AI97">
            <v>0</v>
          </cell>
          <cell r="AL97">
            <v>0</v>
          </cell>
          <cell r="AO97">
            <v>0</v>
          </cell>
          <cell r="AR97">
            <v>0</v>
          </cell>
          <cell r="BB97">
            <v>0</v>
          </cell>
          <cell r="BE97">
            <v>0</v>
          </cell>
        </row>
        <row r="98">
          <cell r="A98" t="str">
            <v>8106-USCI</v>
          </cell>
          <cell r="K98">
            <v>0</v>
          </cell>
          <cell r="N98">
            <v>0</v>
          </cell>
          <cell r="Q98">
            <v>0</v>
          </cell>
          <cell r="T98">
            <v>0</v>
          </cell>
          <cell r="W98">
            <v>0</v>
          </cell>
          <cell r="Z98">
            <v>0</v>
          </cell>
          <cell r="AC98">
            <v>0</v>
          </cell>
          <cell r="AF98">
            <v>0</v>
          </cell>
          <cell r="AI98">
            <v>0</v>
          </cell>
          <cell r="AL98">
            <v>0</v>
          </cell>
          <cell r="AO98">
            <v>0</v>
          </cell>
          <cell r="AR98">
            <v>0</v>
          </cell>
          <cell r="BB98">
            <v>16710541.878</v>
          </cell>
          <cell r="BE98">
            <v>16710541.878</v>
          </cell>
        </row>
        <row r="99">
          <cell r="A99" t="str">
            <v>8106-USCI</v>
          </cell>
          <cell r="K99">
            <v>0.26</v>
          </cell>
          <cell r="N99">
            <v>0</v>
          </cell>
          <cell r="Q99">
            <v>0</v>
          </cell>
          <cell r="T99">
            <v>0</v>
          </cell>
          <cell r="W99">
            <v>0</v>
          </cell>
          <cell r="Z99">
            <v>0</v>
          </cell>
          <cell r="AC99">
            <v>0</v>
          </cell>
          <cell r="AF99">
            <v>0</v>
          </cell>
          <cell r="AI99">
            <v>0</v>
          </cell>
          <cell r="AL99">
            <v>0</v>
          </cell>
          <cell r="AO99">
            <v>0</v>
          </cell>
          <cell r="AR99">
            <v>0</v>
          </cell>
          <cell r="BB99">
            <v>0</v>
          </cell>
          <cell r="BE99">
            <v>0.26</v>
          </cell>
        </row>
        <row r="100">
          <cell r="A100" t="str">
            <v>8106-USCI</v>
          </cell>
          <cell r="K100">
            <v>0</v>
          </cell>
          <cell r="N100">
            <v>0</v>
          </cell>
          <cell r="Q100">
            <v>0</v>
          </cell>
          <cell r="T100">
            <v>0</v>
          </cell>
          <cell r="W100">
            <v>0</v>
          </cell>
          <cell r="Z100">
            <v>0</v>
          </cell>
          <cell r="AC100">
            <v>0</v>
          </cell>
          <cell r="AF100">
            <v>0</v>
          </cell>
          <cell r="AI100">
            <v>0</v>
          </cell>
          <cell r="AL100">
            <v>0</v>
          </cell>
          <cell r="AO100">
            <v>0</v>
          </cell>
          <cell r="AR100">
            <v>0</v>
          </cell>
          <cell r="BB100">
            <v>0</v>
          </cell>
          <cell r="BE100">
            <v>0</v>
          </cell>
        </row>
        <row r="101">
          <cell r="A101" t="str">
            <v>8106-USCI</v>
          </cell>
          <cell r="K101">
            <v>0</v>
          </cell>
          <cell r="N101">
            <v>0</v>
          </cell>
          <cell r="Q101">
            <v>0</v>
          </cell>
          <cell r="T101">
            <v>0</v>
          </cell>
          <cell r="W101">
            <v>0</v>
          </cell>
          <cell r="Z101">
            <v>0</v>
          </cell>
          <cell r="AC101">
            <v>0</v>
          </cell>
          <cell r="AF101">
            <v>0</v>
          </cell>
          <cell r="AI101">
            <v>0</v>
          </cell>
          <cell r="AL101">
            <v>0</v>
          </cell>
          <cell r="AO101">
            <v>0</v>
          </cell>
          <cell r="AR101">
            <v>0</v>
          </cell>
          <cell r="BB101">
            <v>0</v>
          </cell>
          <cell r="BD101">
            <v>575285.39320000005</v>
          </cell>
          <cell r="BE101">
            <v>3479999.9999999995</v>
          </cell>
        </row>
        <row r="102">
          <cell r="A102" t="str">
            <v>8106-USCI</v>
          </cell>
          <cell r="K102">
            <v>4746635.78</v>
          </cell>
          <cell r="N102">
            <v>0</v>
          </cell>
          <cell r="Q102">
            <v>0</v>
          </cell>
          <cell r="T102">
            <v>0</v>
          </cell>
          <cell r="W102">
            <v>0</v>
          </cell>
          <cell r="Z102">
            <v>0</v>
          </cell>
          <cell r="AC102">
            <v>0</v>
          </cell>
          <cell r="AF102">
            <v>0</v>
          </cell>
          <cell r="AI102">
            <v>0</v>
          </cell>
          <cell r="AL102">
            <v>0</v>
          </cell>
          <cell r="AO102">
            <v>0</v>
          </cell>
          <cell r="AR102">
            <v>0</v>
          </cell>
          <cell r="BB102">
            <v>0</v>
          </cell>
          <cell r="BE102">
            <v>4746635.78</v>
          </cell>
        </row>
        <row r="103">
          <cell r="A103" t="str">
            <v>8106-USCI</v>
          </cell>
          <cell r="K103">
            <v>6240800</v>
          </cell>
          <cell r="N103">
            <v>0</v>
          </cell>
          <cell r="Q103">
            <v>0</v>
          </cell>
          <cell r="T103">
            <v>0</v>
          </cell>
          <cell r="W103">
            <v>0</v>
          </cell>
          <cell r="Z103">
            <v>0</v>
          </cell>
          <cell r="AC103">
            <v>0</v>
          </cell>
          <cell r="AF103">
            <v>0</v>
          </cell>
          <cell r="AI103">
            <v>0</v>
          </cell>
          <cell r="AL103">
            <v>0</v>
          </cell>
          <cell r="AO103">
            <v>0</v>
          </cell>
          <cell r="AR103">
            <v>0</v>
          </cell>
          <cell r="BB103">
            <v>0</v>
          </cell>
          <cell r="BE103">
            <v>6240800</v>
          </cell>
        </row>
        <row r="104">
          <cell r="A104" t="str">
            <v>8106-USCI</v>
          </cell>
          <cell r="K104">
            <v>0</v>
          </cell>
          <cell r="N104">
            <v>0</v>
          </cell>
          <cell r="Q104">
            <v>0</v>
          </cell>
          <cell r="T104">
            <v>0</v>
          </cell>
          <cell r="W104">
            <v>0</v>
          </cell>
          <cell r="Z104">
            <v>0</v>
          </cell>
          <cell r="AC104">
            <v>0</v>
          </cell>
          <cell r="AF104">
            <v>0</v>
          </cell>
          <cell r="AI104">
            <v>0</v>
          </cell>
          <cell r="AL104">
            <v>0</v>
          </cell>
          <cell r="AO104">
            <v>0</v>
          </cell>
          <cell r="AR104">
            <v>0</v>
          </cell>
          <cell r="BB104">
            <v>0</v>
          </cell>
          <cell r="BD104">
            <v>92800000</v>
          </cell>
          <cell r="BE104">
            <v>92800000</v>
          </cell>
        </row>
        <row r="105">
          <cell r="A105" t="str">
            <v>8106-USCI</v>
          </cell>
          <cell r="K105">
            <v>0</v>
          </cell>
          <cell r="N105">
            <v>0</v>
          </cell>
          <cell r="Q105">
            <v>0</v>
          </cell>
          <cell r="T105">
            <v>0</v>
          </cell>
          <cell r="W105">
            <v>0</v>
          </cell>
          <cell r="Z105">
            <v>0</v>
          </cell>
          <cell r="AC105">
            <v>0</v>
          </cell>
          <cell r="AF105">
            <v>0</v>
          </cell>
          <cell r="AI105">
            <v>0</v>
          </cell>
          <cell r="AL105">
            <v>0</v>
          </cell>
          <cell r="AO105">
            <v>0</v>
          </cell>
          <cell r="AR105">
            <v>0</v>
          </cell>
          <cell r="BB105">
            <v>0</v>
          </cell>
          <cell r="BD105">
            <v>380758.64049999998</v>
          </cell>
          <cell r="BE105">
            <v>2242000</v>
          </cell>
        </row>
        <row r="106">
          <cell r="A106" t="str">
            <v>8106-USCI</v>
          </cell>
          <cell r="K106">
            <v>0</v>
          </cell>
          <cell r="N106">
            <v>0</v>
          </cell>
          <cell r="Q106">
            <v>0</v>
          </cell>
          <cell r="T106">
            <v>0</v>
          </cell>
          <cell r="W106">
            <v>0</v>
          </cell>
          <cell r="Z106">
            <v>0</v>
          </cell>
          <cell r="AC106">
            <v>0</v>
          </cell>
          <cell r="AF106">
            <v>0</v>
          </cell>
          <cell r="AI106">
            <v>0</v>
          </cell>
          <cell r="AL106">
            <v>0</v>
          </cell>
          <cell r="AO106">
            <v>0</v>
          </cell>
          <cell r="AR106">
            <v>0</v>
          </cell>
          <cell r="BB106">
            <v>0</v>
          </cell>
          <cell r="BD106">
            <v>533005.92380000011</v>
          </cell>
          <cell r="BE106">
            <v>0</v>
          </cell>
        </row>
        <row r="107">
          <cell r="A107" t="str">
            <v>8106-USCI</v>
          </cell>
          <cell r="K107">
            <v>0</v>
          </cell>
          <cell r="N107">
            <v>0</v>
          </cell>
          <cell r="Q107">
            <v>0</v>
          </cell>
          <cell r="T107">
            <v>0</v>
          </cell>
          <cell r="W107">
            <v>0</v>
          </cell>
          <cell r="Z107">
            <v>0</v>
          </cell>
          <cell r="AC107">
            <v>0</v>
          </cell>
          <cell r="AF107">
            <v>0</v>
          </cell>
          <cell r="AI107">
            <v>0</v>
          </cell>
          <cell r="AL107">
            <v>0</v>
          </cell>
          <cell r="AO107">
            <v>0</v>
          </cell>
          <cell r="AR107">
            <v>0</v>
          </cell>
          <cell r="BB107">
            <v>0</v>
          </cell>
          <cell r="BD107">
            <v>3258028.2</v>
          </cell>
          <cell r="BE107">
            <v>0</v>
          </cell>
        </row>
        <row r="108">
          <cell r="A108" t="str">
            <v>8106-USCI</v>
          </cell>
          <cell r="K108">
            <v>0</v>
          </cell>
          <cell r="N108">
            <v>0</v>
          </cell>
          <cell r="Q108">
            <v>0</v>
          </cell>
          <cell r="T108">
            <v>0</v>
          </cell>
          <cell r="W108">
            <v>0</v>
          </cell>
          <cell r="Z108">
            <v>0</v>
          </cell>
          <cell r="AC108">
            <v>0</v>
          </cell>
          <cell r="AF108">
            <v>0</v>
          </cell>
          <cell r="AI108">
            <v>0</v>
          </cell>
          <cell r="AL108">
            <v>0</v>
          </cell>
          <cell r="AO108">
            <v>0</v>
          </cell>
          <cell r="AR108">
            <v>0</v>
          </cell>
          <cell r="BB108">
            <v>0</v>
          </cell>
          <cell r="BD108">
            <v>3197998.0942000002</v>
          </cell>
          <cell r="BE108">
            <v>3197998.0942000002</v>
          </cell>
        </row>
        <row r="109">
          <cell r="A109" t="str">
            <v>8106-USCI</v>
          </cell>
          <cell r="K109">
            <v>0</v>
          </cell>
          <cell r="N109">
            <v>0</v>
          </cell>
          <cell r="Q109">
            <v>0</v>
          </cell>
          <cell r="T109">
            <v>0</v>
          </cell>
          <cell r="W109">
            <v>0</v>
          </cell>
          <cell r="Z109">
            <v>0</v>
          </cell>
          <cell r="AC109">
            <v>0</v>
          </cell>
          <cell r="AF109">
            <v>0</v>
          </cell>
          <cell r="AI109">
            <v>0</v>
          </cell>
          <cell r="AL109">
            <v>0</v>
          </cell>
          <cell r="AO109">
            <v>0</v>
          </cell>
          <cell r="AR109">
            <v>0</v>
          </cell>
          <cell r="BB109">
            <v>0</v>
          </cell>
          <cell r="BE109">
            <v>0</v>
          </cell>
        </row>
        <row r="110">
          <cell r="A110" t="str">
            <v>Total USCI</v>
          </cell>
          <cell r="K110">
            <v>37344434.040000007</v>
          </cell>
          <cell r="N110">
            <v>100302255</v>
          </cell>
          <cell r="Q110">
            <v>39626903</v>
          </cell>
          <cell r="T110">
            <v>103039113.78</v>
          </cell>
          <cell r="W110">
            <v>43106903</v>
          </cell>
          <cell r="Z110">
            <v>92924345</v>
          </cell>
          <cell r="AC110">
            <v>39626903</v>
          </cell>
          <cell r="AF110">
            <v>0</v>
          </cell>
          <cell r="AI110">
            <v>0</v>
          </cell>
          <cell r="AL110">
            <v>0</v>
          </cell>
          <cell r="AO110">
            <v>0</v>
          </cell>
          <cell r="AR110">
            <v>0</v>
          </cell>
          <cell r="BB110">
            <v>188488059.03769994</v>
          </cell>
          <cell r="BD110">
            <v>69441350.9146</v>
          </cell>
          <cell r="BE110">
            <v>380401.14</v>
          </cell>
        </row>
        <row r="111">
          <cell r="A111" t="str">
            <v>8106-USE</v>
          </cell>
          <cell r="K111">
            <v>0</v>
          </cell>
          <cell r="N111">
            <v>0</v>
          </cell>
          <cell r="Q111">
            <v>0</v>
          </cell>
          <cell r="T111">
            <v>0</v>
          </cell>
          <cell r="W111">
            <v>0</v>
          </cell>
          <cell r="Z111">
            <v>0</v>
          </cell>
          <cell r="AC111">
            <v>0</v>
          </cell>
          <cell r="AF111">
            <v>0</v>
          </cell>
          <cell r="AI111">
            <v>0</v>
          </cell>
          <cell r="AL111">
            <v>0</v>
          </cell>
          <cell r="AO111">
            <v>0</v>
          </cell>
          <cell r="AR111">
            <v>0</v>
          </cell>
          <cell r="BB111">
            <v>0</v>
          </cell>
          <cell r="BD111">
            <v>10000000</v>
          </cell>
          <cell r="BE111">
            <v>317074690</v>
          </cell>
        </row>
        <row r="112">
          <cell r="A112" t="str">
            <v>8106-USE</v>
          </cell>
          <cell r="K112">
            <v>0</v>
          </cell>
          <cell r="N112">
            <v>0</v>
          </cell>
          <cell r="Q112">
            <v>0</v>
          </cell>
          <cell r="T112">
            <v>0</v>
          </cell>
          <cell r="W112">
            <v>0</v>
          </cell>
          <cell r="Z112">
            <v>0</v>
          </cell>
          <cell r="AC112">
            <v>0</v>
          </cell>
          <cell r="AF112">
            <v>0</v>
          </cell>
          <cell r="AI112">
            <v>0</v>
          </cell>
          <cell r="AL112">
            <v>0</v>
          </cell>
          <cell r="AO112">
            <v>0</v>
          </cell>
          <cell r="AR112">
            <v>0</v>
          </cell>
          <cell r="BB112">
            <v>0</v>
          </cell>
          <cell r="BE112">
            <v>0</v>
          </cell>
        </row>
        <row r="113">
          <cell r="A113" t="str">
            <v>8106-USE</v>
          </cell>
          <cell r="K113">
            <v>0</v>
          </cell>
          <cell r="N113">
            <v>0</v>
          </cell>
          <cell r="Q113">
            <v>0</v>
          </cell>
          <cell r="T113">
            <v>0</v>
          </cell>
          <cell r="W113">
            <v>0</v>
          </cell>
          <cell r="Z113">
            <v>0</v>
          </cell>
          <cell r="AC113">
            <v>0</v>
          </cell>
          <cell r="AF113">
            <v>0</v>
          </cell>
          <cell r="AI113">
            <v>0</v>
          </cell>
          <cell r="AL113">
            <v>0</v>
          </cell>
          <cell r="AO113">
            <v>0</v>
          </cell>
          <cell r="AR113">
            <v>0</v>
          </cell>
          <cell r="BB113">
            <v>0</v>
          </cell>
          <cell r="BE113">
            <v>0</v>
          </cell>
        </row>
        <row r="114">
          <cell r="A114" t="str">
            <v>Total USE</v>
          </cell>
          <cell r="K114">
            <v>0</v>
          </cell>
          <cell r="N114">
            <v>0</v>
          </cell>
          <cell r="Q114">
            <v>0</v>
          </cell>
          <cell r="T114">
            <v>0</v>
          </cell>
          <cell r="W114">
            <v>0</v>
          </cell>
          <cell r="Z114">
            <v>0</v>
          </cell>
          <cell r="AC114">
            <v>0</v>
          </cell>
          <cell r="AF114">
            <v>0</v>
          </cell>
          <cell r="AI114">
            <v>0</v>
          </cell>
          <cell r="AL114">
            <v>0</v>
          </cell>
          <cell r="AO114">
            <v>0</v>
          </cell>
          <cell r="AR114">
            <v>0</v>
          </cell>
          <cell r="BB114">
            <v>0</v>
          </cell>
          <cell r="BD114">
            <v>10000000</v>
          </cell>
          <cell r="BE114">
            <v>77583555</v>
          </cell>
        </row>
        <row r="115">
          <cell r="A115" t="str">
            <v>8106-DG-T</v>
          </cell>
          <cell r="K115">
            <v>0</v>
          </cell>
          <cell r="N115">
            <v>0</v>
          </cell>
          <cell r="Q115">
            <v>0</v>
          </cell>
          <cell r="T115">
            <v>0</v>
          </cell>
          <cell r="W115">
            <v>0</v>
          </cell>
          <cell r="Z115">
            <v>0</v>
          </cell>
          <cell r="AC115">
            <v>0</v>
          </cell>
          <cell r="AF115">
            <v>0</v>
          </cell>
          <cell r="AI115">
            <v>0</v>
          </cell>
          <cell r="AL115">
            <v>0</v>
          </cell>
          <cell r="AO115">
            <v>0</v>
          </cell>
          <cell r="AR115">
            <v>0</v>
          </cell>
          <cell r="BB115">
            <v>0</v>
          </cell>
          <cell r="BE115">
            <v>0</v>
          </cell>
        </row>
        <row r="116">
          <cell r="A116" t="str">
            <v>8106-DG-T</v>
          </cell>
          <cell r="K116">
            <v>0</v>
          </cell>
          <cell r="N116">
            <v>0</v>
          </cell>
          <cell r="Q116">
            <v>0</v>
          </cell>
          <cell r="T116">
            <v>0</v>
          </cell>
          <cell r="W116">
            <v>0</v>
          </cell>
          <cell r="Z116">
            <v>0</v>
          </cell>
          <cell r="AC116">
            <v>0</v>
          </cell>
          <cell r="AF116">
            <v>0</v>
          </cell>
          <cell r="AI116">
            <v>0</v>
          </cell>
          <cell r="AL116">
            <v>0</v>
          </cell>
          <cell r="AO116">
            <v>0</v>
          </cell>
          <cell r="AR116">
            <v>0</v>
          </cell>
          <cell r="BB116">
            <v>0</v>
          </cell>
          <cell r="BE116">
            <v>0</v>
          </cell>
        </row>
        <row r="117">
          <cell r="A117" t="str">
            <v>8106-DG-T</v>
          </cell>
          <cell r="K117">
            <v>0</v>
          </cell>
          <cell r="N117">
            <v>0</v>
          </cell>
          <cell r="Q117">
            <v>0</v>
          </cell>
          <cell r="T117">
            <v>0</v>
          </cell>
          <cell r="W117">
            <v>0</v>
          </cell>
          <cell r="Z117">
            <v>0</v>
          </cell>
          <cell r="AC117">
            <v>0</v>
          </cell>
          <cell r="AF117">
            <v>0</v>
          </cell>
          <cell r="AI117">
            <v>0</v>
          </cell>
          <cell r="AL117">
            <v>0</v>
          </cell>
          <cell r="AO117">
            <v>0</v>
          </cell>
          <cell r="AR117">
            <v>0</v>
          </cell>
          <cell r="BB117">
            <v>0</v>
          </cell>
          <cell r="BE117">
            <v>0</v>
          </cell>
        </row>
        <row r="118">
          <cell r="A118" t="str">
            <v>Total DG-T</v>
          </cell>
          <cell r="K118">
            <v>0</v>
          </cell>
          <cell r="N118">
            <v>0</v>
          </cell>
          <cell r="Q118">
            <v>0</v>
          </cell>
          <cell r="T118">
            <v>0</v>
          </cell>
          <cell r="W118">
            <v>0</v>
          </cell>
          <cell r="Z118">
            <v>0</v>
          </cell>
          <cell r="AC118">
            <v>0</v>
          </cell>
          <cell r="AF118">
            <v>0</v>
          </cell>
          <cell r="AI118">
            <v>0</v>
          </cell>
          <cell r="AL118">
            <v>0</v>
          </cell>
          <cell r="AO118">
            <v>0</v>
          </cell>
          <cell r="AR118">
            <v>0</v>
          </cell>
          <cell r="BB118">
            <v>0</v>
          </cell>
          <cell r="BD118">
            <v>0</v>
          </cell>
          <cell r="BE118">
            <v>47983122</v>
          </cell>
        </row>
        <row r="119">
          <cell r="A119" t="str">
            <v>Total Cuenta 51802002 - Código 8106</v>
          </cell>
          <cell r="K119">
            <v>258569830.46000001</v>
          </cell>
          <cell r="N119">
            <v>220647941.06</v>
          </cell>
          <cell r="Q119">
            <v>192101271</v>
          </cell>
          <cell r="T119">
            <v>262928297.35999998</v>
          </cell>
          <cell r="W119">
            <v>207358658</v>
          </cell>
          <cell r="Z119">
            <v>268155209.43000001</v>
          </cell>
          <cell r="AC119">
            <v>244964829</v>
          </cell>
          <cell r="AF119">
            <v>39510000</v>
          </cell>
          <cell r="AI119">
            <v>0</v>
          </cell>
          <cell r="AL119">
            <v>0</v>
          </cell>
          <cell r="AO119">
            <v>0</v>
          </cell>
          <cell r="AR119">
            <v>0</v>
          </cell>
          <cell r="BB119">
            <v>1018683167.9933118</v>
          </cell>
          <cell r="BD119">
            <v>666272262.44086683</v>
          </cell>
          <cell r="BE119">
            <v>45163440</v>
          </cell>
        </row>
        <row r="120">
          <cell r="A120" t="str">
            <v>8107-DGI</v>
          </cell>
          <cell r="K120">
            <v>0</v>
          </cell>
          <cell r="N120">
            <v>0</v>
          </cell>
          <cell r="Q120">
            <v>0</v>
          </cell>
          <cell r="T120">
            <v>0</v>
          </cell>
          <cell r="W120">
            <v>0</v>
          </cell>
          <cell r="Z120">
            <v>0</v>
          </cell>
          <cell r="AC120">
            <v>0</v>
          </cell>
          <cell r="AF120">
            <v>0</v>
          </cell>
          <cell r="AI120">
            <v>0</v>
          </cell>
          <cell r="AL120">
            <v>0</v>
          </cell>
          <cell r="AO120">
            <v>0</v>
          </cell>
          <cell r="AR120">
            <v>0</v>
          </cell>
          <cell r="BB120">
            <v>8767178.2199999839</v>
          </cell>
          <cell r="BE120">
            <v>8767178.2199999839</v>
          </cell>
        </row>
        <row r="121">
          <cell r="A121" t="str">
            <v>8107-DGI</v>
          </cell>
          <cell r="K121">
            <v>11176262</v>
          </cell>
          <cell r="N121">
            <v>0</v>
          </cell>
          <cell r="Q121">
            <v>0</v>
          </cell>
          <cell r="T121">
            <v>11176262</v>
          </cell>
          <cell r="W121">
            <v>0</v>
          </cell>
          <cell r="Z121">
            <v>0</v>
          </cell>
          <cell r="AC121">
            <v>11176262</v>
          </cell>
          <cell r="AF121">
            <v>0</v>
          </cell>
          <cell r="AI121">
            <v>0</v>
          </cell>
          <cell r="AL121">
            <v>0</v>
          </cell>
          <cell r="AO121">
            <v>0</v>
          </cell>
          <cell r="AR121">
            <v>0</v>
          </cell>
          <cell r="BB121">
            <v>79350996.550015956</v>
          </cell>
          <cell r="BE121">
            <v>112879782.55001596</v>
          </cell>
        </row>
        <row r="122">
          <cell r="A122" t="str">
            <v>8107-DGI</v>
          </cell>
          <cell r="K122">
            <v>80343824.189999998</v>
          </cell>
          <cell r="N122">
            <v>121678694.86</v>
          </cell>
          <cell r="Q122">
            <v>189512398.89999998</v>
          </cell>
          <cell r="T122">
            <v>95999232.49000001</v>
          </cell>
          <cell r="W122">
            <v>67231894.390000001</v>
          </cell>
          <cell r="Z122">
            <v>132978381.22</v>
          </cell>
          <cell r="AC122">
            <v>163044125.48000002</v>
          </cell>
          <cell r="AF122">
            <v>10887937.379999999</v>
          </cell>
          <cell r="AI122">
            <v>0</v>
          </cell>
          <cell r="AL122">
            <v>0</v>
          </cell>
          <cell r="AO122">
            <v>0</v>
          </cell>
          <cell r="AR122">
            <v>0</v>
          </cell>
          <cell r="BB122">
            <v>1267000540.3140001</v>
          </cell>
          <cell r="BD122">
            <v>0</v>
          </cell>
          <cell r="BE122">
            <v>2128677029.2240002</v>
          </cell>
        </row>
        <row r="123">
          <cell r="A123" t="str">
            <v>8107-DGI</v>
          </cell>
          <cell r="K123">
            <v>0</v>
          </cell>
          <cell r="N123">
            <v>0</v>
          </cell>
          <cell r="Q123">
            <v>0</v>
          </cell>
          <cell r="T123">
            <v>0</v>
          </cell>
          <cell r="W123">
            <v>0</v>
          </cell>
          <cell r="Z123">
            <v>0</v>
          </cell>
          <cell r="AC123">
            <v>0</v>
          </cell>
          <cell r="AF123">
            <v>14769204.16</v>
          </cell>
          <cell r="AI123">
            <v>0</v>
          </cell>
          <cell r="AL123">
            <v>0</v>
          </cell>
          <cell r="AO123">
            <v>0</v>
          </cell>
          <cell r="AR123">
            <v>0</v>
          </cell>
          <cell r="BB123">
            <v>29395800.640000004</v>
          </cell>
          <cell r="BE123">
            <v>44165004.800000004</v>
          </cell>
        </row>
        <row r="124">
          <cell r="A124" t="str">
            <v>8107-DGI</v>
          </cell>
          <cell r="K124">
            <v>0</v>
          </cell>
          <cell r="N124">
            <v>0</v>
          </cell>
          <cell r="Q124">
            <v>0</v>
          </cell>
          <cell r="T124">
            <v>0</v>
          </cell>
          <cell r="W124">
            <v>0</v>
          </cell>
          <cell r="Z124">
            <v>0</v>
          </cell>
          <cell r="AC124">
            <v>0</v>
          </cell>
          <cell r="AF124">
            <v>0</v>
          </cell>
          <cell r="AI124">
            <v>0</v>
          </cell>
          <cell r="AL124">
            <v>0</v>
          </cell>
          <cell r="AO124">
            <v>0</v>
          </cell>
          <cell r="AR124">
            <v>0</v>
          </cell>
          <cell r="BB124">
            <v>-1139941.8560000658</v>
          </cell>
          <cell r="BE124">
            <v>-1139941.8560000658</v>
          </cell>
        </row>
        <row r="125">
          <cell r="A125" t="str">
            <v>8107-DGI</v>
          </cell>
          <cell r="K125">
            <v>0</v>
          </cell>
          <cell r="N125">
            <v>4216629</v>
          </cell>
          <cell r="Q125">
            <v>0</v>
          </cell>
          <cell r="T125">
            <v>0</v>
          </cell>
          <cell r="W125">
            <v>0</v>
          </cell>
          <cell r="Z125">
            <v>51040000</v>
          </cell>
          <cell r="AC125">
            <v>0</v>
          </cell>
          <cell r="AF125">
            <v>0</v>
          </cell>
          <cell r="AI125">
            <v>0</v>
          </cell>
          <cell r="AL125">
            <v>0</v>
          </cell>
          <cell r="AO125">
            <v>0</v>
          </cell>
          <cell r="AR125">
            <v>0</v>
          </cell>
          <cell r="BB125">
            <v>-17457370.283792019</v>
          </cell>
          <cell r="BE125">
            <v>37799258.716207981</v>
          </cell>
        </row>
        <row r="126">
          <cell r="A126" t="str">
            <v>8107-DGI</v>
          </cell>
          <cell r="K126">
            <v>14248244.130000001</v>
          </cell>
          <cell r="N126">
            <v>14110215</v>
          </cell>
          <cell r="Q126">
            <v>14110215</v>
          </cell>
          <cell r="T126">
            <v>14110215</v>
          </cell>
          <cell r="W126">
            <v>14110215</v>
          </cell>
          <cell r="Z126">
            <v>14110215</v>
          </cell>
          <cell r="AC126">
            <v>0</v>
          </cell>
          <cell r="AF126">
            <v>0</v>
          </cell>
          <cell r="AI126">
            <v>0</v>
          </cell>
          <cell r="AL126">
            <v>0</v>
          </cell>
          <cell r="AO126">
            <v>0</v>
          </cell>
          <cell r="AR126">
            <v>0</v>
          </cell>
          <cell r="BB126">
            <v>87730143.98506245</v>
          </cell>
          <cell r="BE126">
            <v>172529463.11506245</v>
          </cell>
        </row>
        <row r="127">
          <cell r="A127" t="str">
            <v>8107-DGI</v>
          </cell>
          <cell r="K127">
            <v>0</v>
          </cell>
          <cell r="N127">
            <v>0</v>
          </cell>
          <cell r="Q127">
            <v>0</v>
          </cell>
          <cell r="T127">
            <v>0</v>
          </cell>
          <cell r="W127">
            <v>0</v>
          </cell>
          <cell r="Z127">
            <v>0</v>
          </cell>
          <cell r="AC127">
            <v>0</v>
          </cell>
          <cell r="AF127">
            <v>0</v>
          </cell>
          <cell r="AI127">
            <v>0</v>
          </cell>
          <cell r="AL127">
            <v>0</v>
          </cell>
          <cell r="AO127">
            <v>0</v>
          </cell>
          <cell r="AR127">
            <v>0</v>
          </cell>
          <cell r="BB127">
            <v>26825789.091749996</v>
          </cell>
          <cell r="BE127">
            <v>26825789.091749996</v>
          </cell>
        </row>
        <row r="128">
          <cell r="A128" t="str">
            <v>8107-DGI</v>
          </cell>
          <cell r="K128">
            <v>20004179.75</v>
          </cell>
          <cell r="N128">
            <v>31940934.25</v>
          </cell>
          <cell r="Q128">
            <v>23393004.120000001</v>
          </cell>
          <cell r="T128">
            <v>25289734.73</v>
          </cell>
          <cell r="W128">
            <v>12290811.530000001</v>
          </cell>
          <cell r="Z128">
            <v>16488907</v>
          </cell>
          <cell r="AC128">
            <v>25643789.400000002</v>
          </cell>
          <cell r="AF128">
            <v>41500453.010000005</v>
          </cell>
          <cell r="AI128">
            <v>0</v>
          </cell>
          <cell r="AL128">
            <v>0</v>
          </cell>
          <cell r="AO128">
            <v>0</v>
          </cell>
          <cell r="AR128">
            <v>0</v>
          </cell>
          <cell r="BB128">
            <v>133739368.44675243</v>
          </cell>
          <cell r="BD128">
            <v>113163616.73766668</v>
          </cell>
          <cell r="BE128">
            <v>32519</v>
          </cell>
        </row>
        <row r="129">
          <cell r="A129" t="str">
            <v>8107-DGI</v>
          </cell>
          <cell r="K129">
            <v>17654748</v>
          </cell>
          <cell r="N129">
            <v>17654748</v>
          </cell>
          <cell r="Q129">
            <v>17654748</v>
          </cell>
          <cell r="T129">
            <v>17654748</v>
          </cell>
          <cell r="W129">
            <v>17654748</v>
          </cell>
          <cell r="Z129">
            <v>17654748</v>
          </cell>
          <cell r="AC129">
            <v>17654748</v>
          </cell>
          <cell r="AF129">
            <v>0</v>
          </cell>
          <cell r="AI129">
            <v>0</v>
          </cell>
          <cell r="AL129">
            <v>0</v>
          </cell>
          <cell r="AO129">
            <v>0</v>
          </cell>
          <cell r="AR129">
            <v>0</v>
          </cell>
          <cell r="BB129">
            <v>35309495.710000008</v>
          </cell>
          <cell r="BD129">
            <v>67689907.980000004</v>
          </cell>
          <cell r="BE129">
            <v>226582639.69</v>
          </cell>
        </row>
        <row r="130">
          <cell r="A130" t="str">
            <v>8107-DGI</v>
          </cell>
          <cell r="K130">
            <v>4391760</v>
          </cell>
          <cell r="N130">
            <v>0</v>
          </cell>
          <cell r="Q130">
            <v>1856000</v>
          </cell>
          <cell r="T130">
            <v>3276614</v>
          </cell>
          <cell r="W130">
            <v>928000</v>
          </cell>
          <cell r="Z130">
            <v>928000</v>
          </cell>
          <cell r="AC130">
            <v>2076400</v>
          </cell>
          <cell r="AF130">
            <v>928000</v>
          </cell>
          <cell r="AI130">
            <v>0</v>
          </cell>
          <cell r="AL130">
            <v>0</v>
          </cell>
          <cell r="AO130">
            <v>0</v>
          </cell>
          <cell r="AR130">
            <v>0</v>
          </cell>
          <cell r="BB130">
            <v>4755226</v>
          </cell>
          <cell r="BE130">
            <v>19140000</v>
          </cell>
        </row>
        <row r="131">
          <cell r="A131" t="str">
            <v>8107-DGI</v>
          </cell>
          <cell r="K131">
            <v>6159600</v>
          </cell>
          <cell r="N131">
            <v>3758400</v>
          </cell>
          <cell r="Q131">
            <v>17539200</v>
          </cell>
          <cell r="T131">
            <v>8804400</v>
          </cell>
          <cell r="W131">
            <v>8839200</v>
          </cell>
          <cell r="Z131">
            <v>1740000</v>
          </cell>
          <cell r="AC131">
            <v>6194400</v>
          </cell>
          <cell r="AF131">
            <v>4593600</v>
          </cell>
          <cell r="AI131">
            <v>0</v>
          </cell>
          <cell r="AL131">
            <v>0</v>
          </cell>
          <cell r="AO131">
            <v>0</v>
          </cell>
          <cell r="AR131">
            <v>0</v>
          </cell>
          <cell r="BB131">
            <v>36226800</v>
          </cell>
          <cell r="BD131">
            <v>12760000</v>
          </cell>
          <cell r="BE131">
            <v>30956809.799999997</v>
          </cell>
        </row>
        <row r="132">
          <cell r="A132" t="str">
            <v>8107-DGI</v>
          </cell>
          <cell r="K132">
            <v>0</v>
          </cell>
          <cell r="N132">
            <v>0</v>
          </cell>
          <cell r="Q132">
            <v>0</v>
          </cell>
          <cell r="T132">
            <v>0</v>
          </cell>
          <cell r="W132">
            <v>0</v>
          </cell>
          <cell r="Z132">
            <v>0</v>
          </cell>
          <cell r="AC132">
            <v>0</v>
          </cell>
          <cell r="AF132">
            <v>0</v>
          </cell>
          <cell r="AI132">
            <v>0</v>
          </cell>
          <cell r="AL132">
            <v>0</v>
          </cell>
          <cell r="AO132">
            <v>0</v>
          </cell>
          <cell r="AR132">
            <v>0</v>
          </cell>
          <cell r="BB132">
            <v>0</v>
          </cell>
          <cell r="BE132">
            <v>0</v>
          </cell>
        </row>
        <row r="133">
          <cell r="A133" t="str">
            <v>8107-DGI</v>
          </cell>
          <cell r="K133">
            <v>36192604.5</v>
          </cell>
          <cell r="N133">
            <v>36873221.329999998</v>
          </cell>
          <cell r="Q133">
            <v>35474084.810000002</v>
          </cell>
          <cell r="T133">
            <v>56708451.5</v>
          </cell>
          <cell r="W133">
            <v>66998692</v>
          </cell>
          <cell r="Z133">
            <v>35373475.909999996</v>
          </cell>
          <cell r="AC133">
            <v>30000000</v>
          </cell>
          <cell r="AF133">
            <v>34515000</v>
          </cell>
          <cell r="AI133">
            <v>0</v>
          </cell>
          <cell r="AL133">
            <v>0</v>
          </cell>
          <cell r="AO133">
            <v>0</v>
          </cell>
          <cell r="AR133">
            <v>0</v>
          </cell>
          <cell r="BB133">
            <v>282674004.49227929</v>
          </cell>
          <cell r="BE133">
            <v>614809534.54227924</v>
          </cell>
        </row>
        <row r="134">
          <cell r="A134" t="str">
            <v>8084-DGI</v>
          </cell>
          <cell r="K134">
            <v>0</v>
          </cell>
          <cell r="N134">
            <v>0</v>
          </cell>
          <cell r="Q134">
            <v>0</v>
          </cell>
          <cell r="T134">
            <v>0</v>
          </cell>
          <cell r="W134">
            <v>0</v>
          </cell>
          <cell r="Z134">
            <v>0</v>
          </cell>
          <cell r="AC134">
            <v>0</v>
          </cell>
          <cell r="AF134">
            <v>0</v>
          </cell>
          <cell r="AI134">
            <v>0</v>
          </cell>
          <cell r="AL134">
            <v>0</v>
          </cell>
          <cell r="AO134">
            <v>0</v>
          </cell>
          <cell r="AR134">
            <v>0</v>
          </cell>
          <cell r="BB134">
            <v>0</v>
          </cell>
          <cell r="BD134">
            <v>3777398.92</v>
          </cell>
          <cell r="BE134">
            <v>0</v>
          </cell>
        </row>
        <row r="135">
          <cell r="A135" t="str">
            <v>8107-DGI</v>
          </cell>
          <cell r="K135">
            <v>0</v>
          </cell>
          <cell r="N135">
            <v>0</v>
          </cell>
          <cell r="Q135">
            <v>0</v>
          </cell>
          <cell r="T135">
            <v>0</v>
          </cell>
          <cell r="W135">
            <v>0</v>
          </cell>
          <cell r="Z135">
            <v>0</v>
          </cell>
          <cell r="AC135">
            <v>0</v>
          </cell>
          <cell r="AF135">
            <v>0</v>
          </cell>
          <cell r="AI135">
            <v>0</v>
          </cell>
          <cell r="AL135">
            <v>0</v>
          </cell>
          <cell r="AO135">
            <v>0</v>
          </cell>
          <cell r="AR135">
            <v>0</v>
          </cell>
          <cell r="BB135">
            <v>0</v>
          </cell>
          <cell r="BE135">
            <v>0</v>
          </cell>
        </row>
        <row r="136">
          <cell r="A136" t="str">
            <v>8107-DGI</v>
          </cell>
          <cell r="K136">
            <v>40120454</v>
          </cell>
          <cell r="N136">
            <v>0</v>
          </cell>
          <cell r="Q136">
            <v>0</v>
          </cell>
          <cell r="T136">
            <v>41007888</v>
          </cell>
          <cell r="W136">
            <v>13464463</v>
          </cell>
          <cell r="Z136">
            <v>0</v>
          </cell>
          <cell r="AC136">
            <v>39170139</v>
          </cell>
          <cell r="AF136">
            <v>27245519</v>
          </cell>
          <cell r="AI136">
            <v>0</v>
          </cell>
          <cell r="AL136">
            <v>0</v>
          </cell>
          <cell r="AO136">
            <v>0</v>
          </cell>
          <cell r="AR136">
            <v>0</v>
          </cell>
          <cell r="BB136">
            <v>5139281.3080000281</v>
          </cell>
          <cell r="BD136">
            <v>26977398.920000002</v>
          </cell>
          <cell r="BE136">
            <v>166147744.30800003</v>
          </cell>
        </row>
        <row r="137">
          <cell r="A137" t="str">
            <v>8107-DGI</v>
          </cell>
          <cell r="K137">
            <v>83093872.510000005</v>
          </cell>
          <cell r="N137">
            <v>16664027.65</v>
          </cell>
          <cell r="Q137">
            <v>34396220.119999997</v>
          </cell>
          <cell r="T137">
            <v>54128899.080000006</v>
          </cell>
          <cell r="W137">
            <v>62264177.880000003</v>
          </cell>
          <cell r="Z137">
            <v>5802899.6099999994</v>
          </cell>
          <cell r="AC137">
            <v>43147367.280000001</v>
          </cell>
          <cell r="AF137">
            <v>-9008533.8399999999</v>
          </cell>
          <cell r="AI137">
            <v>0</v>
          </cell>
          <cell r="AL137">
            <v>0</v>
          </cell>
          <cell r="AO137">
            <v>0</v>
          </cell>
          <cell r="AR137">
            <v>0</v>
          </cell>
          <cell r="BB137">
            <v>369718943.54884005</v>
          </cell>
          <cell r="BE137">
            <v>660207873.83884001</v>
          </cell>
        </row>
        <row r="138">
          <cell r="A138" t="str">
            <v>8107-DGI</v>
          </cell>
          <cell r="K138">
            <v>178634631</v>
          </cell>
          <cell r="N138">
            <v>276917311</v>
          </cell>
          <cell r="Q138">
            <v>299946408</v>
          </cell>
          <cell r="T138">
            <v>366023568</v>
          </cell>
          <cell r="W138">
            <v>126989472</v>
          </cell>
          <cell r="Z138">
            <v>429883587.00999999</v>
          </cell>
          <cell r="AC138">
            <v>232277854</v>
          </cell>
          <cell r="AF138">
            <v>10913677.99</v>
          </cell>
          <cell r="AI138">
            <v>0</v>
          </cell>
          <cell r="AL138">
            <v>0</v>
          </cell>
          <cell r="AO138">
            <v>0</v>
          </cell>
          <cell r="AR138">
            <v>0</v>
          </cell>
          <cell r="BB138">
            <v>-88734062.409600258</v>
          </cell>
          <cell r="BE138">
            <v>1832852446.5903997</v>
          </cell>
        </row>
        <row r="139">
          <cell r="A139" t="str">
            <v>8107-DGI</v>
          </cell>
          <cell r="K139">
            <v>74712398.719999999</v>
          </cell>
          <cell r="N139">
            <v>68153063.239999995</v>
          </cell>
          <cell r="Q139">
            <v>99749851.719999999</v>
          </cell>
          <cell r="T139">
            <v>58714022.939999998</v>
          </cell>
          <cell r="W139">
            <v>47915124.140000001</v>
          </cell>
          <cell r="Z139">
            <v>40411890</v>
          </cell>
          <cell r="AC139">
            <v>62608032.800000004</v>
          </cell>
          <cell r="AF139">
            <v>62452849.390000001</v>
          </cell>
          <cell r="AI139">
            <v>0</v>
          </cell>
          <cell r="AL139">
            <v>0</v>
          </cell>
          <cell r="AO139">
            <v>0</v>
          </cell>
          <cell r="AR139">
            <v>0</v>
          </cell>
          <cell r="BB139">
            <v>528098386.62999994</v>
          </cell>
          <cell r="BD139">
            <v>0</v>
          </cell>
          <cell r="BE139">
            <v>1042815619.5799999</v>
          </cell>
        </row>
        <row r="140">
          <cell r="A140" t="str">
            <v>8107-DGI</v>
          </cell>
          <cell r="K140">
            <v>0</v>
          </cell>
          <cell r="N140">
            <v>23806991</v>
          </cell>
          <cell r="Q140">
            <v>13532159</v>
          </cell>
          <cell r="T140">
            <v>20318073</v>
          </cell>
          <cell r="W140">
            <v>7984826</v>
          </cell>
          <cell r="Z140">
            <v>11851968</v>
          </cell>
          <cell r="AC140">
            <v>0</v>
          </cell>
          <cell r="AF140">
            <v>75241218</v>
          </cell>
          <cell r="AI140">
            <v>0</v>
          </cell>
          <cell r="AL140">
            <v>0</v>
          </cell>
          <cell r="AO140">
            <v>0</v>
          </cell>
          <cell r="AR140">
            <v>0</v>
          </cell>
          <cell r="BB140">
            <v>40776835.120000005</v>
          </cell>
          <cell r="BE140">
            <v>193512070.12</v>
          </cell>
        </row>
        <row r="141">
          <cell r="A141" t="str">
            <v>8107-DGI</v>
          </cell>
          <cell r="K141">
            <v>7383653</v>
          </cell>
          <cell r="N141">
            <v>7383653</v>
          </cell>
          <cell r="Q141">
            <v>7383653</v>
          </cell>
          <cell r="T141">
            <v>7383653</v>
          </cell>
          <cell r="W141">
            <v>7383653</v>
          </cell>
          <cell r="Z141">
            <v>7383653</v>
          </cell>
          <cell r="AC141">
            <v>88197977.989999995</v>
          </cell>
          <cell r="AF141">
            <v>0</v>
          </cell>
          <cell r="AI141">
            <v>0</v>
          </cell>
          <cell r="AL141">
            <v>0</v>
          </cell>
          <cell r="AO141">
            <v>0</v>
          </cell>
          <cell r="AR141">
            <v>0</v>
          </cell>
          <cell r="BB141">
            <v>88860490.963300005</v>
          </cell>
          <cell r="BE141">
            <v>221360386.9533</v>
          </cell>
        </row>
        <row r="142">
          <cell r="A142" t="str">
            <v>8107-DGI</v>
          </cell>
          <cell r="K142">
            <v>0</v>
          </cell>
          <cell r="N142">
            <v>0</v>
          </cell>
          <cell r="Q142">
            <v>0</v>
          </cell>
          <cell r="T142">
            <v>0</v>
          </cell>
          <cell r="W142">
            <v>0</v>
          </cell>
          <cell r="Z142">
            <v>0</v>
          </cell>
          <cell r="AC142">
            <v>0</v>
          </cell>
          <cell r="AF142">
            <v>0</v>
          </cell>
          <cell r="AI142">
            <v>0</v>
          </cell>
          <cell r="AL142">
            <v>0</v>
          </cell>
          <cell r="AO142">
            <v>0</v>
          </cell>
          <cell r="AR142">
            <v>0</v>
          </cell>
          <cell r="BB142">
            <v>-0.18999993801116943</v>
          </cell>
          <cell r="BE142">
            <v>-0.18999993801116943</v>
          </cell>
        </row>
        <row r="143">
          <cell r="A143" t="str">
            <v>8107-DGI</v>
          </cell>
          <cell r="K143">
            <v>17680000</v>
          </cell>
          <cell r="N143">
            <v>18025000</v>
          </cell>
          <cell r="Q143">
            <v>17328000</v>
          </cell>
          <cell r="T143">
            <v>16995000</v>
          </cell>
          <cell r="W143">
            <v>16865000</v>
          </cell>
          <cell r="Z143">
            <v>16551000</v>
          </cell>
          <cell r="AC143">
            <v>16276000</v>
          </cell>
          <cell r="AF143">
            <v>16971000</v>
          </cell>
          <cell r="AI143">
            <v>0</v>
          </cell>
          <cell r="AL143">
            <v>0</v>
          </cell>
          <cell r="AO143">
            <v>0</v>
          </cell>
          <cell r="AR143">
            <v>0</v>
          </cell>
          <cell r="BB143">
            <v>227211583.47250664</v>
          </cell>
          <cell r="BD143">
            <v>0</v>
          </cell>
          <cell r="BE143">
            <v>363902583.47250664</v>
          </cell>
        </row>
        <row r="144">
          <cell r="A144" t="str">
            <v>8107-DGI</v>
          </cell>
          <cell r="K144">
            <v>0</v>
          </cell>
          <cell r="N144">
            <v>0</v>
          </cell>
          <cell r="Q144">
            <v>0</v>
          </cell>
          <cell r="T144">
            <v>0</v>
          </cell>
          <cell r="W144">
            <v>1069404</v>
          </cell>
          <cell r="Z144">
            <v>0</v>
          </cell>
          <cell r="AC144">
            <v>2264320</v>
          </cell>
          <cell r="AF144">
            <v>0</v>
          </cell>
          <cell r="AI144">
            <v>0</v>
          </cell>
          <cell r="AL144">
            <v>0</v>
          </cell>
          <cell r="AO144">
            <v>0</v>
          </cell>
          <cell r="AR144">
            <v>0</v>
          </cell>
          <cell r="BB144">
            <v>139941588</v>
          </cell>
          <cell r="BD144">
            <v>26949700</v>
          </cell>
          <cell r="BE144">
            <v>170225012</v>
          </cell>
        </row>
        <row r="145">
          <cell r="A145" t="str">
            <v>8107-DGI</v>
          </cell>
          <cell r="K145">
            <v>51518000</v>
          </cell>
          <cell r="N145">
            <v>52524000</v>
          </cell>
          <cell r="Q145">
            <v>50491000</v>
          </cell>
          <cell r="T145">
            <v>39842000</v>
          </cell>
          <cell r="W145">
            <v>49098537.990000002</v>
          </cell>
          <cell r="Z145">
            <v>38801000</v>
          </cell>
          <cell r="AC145">
            <v>0</v>
          </cell>
          <cell r="AF145">
            <v>39785000</v>
          </cell>
          <cell r="AI145">
            <v>0</v>
          </cell>
          <cell r="AL145">
            <v>0</v>
          </cell>
          <cell r="AO145">
            <v>0</v>
          </cell>
          <cell r="AR145">
            <v>0</v>
          </cell>
          <cell r="BB145">
            <v>161840352.24977493</v>
          </cell>
          <cell r="BE145">
            <v>483899890.23977494</v>
          </cell>
        </row>
        <row r="146">
          <cell r="A146" t="str">
            <v>8107-DGI</v>
          </cell>
          <cell r="K146">
            <v>0</v>
          </cell>
          <cell r="N146">
            <v>0</v>
          </cell>
          <cell r="Q146">
            <v>0</v>
          </cell>
          <cell r="T146">
            <v>0</v>
          </cell>
          <cell r="W146">
            <v>0</v>
          </cell>
          <cell r="Z146">
            <v>0</v>
          </cell>
          <cell r="AC146">
            <v>0</v>
          </cell>
          <cell r="AF146">
            <v>0</v>
          </cell>
          <cell r="AI146">
            <v>0</v>
          </cell>
          <cell r="AL146">
            <v>0</v>
          </cell>
          <cell r="AO146">
            <v>0</v>
          </cell>
          <cell r="AR146">
            <v>0</v>
          </cell>
          <cell r="BB146">
            <v>0</v>
          </cell>
          <cell r="BE146">
            <v>0</v>
          </cell>
        </row>
        <row r="147">
          <cell r="A147" t="str">
            <v>8107-DGI</v>
          </cell>
          <cell r="K147">
            <v>0</v>
          </cell>
          <cell r="N147">
            <v>0</v>
          </cell>
          <cell r="Q147">
            <v>0</v>
          </cell>
          <cell r="T147">
            <v>0</v>
          </cell>
          <cell r="W147">
            <v>0</v>
          </cell>
          <cell r="Z147">
            <v>0</v>
          </cell>
          <cell r="AC147">
            <v>0</v>
          </cell>
          <cell r="AF147">
            <v>0</v>
          </cell>
          <cell r="AI147">
            <v>0</v>
          </cell>
          <cell r="AL147">
            <v>0</v>
          </cell>
          <cell r="AO147">
            <v>0</v>
          </cell>
          <cell r="AR147">
            <v>0</v>
          </cell>
          <cell r="BB147">
            <v>67407474.008223891</v>
          </cell>
          <cell r="BE147">
            <v>67407474.008223891</v>
          </cell>
        </row>
        <row r="148">
          <cell r="A148" t="str">
            <v>8107-DGI</v>
          </cell>
          <cell r="K148">
            <v>0</v>
          </cell>
          <cell r="N148">
            <v>0</v>
          </cell>
          <cell r="Q148">
            <v>0</v>
          </cell>
          <cell r="T148">
            <v>0</v>
          </cell>
          <cell r="W148">
            <v>0</v>
          </cell>
          <cell r="Z148">
            <v>0</v>
          </cell>
          <cell r="AC148">
            <v>0</v>
          </cell>
          <cell r="AF148">
            <v>0</v>
          </cell>
          <cell r="AI148">
            <v>0</v>
          </cell>
          <cell r="AL148">
            <v>0</v>
          </cell>
          <cell r="AO148">
            <v>0</v>
          </cell>
          <cell r="AR148">
            <v>0</v>
          </cell>
          <cell r="BB148">
            <v>0</v>
          </cell>
          <cell r="BE148">
            <v>0</v>
          </cell>
        </row>
        <row r="149">
          <cell r="A149" t="str">
            <v>8107-DGI</v>
          </cell>
          <cell r="K149">
            <v>0</v>
          </cell>
          <cell r="N149">
            <v>0</v>
          </cell>
          <cell r="Q149">
            <v>0</v>
          </cell>
          <cell r="T149">
            <v>0</v>
          </cell>
          <cell r="W149">
            <v>0</v>
          </cell>
          <cell r="Z149">
            <v>0</v>
          </cell>
          <cell r="AC149">
            <v>0</v>
          </cell>
          <cell r="AF149">
            <v>0</v>
          </cell>
          <cell r="AI149">
            <v>0</v>
          </cell>
          <cell r="AL149">
            <v>0</v>
          </cell>
          <cell r="AO149">
            <v>0</v>
          </cell>
          <cell r="AR149">
            <v>0</v>
          </cell>
          <cell r="BB149">
            <v>70339500</v>
          </cell>
          <cell r="BD149">
            <v>0</v>
          </cell>
          <cell r="BE149">
            <v>70339500</v>
          </cell>
        </row>
        <row r="150">
          <cell r="A150" t="str">
            <v>8107-DGI</v>
          </cell>
          <cell r="K150">
            <v>0</v>
          </cell>
          <cell r="N150">
            <v>0</v>
          </cell>
          <cell r="Q150">
            <v>13920000</v>
          </cell>
          <cell r="T150">
            <v>0</v>
          </cell>
          <cell r="W150">
            <v>0</v>
          </cell>
          <cell r="Z150">
            <v>0</v>
          </cell>
          <cell r="AC150">
            <v>0</v>
          </cell>
          <cell r="AF150">
            <v>0</v>
          </cell>
          <cell r="AI150">
            <v>0</v>
          </cell>
          <cell r="AL150">
            <v>0</v>
          </cell>
          <cell r="AO150">
            <v>0</v>
          </cell>
          <cell r="AR150">
            <v>0</v>
          </cell>
          <cell r="BB150">
            <v>0</v>
          </cell>
          <cell r="BE150">
            <v>13920000</v>
          </cell>
        </row>
        <row r="151">
          <cell r="A151" t="str">
            <v>8107-DGI</v>
          </cell>
          <cell r="K151">
            <v>0</v>
          </cell>
          <cell r="N151">
            <v>0</v>
          </cell>
          <cell r="Q151">
            <v>0</v>
          </cell>
          <cell r="T151">
            <v>0</v>
          </cell>
          <cell r="W151">
            <v>0</v>
          </cell>
          <cell r="Z151">
            <v>0</v>
          </cell>
          <cell r="AC151">
            <v>0</v>
          </cell>
          <cell r="AF151">
            <v>0</v>
          </cell>
          <cell r="AI151">
            <v>0</v>
          </cell>
          <cell r="AL151">
            <v>0</v>
          </cell>
          <cell r="AO151">
            <v>0</v>
          </cell>
          <cell r="AR151">
            <v>0</v>
          </cell>
          <cell r="BB151">
            <v>-7.4505805969238281E-9</v>
          </cell>
          <cell r="BD151">
            <v>0</v>
          </cell>
          <cell r="BE151">
            <v>87799258.716207981</v>
          </cell>
        </row>
        <row r="152">
          <cell r="A152" t="str">
            <v>8107-DGI</v>
          </cell>
          <cell r="K152">
            <v>0</v>
          </cell>
          <cell r="N152">
            <v>0</v>
          </cell>
          <cell r="Q152">
            <v>0</v>
          </cell>
          <cell r="T152">
            <v>0</v>
          </cell>
          <cell r="W152">
            <v>0</v>
          </cell>
          <cell r="Z152">
            <v>0</v>
          </cell>
          <cell r="AC152">
            <v>0</v>
          </cell>
          <cell r="AF152">
            <v>3851200</v>
          </cell>
          <cell r="AI152">
            <v>0</v>
          </cell>
          <cell r="AL152">
            <v>0</v>
          </cell>
          <cell r="AO152">
            <v>0</v>
          </cell>
          <cell r="AR152">
            <v>0</v>
          </cell>
          <cell r="BB152">
            <v>-3851200</v>
          </cell>
          <cell r="BE152">
            <v>0</v>
          </cell>
        </row>
        <row r="153">
          <cell r="A153" t="str">
            <v>8107-DGI</v>
          </cell>
          <cell r="K153">
            <v>0</v>
          </cell>
          <cell r="N153">
            <v>0</v>
          </cell>
          <cell r="Q153">
            <v>0</v>
          </cell>
          <cell r="T153">
            <v>0</v>
          </cell>
          <cell r="W153">
            <v>0</v>
          </cell>
          <cell r="Z153">
            <v>0</v>
          </cell>
          <cell r="AC153">
            <v>0</v>
          </cell>
          <cell r="AF153">
            <v>0</v>
          </cell>
          <cell r="AI153">
            <v>0</v>
          </cell>
          <cell r="AL153">
            <v>0</v>
          </cell>
          <cell r="AO153">
            <v>0</v>
          </cell>
          <cell r="AR153">
            <v>0</v>
          </cell>
          <cell r="BB153">
            <v>0</v>
          </cell>
          <cell r="BE153">
            <v>0</v>
          </cell>
        </row>
        <row r="154">
          <cell r="A154" t="str">
            <v>8107-DGI</v>
          </cell>
          <cell r="K154">
            <v>0</v>
          </cell>
          <cell r="N154">
            <v>0</v>
          </cell>
          <cell r="Q154">
            <v>0</v>
          </cell>
          <cell r="T154">
            <v>0</v>
          </cell>
          <cell r="W154">
            <v>0</v>
          </cell>
          <cell r="Z154">
            <v>0</v>
          </cell>
          <cell r="AC154">
            <v>0</v>
          </cell>
          <cell r="AF154">
            <v>0</v>
          </cell>
          <cell r="AI154">
            <v>0</v>
          </cell>
          <cell r="AL154">
            <v>0</v>
          </cell>
          <cell r="AO154">
            <v>0</v>
          </cell>
          <cell r="AR154">
            <v>0</v>
          </cell>
          <cell r="BB154">
            <v>0</v>
          </cell>
          <cell r="BE154">
            <v>0</v>
          </cell>
        </row>
        <row r="155">
          <cell r="A155" t="str">
            <v>8107-DGI</v>
          </cell>
          <cell r="K155">
            <v>0</v>
          </cell>
          <cell r="N155">
            <v>0</v>
          </cell>
          <cell r="Q155">
            <v>0</v>
          </cell>
          <cell r="T155">
            <v>0</v>
          </cell>
          <cell r="W155">
            <v>0</v>
          </cell>
          <cell r="Z155">
            <v>0</v>
          </cell>
          <cell r="AC155">
            <v>0</v>
          </cell>
          <cell r="AF155">
            <v>0</v>
          </cell>
          <cell r="AI155">
            <v>0</v>
          </cell>
          <cell r="AL155">
            <v>0</v>
          </cell>
          <cell r="AO155">
            <v>0</v>
          </cell>
          <cell r="AR155">
            <v>0</v>
          </cell>
          <cell r="BB155">
            <v>0</v>
          </cell>
          <cell r="BE155">
            <v>0</v>
          </cell>
        </row>
        <row r="156">
          <cell r="A156" t="str">
            <v>8107-DGI</v>
          </cell>
          <cell r="K156">
            <v>0</v>
          </cell>
          <cell r="N156">
            <v>0</v>
          </cell>
          <cell r="Q156">
            <v>0</v>
          </cell>
          <cell r="T156">
            <v>0</v>
          </cell>
          <cell r="W156">
            <v>0</v>
          </cell>
          <cell r="Z156">
            <v>0</v>
          </cell>
          <cell r="AC156">
            <v>0</v>
          </cell>
          <cell r="AF156">
            <v>0</v>
          </cell>
          <cell r="AI156">
            <v>0</v>
          </cell>
          <cell r="AL156">
            <v>0</v>
          </cell>
          <cell r="AO156">
            <v>0</v>
          </cell>
          <cell r="AR156">
            <v>0</v>
          </cell>
          <cell r="BB156">
            <v>0</v>
          </cell>
          <cell r="BE156">
            <v>0</v>
          </cell>
        </row>
        <row r="157">
          <cell r="A157" t="str">
            <v>8107-DGI</v>
          </cell>
          <cell r="K157">
            <v>1938402</v>
          </cell>
          <cell r="N157">
            <v>1122232</v>
          </cell>
          <cell r="Q157">
            <v>0</v>
          </cell>
          <cell r="T157">
            <v>0</v>
          </cell>
          <cell r="W157">
            <v>0</v>
          </cell>
          <cell r="Z157">
            <v>0</v>
          </cell>
          <cell r="AC157">
            <v>0</v>
          </cell>
          <cell r="AF157">
            <v>0</v>
          </cell>
          <cell r="AI157">
            <v>0</v>
          </cell>
          <cell r="AL157">
            <v>0</v>
          </cell>
          <cell r="AO157">
            <v>0</v>
          </cell>
          <cell r="AR157">
            <v>0</v>
          </cell>
          <cell r="BB157">
            <v>0</v>
          </cell>
          <cell r="BE157">
            <v>3060634</v>
          </cell>
        </row>
        <row r="158">
          <cell r="A158" t="str">
            <v>8107-DGI</v>
          </cell>
          <cell r="K158">
            <v>3325945</v>
          </cell>
          <cell r="N158">
            <v>3108458</v>
          </cell>
          <cell r="Q158">
            <v>3060635</v>
          </cell>
          <cell r="T158">
            <v>3060635</v>
          </cell>
          <cell r="W158">
            <v>1220957</v>
          </cell>
          <cell r="Z158">
            <v>0</v>
          </cell>
          <cell r="AC158">
            <v>0</v>
          </cell>
          <cell r="AF158">
            <v>0</v>
          </cell>
          <cell r="AI158">
            <v>0</v>
          </cell>
          <cell r="AL158">
            <v>0</v>
          </cell>
          <cell r="AO158">
            <v>0</v>
          </cell>
          <cell r="AR158">
            <v>0</v>
          </cell>
          <cell r="BB158">
            <v>0</v>
          </cell>
          <cell r="BE158">
            <v>13776630</v>
          </cell>
        </row>
        <row r="159">
          <cell r="A159" t="str">
            <v>8107-DGI</v>
          </cell>
          <cell r="K159">
            <v>0</v>
          </cell>
          <cell r="N159">
            <v>653556</v>
          </cell>
          <cell r="Q159">
            <v>1852805</v>
          </cell>
          <cell r="T159">
            <v>1939863</v>
          </cell>
          <cell r="W159">
            <v>534371</v>
          </cell>
          <cell r="Z159">
            <v>0</v>
          </cell>
          <cell r="AC159">
            <v>0</v>
          </cell>
          <cell r="AF159">
            <v>0</v>
          </cell>
          <cell r="AI159">
            <v>0</v>
          </cell>
          <cell r="AL159">
            <v>0</v>
          </cell>
          <cell r="AO159">
            <v>0</v>
          </cell>
          <cell r="AR159">
            <v>0</v>
          </cell>
          <cell r="BB159">
            <v>0</v>
          </cell>
          <cell r="BE159">
            <v>4980595</v>
          </cell>
        </row>
        <row r="160">
          <cell r="A160" t="str">
            <v>8107-DGI</v>
          </cell>
          <cell r="K160">
            <v>0</v>
          </cell>
          <cell r="N160">
            <v>0</v>
          </cell>
          <cell r="Q160">
            <v>0</v>
          </cell>
          <cell r="T160">
            <v>0</v>
          </cell>
          <cell r="W160">
            <v>2652549</v>
          </cell>
          <cell r="Z160">
            <v>3060635</v>
          </cell>
          <cell r="AC160">
            <v>3060635</v>
          </cell>
          <cell r="AF160">
            <v>0</v>
          </cell>
          <cell r="AI160">
            <v>0</v>
          </cell>
          <cell r="AL160">
            <v>0</v>
          </cell>
          <cell r="AO160">
            <v>0</v>
          </cell>
          <cell r="AR160">
            <v>0</v>
          </cell>
          <cell r="BB160">
            <v>0</v>
          </cell>
          <cell r="BE160">
            <v>8773819</v>
          </cell>
        </row>
        <row r="161">
          <cell r="A161" t="str">
            <v>8107-DGI</v>
          </cell>
          <cell r="K161">
            <v>18393349</v>
          </cell>
          <cell r="N161">
            <v>0</v>
          </cell>
          <cell r="Q161">
            <v>61616974</v>
          </cell>
          <cell r="T161">
            <v>15497792.279999999</v>
          </cell>
          <cell r="W161">
            <v>31039425.219999999</v>
          </cell>
          <cell r="Z161">
            <v>24686102</v>
          </cell>
          <cell r="AC161">
            <v>20552616.800000001</v>
          </cell>
          <cell r="AF161">
            <v>26255298.91</v>
          </cell>
          <cell r="AI161">
            <v>0</v>
          </cell>
          <cell r="AL161">
            <v>0</v>
          </cell>
          <cell r="AO161">
            <v>0</v>
          </cell>
          <cell r="AR161">
            <v>0</v>
          </cell>
          <cell r="BB161">
            <v>699592869.56999981</v>
          </cell>
          <cell r="BE161">
            <v>897634427.77999985</v>
          </cell>
        </row>
        <row r="162">
          <cell r="A162" t="str">
            <v>8107-DGI</v>
          </cell>
          <cell r="K162">
            <v>0</v>
          </cell>
          <cell r="N162">
            <v>0</v>
          </cell>
          <cell r="Q162">
            <v>0</v>
          </cell>
          <cell r="T162">
            <v>0</v>
          </cell>
          <cell r="W162">
            <v>0</v>
          </cell>
          <cell r="Z162">
            <v>0</v>
          </cell>
          <cell r="AC162">
            <v>0</v>
          </cell>
          <cell r="AF162">
            <v>0</v>
          </cell>
          <cell r="AI162">
            <v>0</v>
          </cell>
          <cell r="AL162">
            <v>0</v>
          </cell>
          <cell r="AO162">
            <v>0</v>
          </cell>
          <cell r="AR162">
            <v>0</v>
          </cell>
          <cell r="BB162">
            <v>6369718</v>
          </cell>
          <cell r="BE162">
            <v>6369718</v>
          </cell>
        </row>
        <row r="163">
          <cell r="A163" t="str">
            <v>8107-DGI</v>
          </cell>
          <cell r="K163">
            <v>18560000</v>
          </cell>
          <cell r="N163">
            <v>18560001</v>
          </cell>
          <cell r="Q163">
            <v>18560000</v>
          </cell>
          <cell r="T163">
            <v>18560000</v>
          </cell>
          <cell r="W163">
            <v>4949333</v>
          </cell>
          <cell r="Z163">
            <v>32170667</v>
          </cell>
          <cell r="AC163">
            <v>18560000</v>
          </cell>
          <cell r="AF163">
            <v>22132800</v>
          </cell>
          <cell r="AI163">
            <v>0</v>
          </cell>
          <cell r="AL163">
            <v>0</v>
          </cell>
          <cell r="AO163">
            <v>0</v>
          </cell>
          <cell r="AR163">
            <v>0</v>
          </cell>
          <cell r="BB163">
            <v>70976547.659999967</v>
          </cell>
          <cell r="BE163">
            <v>223029348.65999997</v>
          </cell>
        </row>
        <row r="164">
          <cell r="A164" t="str">
            <v>8107-DGI</v>
          </cell>
          <cell r="K164">
            <v>0</v>
          </cell>
          <cell r="N164">
            <v>0</v>
          </cell>
          <cell r="Q164">
            <v>0</v>
          </cell>
          <cell r="T164">
            <v>0</v>
          </cell>
          <cell r="W164">
            <v>0</v>
          </cell>
          <cell r="Z164">
            <v>0</v>
          </cell>
          <cell r="AC164">
            <v>0</v>
          </cell>
          <cell r="AF164">
            <v>0</v>
          </cell>
          <cell r="AI164">
            <v>0</v>
          </cell>
          <cell r="AL164">
            <v>0</v>
          </cell>
          <cell r="AO164">
            <v>0</v>
          </cell>
          <cell r="AR164">
            <v>0</v>
          </cell>
          <cell r="BB164">
            <v>363507980.35860002</v>
          </cell>
          <cell r="BE164">
            <v>363507980.35860002</v>
          </cell>
        </row>
        <row r="165">
          <cell r="A165" t="str">
            <v>8107-DGI</v>
          </cell>
          <cell r="K165">
            <v>0</v>
          </cell>
          <cell r="N165">
            <v>0</v>
          </cell>
          <cell r="Q165">
            <v>0</v>
          </cell>
          <cell r="T165">
            <v>0</v>
          </cell>
          <cell r="W165">
            <v>0</v>
          </cell>
          <cell r="Z165">
            <v>0</v>
          </cell>
          <cell r="AC165">
            <v>0</v>
          </cell>
          <cell r="AF165">
            <v>0</v>
          </cell>
          <cell r="AI165">
            <v>0</v>
          </cell>
          <cell r="AL165">
            <v>0</v>
          </cell>
          <cell r="AO165">
            <v>0</v>
          </cell>
          <cell r="AR165">
            <v>0</v>
          </cell>
          <cell r="BB165">
            <v>0</v>
          </cell>
          <cell r="BE165">
            <v>0</v>
          </cell>
        </row>
        <row r="166">
          <cell r="A166" t="str">
            <v>8107-DGI</v>
          </cell>
          <cell r="K166">
            <v>0</v>
          </cell>
          <cell r="N166">
            <v>0</v>
          </cell>
          <cell r="Q166">
            <v>0</v>
          </cell>
          <cell r="T166">
            <v>0</v>
          </cell>
          <cell r="W166">
            <v>51098476</v>
          </cell>
          <cell r="Z166">
            <v>0</v>
          </cell>
          <cell r="AC166">
            <v>0</v>
          </cell>
          <cell r="AF166">
            <v>0</v>
          </cell>
          <cell r="AI166">
            <v>0</v>
          </cell>
          <cell r="AL166">
            <v>0</v>
          </cell>
          <cell r="AO166">
            <v>0</v>
          </cell>
          <cell r="AR166">
            <v>0</v>
          </cell>
          <cell r="BB166">
            <v>33389439.599999994</v>
          </cell>
          <cell r="BE166">
            <v>84487915.599999994</v>
          </cell>
        </row>
        <row r="167">
          <cell r="A167" t="str">
            <v>8107-DGI</v>
          </cell>
          <cell r="K167">
            <v>1014486</v>
          </cell>
          <cell r="N167">
            <v>0</v>
          </cell>
          <cell r="Q167">
            <v>0</v>
          </cell>
          <cell r="T167">
            <v>0</v>
          </cell>
          <cell r="W167">
            <v>0</v>
          </cell>
          <cell r="Z167">
            <v>1032845</v>
          </cell>
          <cell r="AC167">
            <v>2188746</v>
          </cell>
          <cell r="AF167">
            <v>2218419</v>
          </cell>
          <cell r="AI167">
            <v>0</v>
          </cell>
          <cell r="AL167">
            <v>0</v>
          </cell>
          <cell r="AO167">
            <v>0</v>
          </cell>
          <cell r="AR167">
            <v>0</v>
          </cell>
          <cell r="BB167">
            <v>59947719.18</v>
          </cell>
          <cell r="BE167">
            <v>66402215.18</v>
          </cell>
        </row>
        <row r="168">
          <cell r="A168" t="str">
            <v>8107-DGI</v>
          </cell>
          <cell r="K168">
            <v>67452167</v>
          </cell>
          <cell r="N168">
            <v>0</v>
          </cell>
          <cell r="Q168">
            <v>0</v>
          </cell>
          <cell r="T168">
            <v>0</v>
          </cell>
          <cell r="W168">
            <v>0</v>
          </cell>
          <cell r="Z168">
            <v>0</v>
          </cell>
          <cell r="AC168">
            <v>0</v>
          </cell>
          <cell r="AF168">
            <v>0</v>
          </cell>
          <cell r="AI168">
            <v>0</v>
          </cell>
          <cell r="AL168">
            <v>0</v>
          </cell>
          <cell r="AO168">
            <v>0</v>
          </cell>
          <cell r="AR168">
            <v>0</v>
          </cell>
          <cell r="BB168">
            <v>0.76185998320579529</v>
          </cell>
          <cell r="BD168">
            <v>0</v>
          </cell>
          <cell r="BE168">
            <v>1042815619.5799997</v>
          </cell>
        </row>
        <row r="169">
          <cell r="A169" t="str">
            <v>8107-DGI</v>
          </cell>
          <cell r="K169">
            <v>1020167</v>
          </cell>
          <cell r="N169">
            <v>1020167</v>
          </cell>
          <cell r="Q169">
            <v>0</v>
          </cell>
          <cell r="T169">
            <v>2416666</v>
          </cell>
          <cell r="W169">
            <v>1208334</v>
          </cell>
          <cell r="Z169">
            <v>1208334</v>
          </cell>
          <cell r="AC169">
            <v>1208334</v>
          </cell>
          <cell r="AF169">
            <v>1208334</v>
          </cell>
          <cell r="AI169">
            <v>0</v>
          </cell>
          <cell r="AL169">
            <v>0</v>
          </cell>
          <cell r="AO169">
            <v>0</v>
          </cell>
          <cell r="AR169">
            <v>0</v>
          </cell>
          <cell r="BB169">
            <v>4833329.9857333358</v>
          </cell>
          <cell r="BE169">
            <v>14123665.985733336</v>
          </cell>
        </row>
        <row r="170">
          <cell r="A170" t="str">
            <v>8107-DGI</v>
          </cell>
          <cell r="K170">
            <v>4267000</v>
          </cell>
          <cell r="N170">
            <v>4350000</v>
          </cell>
          <cell r="Q170">
            <v>4182000</v>
          </cell>
          <cell r="T170">
            <v>4101000</v>
          </cell>
          <cell r="W170">
            <v>4070000</v>
          </cell>
          <cell r="Z170">
            <v>3994000</v>
          </cell>
          <cell r="AC170">
            <v>3928000</v>
          </cell>
          <cell r="AF170">
            <v>0</v>
          </cell>
          <cell r="AI170">
            <v>0</v>
          </cell>
          <cell r="AL170">
            <v>0</v>
          </cell>
          <cell r="AO170">
            <v>0</v>
          </cell>
          <cell r="AR170">
            <v>0</v>
          </cell>
          <cell r="BB170">
            <v>11557156.560676515</v>
          </cell>
          <cell r="BE170">
            <v>40449156.560676515</v>
          </cell>
        </row>
        <row r="171">
          <cell r="A171" t="str">
            <v>8107-DGI</v>
          </cell>
          <cell r="K171">
            <v>127170</v>
          </cell>
          <cell r="N171">
            <v>0</v>
          </cell>
          <cell r="Q171">
            <v>0</v>
          </cell>
          <cell r="T171">
            <v>0</v>
          </cell>
          <cell r="W171">
            <v>0</v>
          </cell>
          <cell r="Z171">
            <v>0</v>
          </cell>
          <cell r="AC171">
            <v>0</v>
          </cell>
          <cell r="AF171">
            <v>0</v>
          </cell>
          <cell r="AI171">
            <v>0</v>
          </cell>
          <cell r="AL171">
            <v>0</v>
          </cell>
          <cell r="AO171">
            <v>0</v>
          </cell>
          <cell r="AR171">
            <v>0</v>
          </cell>
          <cell r="BB171">
            <v>25686152.679999992</v>
          </cell>
          <cell r="BE171">
            <v>25813322.679999992</v>
          </cell>
        </row>
        <row r="172">
          <cell r="A172" t="str">
            <v>8107-DGI</v>
          </cell>
          <cell r="K172">
            <v>8068126</v>
          </cell>
          <cell r="N172">
            <v>8068126</v>
          </cell>
          <cell r="Q172">
            <v>8068126</v>
          </cell>
          <cell r="T172">
            <v>8068126</v>
          </cell>
          <cell r="W172">
            <v>0</v>
          </cell>
          <cell r="Z172">
            <v>0</v>
          </cell>
          <cell r="AC172">
            <v>0</v>
          </cell>
          <cell r="AF172">
            <v>0</v>
          </cell>
          <cell r="AI172">
            <v>0</v>
          </cell>
          <cell r="AL172">
            <v>0</v>
          </cell>
          <cell r="AO172">
            <v>0</v>
          </cell>
          <cell r="AR172">
            <v>0</v>
          </cell>
          <cell r="BB172">
            <v>0</v>
          </cell>
          <cell r="BD172">
            <v>11656065.119999999</v>
          </cell>
          <cell r="BE172">
            <v>32272504</v>
          </cell>
        </row>
        <row r="173">
          <cell r="A173" t="str">
            <v>8107-DGI</v>
          </cell>
          <cell r="K173">
            <v>0</v>
          </cell>
          <cell r="N173">
            <v>0</v>
          </cell>
          <cell r="Q173">
            <v>0</v>
          </cell>
          <cell r="T173">
            <v>0</v>
          </cell>
          <cell r="W173">
            <v>8310169</v>
          </cell>
          <cell r="Z173">
            <v>8310169</v>
          </cell>
          <cell r="AC173">
            <v>8310169</v>
          </cell>
          <cell r="AF173">
            <v>8310169</v>
          </cell>
          <cell r="AI173">
            <v>0</v>
          </cell>
          <cell r="AL173">
            <v>0</v>
          </cell>
          <cell r="AO173">
            <v>0</v>
          </cell>
          <cell r="AR173">
            <v>0</v>
          </cell>
          <cell r="BB173">
            <v>43873469.919999994</v>
          </cell>
          <cell r="BE173">
            <v>77114145.919999987</v>
          </cell>
        </row>
        <row r="174">
          <cell r="A174" t="str">
            <v>8107-DGI</v>
          </cell>
          <cell r="K174">
            <v>0</v>
          </cell>
          <cell r="N174">
            <v>0</v>
          </cell>
          <cell r="Q174">
            <v>0</v>
          </cell>
          <cell r="T174">
            <v>72587000</v>
          </cell>
          <cell r="W174">
            <v>-1094440</v>
          </cell>
          <cell r="Z174">
            <v>0</v>
          </cell>
          <cell r="AC174">
            <v>0</v>
          </cell>
          <cell r="AF174">
            <v>0</v>
          </cell>
          <cell r="AI174">
            <v>0</v>
          </cell>
          <cell r="AL174">
            <v>0</v>
          </cell>
          <cell r="AO174">
            <v>0</v>
          </cell>
          <cell r="AR174">
            <v>0</v>
          </cell>
          <cell r="BB174">
            <v>5.9604644775390625E-8</v>
          </cell>
          <cell r="BE174">
            <v>71492560.00000006</v>
          </cell>
        </row>
        <row r="175">
          <cell r="A175" t="str">
            <v>8107-DGI</v>
          </cell>
          <cell r="K175">
            <v>0</v>
          </cell>
          <cell r="N175">
            <v>0</v>
          </cell>
          <cell r="Q175">
            <v>2487500</v>
          </cell>
          <cell r="T175">
            <v>10400000</v>
          </cell>
          <cell r="W175">
            <v>-203336</v>
          </cell>
          <cell r="Z175">
            <v>0</v>
          </cell>
          <cell r="AC175">
            <v>0</v>
          </cell>
          <cell r="AF175">
            <v>0</v>
          </cell>
          <cell r="AI175">
            <v>0</v>
          </cell>
          <cell r="AL175">
            <v>0</v>
          </cell>
          <cell r="AO175">
            <v>0</v>
          </cell>
          <cell r="AR175">
            <v>0</v>
          </cell>
          <cell r="BB175">
            <v>0</v>
          </cell>
          <cell r="BE175">
            <v>12684164</v>
          </cell>
        </row>
        <row r="176">
          <cell r="A176" t="str">
            <v>8107-DGI</v>
          </cell>
          <cell r="K176">
            <v>17794400</v>
          </cell>
          <cell r="N176">
            <v>4147000</v>
          </cell>
          <cell r="Q176">
            <v>4524000</v>
          </cell>
          <cell r="T176">
            <v>1885000</v>
          </cell>
          <cell r="W176">
            <v>1900834</v>
          </cell>
          <cell r="Z176">
            <v>0</v>
          </cell>
          <cell r="AC176">
            <v>10872680</v>
          </cell>
          <cell r="AF176">
            <v>5436340</v>
          </cell>
          <cell r="AI176">
            <v>0</v>
          </cell>
          <cell r="AL176">
            <v>0</v>
          </cell>
          <cell r="AO176">
            <v>0</v>
          </cell>
          <cell r="AR176">
            <v>0</v>
          </cell>
          <cell r="BB176">
            <v>-15495454</v>
          </cell>
          <cell r="BD176">
            <v>65233760</v>
          </cell>
          <cell r="BE176">
            <v>0</v>
          </cell>
        </row>
        <row r="177">
          <cell r="A177" t="str">
            <v>8107-DGI</v>
          </cell>
          <cell r="K177">
            <v>16712703</v>
          </cell>
          <cell r="N177">
            <v>16712703</v>
          </cell>
          <cell r="Q177">
            <v>0</v>
          </cell>
          <cell r="T177">
            <v>0</v>
          </cell>
          <cell r="W177">
            <v>0</v>
          </cell>
          <cell r="Z177">
            <v>0</v>
          </cell>
          <cell r="AC177">
            <v>0</v>
          </cell>
          <cell r="AF177">
            <v>0</v>
          </cell>
          <cell r="AI177">
            <v>0</v>
          </cell>
          <cell r="AL177">
            <v>0</v>
          </cell>
          <cell r="AO177">
            <v>0</v>
          </cell>
          <cell r="AR177">
            <v>0</v>
          </cell>
          <cell r="BB177">
            <v>11.440799951553345</v>
          </cell>
          <cell r="BE177">
            <v>33425417.440799952</v>
          </cell>
        </row>
        <row r="178">
          <cell r="A178" t="str">
            <v>8107-DGI</v>
          </cell>
          <cell r="K178">
            <v>0</v>
          </cell>
          <cell r="N178">
            <v>0</v>
          </cell>
          <cell r="Q178">
            <v>17036930</v>
          </cell>
          <cell r="T178">
            <v>17036930</v>
          </cell>
          <cell r="W178">
            <v>17036930</v>
          </cell>
          <cell r="Z178">
            <v>0</v>
          </cell>
          <cell r="AC178">
            <v>0</v>
          </cell>
          <cell r="AF178">
            <v>0</v>
          </cell>
          <cell r="AI178">
            <v>0</v>
          </cell>
          <cell r="AL178">
            <v>0</v>
          </cell>
          <cell r="AO178">
            <v>0</v>
          </cell>
          <cell r="AR178">
            <v>0</v>
          </cell>
          <cell r="BB178">
            <v>27877784.25999999</v>
          </cell>
          <cell r="BE178">
            <v>78988574.25999999</v>
          </cell>
        </row>
        <row r="179">
          <cell r="A179" t="str">
            <v>8107-DGI</v>
          </cell>
          <cell r="K179">
            <v>0</v>
          </cell>
          <cell r="N179">
            <v>0</v>
          </cell>
          <cell r="Q179">
            <v>0</v>
          </cell>
          <cell r="T179">
            <v>0</v>
          </cell>
          <cell r="W179">
            <v>0</v>
          </cell>
          <cell r="Z179">
            <v>0</v>
          </cell>
          <cell r="AC179">
            <v>0</v>
          </cell>
          <cell r="AF179">
            <v>0</v>
          </cell>
          <cell r="AI179">
            <v>0</v>
          </cell>
          <cell r="AL179">
            <v>0</v>
          </cell>
          <cell r="AO179">
            <v>0</v>
          </cell>
          <cell r="AR179">
            <v>0</v>
          </cell>
          <cell r="BB179">
            <v>18066000</v>
          </cell>
          <cell r="BD179">
            <v>0</v>
          </cell>
          <cell r="BE179">
            <v>18066000</v>
          </cell>
        </row>
        <row r="180">
          <cell r="A180" t="str">
            <v>8107-DGI</v>
          </cell>
          <cell r="K180">
            <v>0</v>
          </cell>
          <cell r="N180">
            <v>0</v>
          </cell>
          <cell r="Q180">
            <v>0</v>
          </cell>
          <cell r="T180">
            <v>18090200</v>
          </cell>
          <cell r="W180">
            <v>0</v>
          </cell>
          <cell r="Z180">
            <v>0</v>
          </cell>
          <cell r="AC180">
            <v>0</v>
          </cell>
          <cell r="AF180">
            <v>0</v>
          </cell>
          <cell r="AI180">
            <v>0</v>
          </cell>
          <cell r="AL180">
            <v>0</v>
          </cell>
          <cell r="AO180">
            <v>0</v>
          </cell>
          <cell r="AR180">
            <v>0</v>
          </cell>
          <cell r="BB180">
            <v>95137399.999999985</v>
          </cell>
          <cell r="BE180">
            <v>113227599.99999999</v>
          </cell>
        </row>
        <row r="181">
          <cell r="A181" t="str">
            <v>8107-DGI</v>
          </cell>
          <cell r="K181">
            <v>0</v>
          </cell>
          <cell r="N181">
            <v>0</v>
          </cell>
          <cell r="Q181">
            <v>0</v>
          </cell>
          <cell r="T181">
            <v>0</v>
          </cell>
          <cell r="W181">
            <v>0</v>
          </cell>
          <cell r="Z181">
            <v>0</v>
          </cell>
          <cell r="AC181">
            <v>6421565.8099999996</v>
          </cell>
          <cell r="AF181">
            <v>1809000</v>
          </cell>
          <cell r="AI181">
            <v>0</v>
          </cell>
          <cell r="AL181">
            <v>0</v>
          </cell>
          <cell r="AO181">
            <v>0</v>
          </cell>
          <cell r="AR181">
            <v>0</v>
          </cell>
          <cell r="BB181">
            <v>13360642.599600263</v>
          </cell>
          <cell r="BE181">
            <v>21591208.409600262</v>
          </cell>
        </row>
        <row r="182">
          <cell r="A182" t="str">
            <v>8107-DGI</v>
          </cell>
          <cell r="K182">
            <v>0</v>
          </cell>
          <cell r="N182">
            <v>0</v>
          </cell>
          <cell r="Q182">
            <v>0</v>
          </cell>
          <cell r="T182">
            <v>0</v>
          </cell>
          <cell r="W182">
            <v>0</v>
          </cell>
          <cell r="Z182">
            <v>0</v>
          </cell>
          <cell r="AC182">
            <v>0</v>
          </cell>
          <cell r="AF182">
            <v>0</v>
          </cell>
          <cell r="AI182">
            <v>0</v>
          </cell>
          <cell r="AL182">
            <v>0</v>
          </cell>
          <cell r="AO182">
            <v>0</v>
          </cell>
          <cell r="AR182">
            <v>0</v>
          </cell>
          <cell r="BB182">
            <v>0</v>
          </cell>
          <cell r="BD182">
            <v>0</v>
          </cell>
          <cell r="BE182">
            <v>0</v>
          </cell>
        </row>
        <row r="183">
          <cell r="A183" t="str">
            <v>8107-DGI</v>
          </cell>
          <cell r="K183">
            <v>0</v>
          </cell>
          <cell r="N183">
            <v>0</v>
          </cell>
          <cell r="Q183">
            <v>0</v>
          </cell>
          <cell r="T183">
            <v>0</v>
          </cell>
          <cell r="W183">
            <v>0</v>
          </cell>
          <cell r="Z183">
            <v>0</v>
          </cell>
          <cell r="AC183">
            <v>0</v>
          </cell>
          <cell r="AF183">
            <v>0</v>
          </cell>
          <cell r="AI183">
            <v>0</v>
          </cell>
          <cell r="AL183">
            <v>0</v>
          </cell>
          <cell r="AO183">
            <v>0</v>
          </cell>
          <cell r="AR183">
            <v>0</v>
          </cell>
          <cell r="BB183">
            <v>0</v>
          </cell>
          <cell r="BD183">
            <v>279036015</v>
          </cell>
          <cell r="BE183">
            <v>0</v>
          </cell>
        </row>
        <row r="184">
          <cell r="A184" t="str">
            <v>8107-DGI</v>
          </cell>
          <cell r="K184">
            <v>0</v>
          </cell>
          <cell r="N184">
            <v>0</v>
          </cell>
          <cell r="Q184">
            <v>0</v>
          </cell>
          <cell r="T184">
            <v>0</v>
          </cell>
          <cell r="W184">
            <v>0</v>
          </cell>
          <cell r="Z184">
            <v>0</v>
          </cell>
          <cell r="AC184">
            <v>0</v>
          </cell>
          <cell r="AF184">
            <v>0</v>
          </cell>
          <cell r="AI184">
            <v>0</v>
          </cell>
          <cell r="AL184">
            <v>0</v>
          </cell>
          <cell r="AO184">
            <v>0</v>
          </cell>
          <cell r="AR184">
            <v>0</v>
          </cell>
          <cell r="BB184">
            <v>0</v>
          </cell>
          <cell r="BD184">
            <v>48333333.329999998</v>
          </cell>
          <cell r="BE184">
            <v>2129180</v>
          </cell>
        </row>
        <row r="185">
          <cell r="A185" t="str">
            <v>8107-DGI</v>
          </cell>
          <cell r="K185">
            <v>0</v>
          </cell>
          <cell r="N185">
            <v>0</v>
          </cell>
          <cell r="Q185">
            <v>0</v>
          </cell>
          <cell r="T185">
            <v>0</v>
          </cell>
          <cell r="W185">
            <v>0</v>
          </cell>
          <cell r="Z185">
            <v>0</v>
          </cell>
          <cell r="AC185">
            <v>0</v>
          </cell>
          <cell r="AF185">
            <v>0</v>
          </cell>
          <cell r="AI185">
            <v>0</v>
          </cell>
          <cell r="AL185">
            <v>0</v>
          </cell>
          <cell r="AO185">
            <v>0</v>
          </cell>
          <cell r="AR185">
            <v>0</v>
          </cell>
          <cell r="BB185">
            <v>0</v>
          </cell>
          <cell r="BD185">
            <v>67689907.980000004</v>
          </cell>
          <cell r="BE185">
            <v>0</v>
          </cell>
        </row>
        <row r="186">
          <cell r="A186" t="str">
            <v>8107-DGI</v>
          </cell>
          <cell r="K186">
            <v>0</v>
          </cell>
          <cell r="N186">
            <v>0</v>
          </cell>
          <cell r="Q186">
            <v>0</v>
          </cell>
          <cell r="T186">
            <v>0</v>
          </cell>
          <cell r="W186">
            <v>0</v>
          </cell>
          <cell r="Z186">
            <v>0</v>
          </cell>
          <cell r="AC186">
            <v>0</v>
          </cell>
          <cell r="AF186">
            <v>0</v>
          </cell>
          <cell r="AI186">
            <v>0</v>
          </cell>
          <cell r="AL186">
            <v>0</v>
          </cell>
          <cell r="AO186">
            <v>0</v>
          </cell>
          <cell r="AR186">
            <v>0</v>
          </cell>
          <cell r="BB186">
            <v>0</v>
          </cell>
          <cell r="BE186">
            <v>0</v>
          </cell>
        </row>
        <row r="187">
          <cell r="A187" t="str">
            <v>Total DGI</v>
          </cell>
          <cell r="K187">
            <v>801988146.79999995</v>
          </cell>
          <cell r="N187">
            <v>751449131.33000004</v>
          </cell>
          <cell r="Q187">
            <v>957675912.67000008</v>
          </cell>
          <cell r="T187">
            <v>1011075974.02</v>
          </cell>
          <cell r="W187">
            <v>643811821.14999998</v>
          </cell>
          <cell r="Z187">
            <v>895462476.75</v>
          </cell>
          <cell r="AC187">
            <v>814834162.55999982</v>
          </cell>
          <cell r="AF187">
            <v>402016486.00000006</v>
          </cell>
          <cell r="AI187">
            <v>0</v>
          </cell>
          <cell r="AL187">
            <v>0</v>
          </cell>
          <cell r="AO187">
            <v>0</v>
          </cell>
          <cell r="AR187">
            <v>0</v>
          </cell>
          <cell r="BB187">
            <v>5038607972.5883837</v>
          </cell>
          <cell r="BD187">
            <v>680856241.02766669</v>
          </cell>
          <cell r="BE187">
            <v>0</v>
          </cell>
        </row>
        <row r="188">
          <cell r="A188" t="str">
            <v>8107-SCC</v>
          </cell>
          <cell r="K188">
            <v>0</v>
          </cell>
          <cell r="N188">
            <v>0</v>
          </cell>
          <cell r="Q188">
            <v>0</v>
          </cell>
          <cell r="T188">
            <v>0</v>
          </cell>
          <cell r="W188">
            <v>0</v>
          </cell>
          <cell r="Z188">
            <v>0</v>
          </cell>
          <cell r="AC188">
            <v>0</v>
          </cell>
          <cell r="AF188">
            <v>0</v>
          </cell>
          <cell r="AI188">
            <v>0</v>
          </cell>
          <cell r="AL188">
            <v>0</v>
          </cell>
          <cell r="AO188">
            <v>0</v>
          </cell>
          <cell r="AR188">
            <v>0</v>
          </cell>
          <cell r="BB188">
            <v>0</v>
          </cell>
          <cell r="BE188">
            <v>0</v>
          </cell>
        </row>
        <row r="189">
          <cell r="A189" t="str">
            <v>8107-SCC</v>
          </cell>
          <cell r="K189">
            <v>0</v>
          </cell>
          <cell r="N189">
            <v>5189154.97</v>
          </cell>
          <cell r="Q189">
            <v>2617072.0299999998</v>
          </cell>
          <cell r="T189">
            <v>2506856.58</v>
          </cell>
          <cell r="W189">
            <v>2492249.4</v>
          </cell>
          <cell r="Z189">
            <v>2440592.39</v>
          </cell>
          <cell r="AC189">
            <v>2428826.2200000002</v>
          </cell>
          <cell r="AF189">
            <v>2457366.0099999998</v>
          </cell>
          <cell r="AI189">
            <v>0</v>
          </cell>
          <cell r="AL189">
            <v>0</v>
          </cell>
          <cell r="AO189">
            <v>0</v>
          </cell>
          <cell r="AR189">
            <v>0</v>
          </cell>
          <cell r="BB189">
            <v>21634890.085181981</v>
          </cell>
          <cell r="BE189">
            <v>41767007.685181983</v>
          </cell>
        </row>
        <row r="190">
          <cell r="A190" t="str">
            <v>8107-SCC</v>
          </cell>
          <cell r="K190">
            <v>12576720</v>
          </cell>
          <cell r="N190">
            <v>12576720</v>
          </cell>
          <cell r="Q190">
            <v>12576720</v>
          </cell>
          <cell r="T190">
            <v>12576720</v>
          </cell>
          <cell r="W190">
            <v>12576720</v>
          </cell>
          <cell r="Z190">
            <v>14461365.73</v>
          </cell>
          <cell r="AC190">
            <v>14461365</v>
          </cell>
          <cell r="AF190">
            <v>0</v>
          </cell>
          <cell r="AI190">
            <v>0</v>
          </cell>
          <cell r="AL190">
            <v>0</v>
          </cell>
          <cell r="AO190">
            <v>0</v>
          </cell>
          <cell r="AR190">
            <v>0</v>
          </cell>
          <cell r="BB190">
            <v>103066174.99841005</v>
          </cell>
          <cell r="BE190">
            <v>194872505.72841007</v>
          </cell>
        </row>
        <row r="191">
          <cell r="A191" t="str">
            <v>8107-SCC</v>
          </cell>
          <cell r="K191">
            <v>0</v>
          </cell>
          <cell r="N191">
            <v>0</v>
          </cell>
          <cell r="Q191">
            <v>343000</v>
          </cell>
          <cell r="T191">
            <v>276449</v>
          </cell>
          <cell r="W191">
            <v>276449</v>
          </cell>
          <cell r="Z191">
            <v>0</v>
          </cell>
          <cell r="AC191">
            <v>316896</v>
          </cell>
          <cell r="AF191">
            <v>274400</v>
          </cell>
          <cell r="AI191">
            <v>0</v>
          </cell>
          <cell r="AL191">
            <v>0</v>
          </cell>
          <cell r="AO191">
            <v>0</v>
          </cell>
          <cell r="AR191">
            <v>0</v>
          </cell>
          <cell r="BB191">
            <v>4726063</v>
          </cell>
          <cell r="BD191">
            <v>866281.42857142852</v>
          </cell>
          <cell r="BE191">
            <v>23343697</v>
          </cell>
        </row>
        <row r="192">
          <cell r="A192" t="str">
            <v>8107-SCC</v>
          </cell>
          <cell r="K192">
            <v>0</v>
          </cell>
          <cell r="N192">
            <v>0</v>
          </cell>
          <cell r="Q192">
            <v>0</v>
          </cell>
          <cell r="T192">
            <v>0</v>
          </cell>
          <cell r="W192">
            <v>0</v>
          </cell>
          <cell r="Z192">
            <v>5751324</v>
          </cell>
          <cell r="AC192">
            <v>5751330</v>
          </cell>
          <cell r="AF192">
            <v>0</v>
          </cell>
          <cell r="AI192">
            <v>0</v>
          </cell>
          <cell r="AL192">
            <v>0</v>
          </cell>
          <cell r="AO192">
            <v>0</v>
          </cell>
          <cell r="AR192">
            <v>0</v>
          </cell>
          <cell r="BB192">
            <v>42176420</v>
          </cell>
          <cell r="BE192">
            <v>53679074</v>
          </cell>
        </row>
        <row r="193">
          <cell r="A193" t="str">
            <v>8107-SCC</v>
          </cell>
          <cell r="K193">
            <v>354096.2</v>
          </cell>
          <cell r="N193">
            <v>2173919.81</v>
          </cell>
          <cell r="Q193">
            <v>-0.81</v>
          </cell>
          <cell r="T193">
            <v>341203.88</v>
          </cell>
          <cell r="W193">
            <v>1013321.61</v>
          </cell>
          <cell r="Z193">
            <v>1312662.96</v>
          </cell>
          <cell r="AC193">
            <v>660293.72</v>
          </cell>
          <cell r="AF193">
            <v>0</v>
          </cell>
          <cell r="AI193">
            <v>0</v>
          </cell>
          <cell r="AL193">
            <v>0</v>
          </cell>
          <cell r="AO193">
            <v>0</v>
          </cell>
          <cell r="AR193">
            <v>0</v>
          </cell>
          <cell r="BB193">
            <v>43260098.439599976</v>
          </cell>
          <cell r="BD193">
            <v>13575117.499999998</v>
          </cell>
          <cell r="BE193">
            <v>0</v>
          </cell>
        </row>
        <row r="194">
          <cell r="A194" t="str">
            <v>8107-SCC</v>
          </cell>
          <cell r="K194">
            <v>0</v>
          </cell>
          <cell r="N194">
            <v>0</v>
          </cell>
          <cell r="Q194">
            <v>0</v>
          </cell>
          <cell r="T194">
            <v>0</v>
          </cell>
          <cell r="W194">
            <v>0</v>
          </cell>
          <cell r="Z194">
            <v>0</v>
          </cell>
          <cell r="AC194">
            <v>0</v>
          </cell>
          <cell r="AF194">
            <v>0</v>
          </cell>
          <cell r="AI194">
            <v>0</v>
          </cell>
          <cell r="AL194">
            <v>0</v>
          </cell>
          <cell r="AO194">
            <v>0</v>
          </cell>
          <cell r="AR194">
            <v>0</v>
          </cell>
          <cell r="BB194">
            <v>-2.000001072883606E-2</v>
          </cell>
          <cell r="BE194">
            <v>-2.000001072883606E-2</v>
          </cell>
        </row>
        <row r="195">
          <cell r="A195" t="str">
            <v>8107-SCC</v>
          </cell>
          <cell r="K195">
            <v>0</v>
          </cell>
          <cell r="N195">
            <v>0</v>
          </cell>
          <cell r="Q195">
            <v>0</v>
          </cell>
          <cell r="T195">
            <v>0</v>
          </cell>
          <cell r="W195">
            <v>0</v>
          </cell>
          <cell r="Z195">
            <v>17970685</v>
          </cell>
          <cell r="AC195">
            <v>0</v>
          </cell>
          <cell r="AF195">
            <v>0</v>
          </cell>
          <cell r="AI195">
            <v>0</v>
          </cell>
          <cell r="AL195">
            <v>0</v>
          </cell>
          <cell r="AO195">
            <v>0</v>
          </cell>
          <cell r="AR195">
            <v>0</v>
          </cell>
          <cell r="BB195">
            <v>0.42304400354623795</v>
          </cell>
          <cell r="BE195">
            <v>17970685.423044004</v>
          </cell>
        </row>
        <row r="196">
          <cell r="A196" t="str">
            <v>8107-SCC</v>
          </cell>
          <cell r="K196">
            <v>88738502</v>
          </cell>
          <cell r="N196">
            <v>88738502</v>
          </cell>
          <cell r="Q196">
            <v>88738502</v>
          </cell>
          <cell r="T196">
            <v>88738502</v>
          </cell>
          <cell r="W196">
            <v>88738502</v>
          </cell>
          <cell r="Z196">
            <v>88738502</v>
          </cell>
          <cell r="AC196">
            <v>88738502</v>
          </cell>
          <cell r="AF196">
            <v>0</v>
          </cell>
          <cell r="AI196">
            <v>0</v>
          </cell>
          <cell r="AL196">
            <v>0</v>
          </cell>
          <cell r="AO196">
            <v>0</v>
          </cell>
          <cell r="AR196">
            <v>0</v>
          </cell>
          <cell r="BB196">
            <v>180151664.87079954</v>
          </cell>
          <cell r="BE196">
            <v>801321178.87079954</v>
          </cell>
        </row>
        <row r="197">
          <cell r="A197" t="str">
            <v>8107-SCC</v>
          </cell>
          <cell r="K197">
            <v>0</v>
          </cell>
          <cell r="N197">
            <v>0</v>
          </cell>
          <cell r="Q197">
            <v>0</v>
          </cell>
          <cell r="T197">
            <v>0</v>
          </cell>
          <cell r="W197">
            <v>0</v>
          </cell>
          <cell r="Z197">
            <v>0</v>
          </cell>
          <cell r="AC197">
            <v>0</v>
          </cell>
          <cell r="AF197">
            <v>0</v>
          </cell>
          <cell r="AI197">
            <v>0</v>
          </cell>
          <cell r="AL197">
            <v>0</v>
          </cell>
          <cell r="AO197">
            <v>0</v>
          </cell>
          <cell r="AR197">
            <v>0</v>
          </cell>
          <cell r="BB197">
            <v>0</v>
          </cell>
          <cell r="BE197">
            <v>0</v>
          </cell>
        </row>
        <row r="198">
          <cell r="A198" t="str">
            <v>8107-SCC</v>
          </cell>
          <cell r="K198">
            <v>0</v>
          </cell>
          <cell r="N198">
            <v>0</v>
          </cell>
          <cell r="Q198">
            <v>0</v>
          </cell>
          <cell r="T198">
            <v>0</v>
          </cell>
          <cell r="W198">
            <v>0</v>
          </cell>
          <cell r="Z198">
            <v>6490728.96</v>
          </cell>
          <cell r="AC198">
            <v>4597600</v>
          </cell>
          <cell r="AF198">
            <v>24340233</v>
          </cell>
          <cell r="AI198">
            <v>0</v>
          </cell>
          <cell r="AL198">
            <v>0</v>
          </cell>
          <cell r="AO198">
            <v>0</v>
          </cell>
          <cell r="AR198">
            <v>0</v>
          </cell>
          <cell r="BB198">
            <v>116833669.48599997</v>
          </cell>
          <cell r="BE198">
            <v>152262231.44599998</v>
          </cell>
        </row>
        <row r="199">
          <cell r="A199" t="str">
            <v>8107-SCC</v>
          </cell>
          <cell r="K199">
            <v>4848495.13</v>
          </cell>
          <cell r="N199">
            <v>9696990.2699999996</v>
          </cell>
          <cell r="Q199">
            <v>0</v>
          </cell>
          <cell r="T199">
            <v>0</v>
          </cell>
          <cell r="W199">
            <v>9696990.2599999998</v>
          </cell>
          <cell r="Z199">
            <v>4848495.1100000003</v>
          </cell>
          <cell r="AC199">
            <v>21910897.579999998</v>
          </cell>
          <cell r="AF199">
            <v>21910897.579999998</v>
          </cell>
          <cell r="AI199">
            <v>0</v>
          </cell>
          <cell r="AL199">
            <v>0</v>
          </cell>
          <cell r="AO199">
            <v>0</v>
          </cell>
          <cell r="AR199">
            <v>0</v>
          </cell>
          <cell r="BB199">
            <v>21910897.80840002</v>
          </cell>
          <cell r="BE199">
            <v>94823663.738400012</v>
          </cell>
        </row>
        <row r="200">
          <cell r="A200" t="str">
            <v>8107-SCC</v>
          </cell>
          <cell r="K200">
            <v>0</v>
          </cell>
          <cell r="N200">
            <v>0</v>
          </cell>
          <cell r="Q200">
            <v>0</v>
          </cell>
          <cell r="T200">
            <v>0</v>
          </cell>
          <cell r="W200">
            <v>0</v>
          </cell>
          <cell r="Z200">
            <v>0</v>
          </cell>
          <cell r="AC200">
            <v>0</v>
          </cell>
          <cell r="AF200">
            <v>0</v>
          </cell>
          <cell r="AI200">
            <v>0</v>
          </cell>
          <cell r="AL200">
            <v>0</v>
          </cell>
          <cell r="AO200">
            <v>0</v>
          </cell>
          <cell r="AR200">
            <v>0</v>
          </cell>
          <cell r="BB200">
            <v>0</v>
          </cell>
          <cell r="BE200">
            <v>0</v>
          </cell>
        </row>
        <row r="201">
          <cell r="A201" t="str">
            <v>8107-SCC</v>
          </cell>
          <cell r="K201">
            <v>0</v>
          </cell>
          <cell r="N201">
            <v>0</v>
          </cell>
          <cell r="Q201">
            <v>0</v>
          </cell>
          <cell r="T201">
            <v>0</v>
          </cell>
          <cell r="W201">
            <v>0</v>
          </cell>
          <cell r="Z201">
            <v>0</v>
          </cell>
          <cell r="AC201">
            <v>0</v>
          </cell>
          <cell r="AF201">
            <v>0</v>
          </cell>
          <cell r="AI201">
            <v>0</v>
          </cell>
          <cell r="AL201">
            <v>0</v>
          </cell>
          <cell r="AO201">
            <v>0</v>
          </cell>
          <cell r="AR201">
            <v>0</v>
          </cell>
          <cell r="BB201">
            <v>0</v>
          </cell>
          <cell r="BE201">
            <v>0</v>
          </cell>
        </row>
        <row r="202">
          <cell r="A202" t="str">
            <v>8107-SCC</v>
          </cell>
          <cell r="K202">
            <v>0</v>
          </cell>
          <cell r="N202">
            <v>0</v>
          </cell>
          <cell r="Q202">
            <v>0</v>
          </cell>
          <cell r="T202">
            <v>0</v>
          </cell>
          <cell r="W202">
            <v>0</v>
          </cell>
          <cell r="Z202">
            <v>0</v>
          </cell>
          <cell r="AC202">
            <v>0</v>
          </cell>
          <cell r="AF202">
            <v>0</v>
          </cell>
          <cell r="AI202">
            <v>0</v>
          </cell>
          <cell r="AL202">
            <v>0</v>
          </cell>
          <cell r="AO202">
            <v>0</v>
          </cell>
          <cell r="AR202">
            <v>0</v>
          </cell>
          <cell r="BB202">
            <v>0</v>
          </cell>
          <cell r="BE202">
            <v>0</v>
          </cell>
        </row>
        <row r="203">
          <cell r="A203" t="str">
            <v>8107-SCC</v>
          </cell>
          <cell r="K203">
            <v>24569059.100000001</v>
          </cell>
          <cell r="N203">
            <v>22682098</v>
          </cell>
          <cell r="Q203">
            <v>24528712.670000002</v>
          </cell>
          <cell r="T203">
            <v>28742956.48</v>
          </cell>
          <cell r="W203">
            <v>25035956.780000001</v>
          </cell>
          <cell r="Z203">
            <v>24257293.550000001</v>
          </cell>
          <cell r="AC203">
            <v>25809805.07</v>
          </cell>
          <cell r="AF203">
            <v>1574193.31</v>
          </cell>
          <cell r="AI203">
            <v>0</v>
          </cell>
          <cell r="AL203">
            <v>0</v>
          </cell>
          <cell r="AO203">
            <v>0</v>
          </cell>
          <cell r="AR203">
            <v>0</v>
          </cell>
          <cell r="BB203">
            <v>103996381.86979374</v>
          </cell>
          <cell r="BE203">
            <v>281196456.82979375</v>
          </cell>
        </row>
        <row r="204">
          <cell r="A204" t="str">
            <v>8107-SCC</v>
          </cell>
          <cell r="K204">
            <v>0</v>
          </cell>
          <cell r="N204">
            <v>0</v>
          </cell>
          <cell r="Q204">
            <v>0</v>
          </cell>
          <cell r="T204">
            <v>0</v>
          </cell>
          <cell r="W204">
            <v>0</v>
          </cell>
          <cell r="Z204">
            <v>0</v>
          </cell>
          <cell r="AC204">
            <v>0</v>
          </cell>
          <cell r="AF204">
            <v>0</v>
          </cell>
          <cell r="AI204">
            <v>0</v>
          </cell>
          <cell r="AL204">
            <v>0</v>
          </cell>
          <cell r="AO204">
            <v>0</v>
          </cell>
          <cell r="AR204">
            <v>0</v>
          </cell>
          <cell r="BB204">
            <v>1.5999972820281982E-3</v>
          </cell>
          <cell r="BE204">
            <v>1.5999972820281982E-3</v>
          </cell>
        </row>
        <row r="205">
          <cell r="A205" t="str">
            <v>8107-SCC</v>
          </cell>
          <cell r="K205">
            <v>0</v>
          </cell>
          <cell r="N205">
            <v>0</v>
          </cell>
          <cell r="Q205">
            <v>0</v>
          </cell>
          <cell r="T205">
            <v>0</v>
          </cell>
          <cell r="W205">
            <v>0</v>
          </cell>
          <cell r="Z205">
            <v>40390881</v>
          </cell>
          <cell r="AC205">
            <v>0</v>
          </cell>
          <cell r="AF205">
            <v>0</v>
          </cell>
          <cell r="AI205">
            <v>0</v>
          </cell>
          <cell r="AL205">
            <v>0</v>
          </cell>
          <cell r="AO205">
            <v>0</v>
          </cell>
          <cell r="AR205">
            <v>0</v>
          </cell>
          <cell r="BB205">
            <v>0</v>
          </cell>
          <cell r="BE205">
            <v>40390881</v>
          </cell>
        </row>
        <row r="206">
          <cell r="A206" t="str">
            <v>8107-SCC</v>
          </cell>
          <cell r="K206">
            <v>0</v>
          </cell>
          <cell r="N206">
            <v>0</v>
          </cell>
          <cell r="Q206">
            <v>0</v>
          </cell>
          <cell r="T206">
            <v>68806018.409999996</v>
          </cell>
          <cell r="W206">
            <v>17201506</v>
          </cell>
          <cell r="Z206">
            <v>17201506</v>
          </cell>
          <cell r="AC206">
            <v>0</v>
          </cell>
          <cell r="AF206">
            <v>0</v>
          </cell>
          <cell r="AI206">
            <v>0</v>
          </cell>
          <cell r="AL206">
            <v>0</v>
          </cell>
          <cell r="AO206">
            <v>0</v>
          </cell>
          <cell r="AR206">
            <v>0</v>
          </cell>
          <cell r="BB206">
            <v>17201506</v>
          </cell>
          <cell r="BE206">
            <v>120410536.41</v>
          </cell>
        </row>
        <row r="207">
          <cell r="A207" t="str">
            <v>8107-SCC</v>
          </cell>
          <cell r="K207">
            <v>34477481</v>
          </cell>
          <cell r="N207">
            <v>34477481</v>
          </cell>
          <cell r="Q207">
            <v>34477481</v>
          </cell>
          <cell r="T207">
            <v>43312918</v>
          </cell>
          <cell r="W207">
            <v>38895200</v>
          </cell>
          <cell r="Z207">
            <v>38895200</v>
          </cell>
          <cell r="AC207">
            <v>38895200</v>
          </cell>
          <cell r="AF207">
            <v>0</v>
          </cell>
          <cell r="AI207">
            <v>0</v>
          </cell>
          <cell r="AL207">
            <v>0</v>
          </cell>
          <cell r="AO207">
            <v>0</v>
          </cell>
          <cell r="AR207">
            <v>0</v>
          </cell>
          <cell r="BB207">
            <v>233372000.4540894</v>
          </cell>
          <cell r="BE207">
            <v>496802961.4540894</v>
          </cell>
        </row>
        <row r="208">
          <cell r="A208" t="str">
            <v>8107-SCC</v>
          </cell>
          <cell r="K208">
            <v>7158329.0299999993</v>
          </cell>
          <cell r="N208">
            <v>7306710.25</v>
          </cell>
          <cell r="Q208">
            <v>7031892.9800000004</v>
          </cell>
          <cell r="T208">
            <v>6902053.8300000001</v>
          </cell>
          <cell r="W208">
            <v>6791197.9400000004</v>
          </cell>
          <cell r="Z208">
            <v>6689772.29</v>
          </cell>
          <cell r="AC208">
            <v>6602238.7999999998</v>
          </cell>
          <cell r="AF208">
            <v>0</v>
          </cell>
          <cell r="AI208">
            <v>0</v>
          </cell>
          <cell r="AL208">
            <v>0</v>
          </cell>
          <cell r="AO208">
            <v>0</v>
          </cell>
          <cell r="AR208">
            <v>0</v>
          </cell>
          <cell r="BB208">
            <v>59767146.411875017</v>
          </cell>
          <cell r="BE208">
            <v>108249341.53187501</v>
          </cell>
        </row>
        <row r="209">
          <cell r="A209" t="str">
            <v>8107-SCC</v>
          </cell>
          <cell r="K209">
            <v>0</v>
          </cell>
          <cell r="N209">
            <v>0</v>
          </cell>
          <cell r="Q209">
            <v>0</v>
          </cell>
          <cell r="T209">
            <v>53161225.009999998</v>
          </cell>
          <cell r="W209">
            <v>0</v>
          </cell>
          <cell r="Z209">
            <v>0</v>
          </cell>
          <cell r="AC209">
            <v>0</v>
          </cell>
          <cell r="AF209">
            <v>0</v>
          </cell>
          <cell r="AI209">
            <v>0</v>
          </cell>
          <cell r="AL209">
            <v>0</v>
          </cell>
          <cell r="AO209">
            <v>0</v>
          </cell>
          <cell r="AR209">
            <v>0</v>
          </cell>
          <cell r="BB209">
            <v>0</v>
          </cell>
          <cell r="BE209">
            <v>53161225.009999998</v>
          </cell>
        </row>
        <row r="210">
          <cell r="A210" t="str">
            <v>8107-SCC</v>
          </cell>
          <cell r="K210">
            <v>0</v>
          </cell>
          <cell r="N210">
            <v>0</v>
          </cell>
          <cell r="Q210">
            <v>0</v>
          </cell>
          <cell r="T210">
            <v>0</v>
          </cell>
          <cell r="W210">
            <v>0</v>
          </cell>
          <cell r="Z210">
            <v>0</v>
          </cell>
          <cell r="AC210">
            <v>0</v>
          </cell>
          <cell r="AF210">
            <v>0</v>
          </cell>
          <cell r="AI210">
            <v>0</v>
          </cell>
          <cell r="AL210">
            <v>0</v>
          </cell>
          <cell r="AO210">
            <v>0</v>
          </cell>
          <cell r="AR210">
            <v>0</v>
          </cell>
          <cell r="BB210">
            <v>0</v>
          </cell>
          <cell r="BE210">
            <v>0</v>
          </cell>
        </row>
        <row r="211">
          <cell r="A211" t="str">
            <v>8107-SCC</v>
          </cell>
          <cell r="K211">
            <v>0</v>
          </cell>
          <cell r="N211">
            <v>0</v>
          </cell>
          <cell r="Q211">
            <v>0</v>
          </cell>
          <cell r="T211">
            <v>53325796</v>
          </cell>
          <cell r="W211">
            <v>0</v>
          </cell>
          <cell r="Z211">
            <v>0</v>
          </cell>
          <cell r="AC211">
            <v>0</v>
          </cell>
          <cell r="AF211">
            <v>0</v>
          </cell>
          <cell r="AI211">
            <v>0</v>
          </cell>
          <cell r="AL211">
            <v>0</v>
          </cell>
          <cell r="AO211">
            <v>0</v>
          </cell>
          <cell r="AR211">
            <v>0</v>
          </cell>
          <cell r="BB211">
            <v>0</v>
          </cell>
          <cell r="BE211">
            <v>53325796</v>
          </cell>
        </row>
        <row r="212">
          <cell r="A212" t="str">
            <v>8107-SCC</v>
          </cell>
          <cell r="K212">
            <v>0</v>
          </cell>
          <cell r="N212">
            <v>0</v>
          </cell>
          <cell r="Q212">
            <v>0</v>
          </cell>
          <cell r="T212">
            <v>0</v>
          </cell>
          <cell r="W212">
            <v>0</v>
          </cell>
          <cell r="Z212">
            <v>0</v>
          </cell>
          <cell r="AC212">
            <v>0</v>
          </cell>
          <cell r="AF212">
            <v>0</v>
          </cell>
          <cell r="AI212">
            <v>0</v>
          </cell>
          <cell r="AL212">
            <v>0</v>
          </cell>
          <cell r="AO212">
            <v>0</v>
          </cell>
          <cell r="AR212">
            <v>0</v>
          </cell>
          <cell r="BB212">
            <v>0</v>
          </cell>
          <cell r="BE212">
            <v>0</v>
          </cell>
        </row>
        <row r="213">
          <cell r="A213" t="str">
            <v>8107-SCC</v>
          </cell>
          <cell r="K213">
            <v>0</v>
          </cell>
          <cell r="N213">
            <v>0</v>
          </cell>
          <cell r="Q213">
            <v>0</v>
          </cell>
          <cell r="T213">
            <v>0</v>
          </cell>
          <cell r="W213">
            <v>0</v>
          </cell>
          <cell r="Z213">
            <v>0</v>
          </cell>
          <cell r="AC213">
            <v>0</v>
          </cell>
          <cell r="AF213">
            <v>0</v>
          </cell>
          <cell r="AI213">
            <v>0</v>
          </cell>
          <cell r="AL213">
            <v>0</v>
          </cell>
          <cell r="AO213">
            <v>0</v>
          </cell>
          <cell r="AR213">
            <v>0</v>
          </cell>
          <cell r="BB213">
            <v>3.8984045386314392E-4</v>
          </cell>
          <cell r="BE213">
            <v>3.8984045386314392E-4</v>
          </cell>
        </row>
        <row r="214">
          <cell r="A214" t="str">
            <v>8107-SCC</v>
          </cell>
          <cell r="K214">
            <v>0</v>
          </cell>
          <cell r="N214">
            <v>0</v>
          </cell>
          <cell r="Q214">
            <v>0</v>
          </cell>
          <cell r="T214">
            <v>0</v>
          </cell>
          <cell r="W214">
            <v>0</v>
          </cell>
          <cell r="Z214">
            <v>0</v>
          </cell>
          <cell r="AC214">
            <v>0</v>
          </cell>
          <cell r="AF214">
            <v>0</v>
          </cell>
          <cell r="AI214">
            <v>0</v>
          </cell>
          <cell r="AL214">
            <v>0</v>
          </cell>
          <cell r="AO214">
            <v>0</v>
          </cell>
          <cell r="AR214">
            <v>0</v>
          </cell>
          <cell r="BB214">
            <v>0</v>
          </cell>
          <cell r="BE214">
            <v>0</v>
          </cell>
        </row>
        <row r="215">
          <cell r="A215" t="str">
            <v>8107-SCC</v>
          </cell>
          <cell r="K215">
            <v>0</v>
          </cell>
          <cell r="N215">
            <v>0</v>
          </cell>
          <cell r="Q215">
            <v>0</v>
          </cell>
          <cell r="T215">
            <v>0</v>
          </cell>
          <cell r="W215">
            <v>0</v>
          </cell>
          <cell r="Z215">
            <v>0</v>
          </cell>
          <cell r="AC215">
            <v>0</v>
          </cell>
          <cell r="AF215">
            <v>0</v>
          </cell>
          <cell r="AI215">
            <v>0</v>
          </cell>
          <cell r="AL215">
            <v>0</v>
          </cell>
          <cell r="AO215">
            <v>0</v>
          </cell>
          <cell r="AR215">
            <v>0</v>
          </cell>
          <cell r="BB215">
            <v>0</v>
          </cell>
          <cell r="BD215">
            <v>56889516.409599997</v>
          </cell>
          <cell r="BE215">
            <v>113227599.99999999</v>
          </cell>
        </row>
        <row r="216">
          <cell r="A216" t="str">
            <v>8107-SCC</v>
          </cell>
          <cell r="K216">
            <v>0</v>
          </cell>
          <cell r="N216">
            <v>0</v>
          </cell>
          <cell r="Q216">
            <v>0</v>
          </cell>
          <cell r="T216">
            <v>0</v>
          </cell>
          <cell r="W216">
            <v>0</v>
          </cell>
          <cell r="Z216">
            <v>0</v>
          </cell>
          <cell r="AC216">
            <v>0</v>
          </cell>
          <cell r="AF216">
            <v>0</v>
          </cell>
          <cell r="AI216">
            <v>0</v>
          </cell>
          <cell r="AL216">
            <v>0</v>
          </cell>
          <cell r="AO216">
            <v>0</v>
          </cell>
          <cell r="AR216">
            <v>0</v>
          </cell>
          <cell r="BB216">
            <v>87966761.400000006</v>
          </cell>
          <cell r="BE216">
            <v>87966761.400000006</v>
          </cell>
        </row>
        <row r="217">
          <cell r="A217" t="str">
            <v>8107-SCC</v>
          </cell>
          <cell r="K217">
            <v>0</v>
          </cell>
          <cell r="N217">
            <v>0</v>
          </cell>
          <cell r="Q217">
            <v>0</v>
          </cell>
          <cell r="T217">
            <v>0</v>
          </cell>
          <cell r="W217">
            <v>0</v>
          </cell>
          <cell r="Z217">
            <v>0</v>
          </cell>
          <cell r="AC217">
            <v>0</v>
          </cell>
          <cell r="AF217">
            <v>0</v>
          </cell>
          <cell r="AI217">
            <v>0</v>
          </cell>
          <cell r="AL217">
            <v>0</v>
          </cell>
          <cell r="AO217">
            <v>0</v>
          </cell>
          <cell r="AR217">
            <v>0</v>
          </cell>
          <cell r="BB217">
            <v>0</v>
          </cell>
          <cell r="BD217">
            <v>26064225.599999998</v>
          </cell>
          <cell r="BE217">
            <v>26064225.599999998</v>
          </cell>
        </row>
        <row r="218">
          <cell r="A218" t="str">
            <v>8107-SCC</v>
          </cell>
          <cell r="K218">
            <v>0</v>
          </cell>
          <cell r="N218">
            <v>0</v>
          </cell>
          <cell r="Q218">
            <v>0</v>
          </cell>
          <cell r="T218">
            <v>0</v>
          </cell>
          <cell r="W218">
            <v>0</v>
          </cell>
          <cell r="Z218">
            <v>0</v>
          </cell>
          <cell r="AC218">
            <v>0</v>
          </cell>
          <cell r="AF218">
            <v>0</v>
          </cell>
          <cell r="AI218">
            <v>0</v>
          </cell>
          <cell r="AL218">
            <v>0</v>
          </cell>
          <cell r="AO218">
            <v>0</v>
          </cell>
          <cell r="AR218">
            <v>0</v>
          </cell>
          <cell r="BB218">
            <v>0</v>
          </cell>
          <cell r="BD218">
            <v>42024090.240000002</v>
          </cell>
          <cell r="BE218">
            <v>42024090.240000002</v>
          </cell>
        </row>
        <row r="219">
          <cell r="A219" t="str">
            <v>8107-SCC</v>
          </cell>
          <cell r="K219">
            <v>0</v>
          </cell>
          <cell r="N219">
            <v>0</v>
          </cell>
          <cell r="Q219">
            <v>0</v>
          </cell>
          <cell r="T219">
            <v>0</v>
          </cell>
          <cell r="W219">
            <v>0</v>
          </cell>
          <cell r="Z219">
            <v>0</v>
          </cell>
          <cell r="AC219">
            <v>0</v>
          </cell>
          <cell r="AF219">
            <v>0</v>
          </cell>
          <cell r="AI219">
            <v>0</v>
          </cell>
          <cell r="AL219">
            <v>0</v>
          </cell>
          <cell r="AO219">
            <v>0</v>
          </cell>
          <cell r="AR219">
            <v>0</v>
          </cell>
          <cell r="BB219">
            <v>55235687.325326622</v>
          </cell>
          <cell r="BD219">
            <v>0</v>
          </cell>
          <cell r="BE219">
            <v>55235687.325326622</v>
          </cell>
        </row>
        <row r="220">
          <cell r="A220" t="str">
            <v>8107-SCC</v>
          </cell>
          <cell r="K220">
            <v>0</v>
          </cell>
          <cell r="N220">
            <v>0</v>
          </cell>
          <cell r="Q220">
            <v>0</v>
          </cell>
          <cell r="T220">
            <v>0</v>
          </cell>
          <cell r="W220">
            <v>0</v>
          </cell>
          <cell r="Z220">
            <v>0</v>
          </cell>
          <cell r="AC220">
            <v>0</v>
          </cell>
          <cell r="AF220">
            <v>0</v>
          </cell>
          <cell r="AI220">
            <v>0</v>
          </cell>
          <cell r="AL220">
            <v>0</v>
          </cell>
          <cell r="AO220">
            <v>0</v>
          </cell>
          <cell r="AR220">
            <v>0</v>
          </cell>
          <cell r="BB220">
            <v>0</v>
          </cell>
          <cell r="BD220">
            <v>0</v>
          </cell>
          <cell r="BE220">
            <v>0</v>
          </cell>
        </row>
        <row r="221">
          <cell r="A221" t="str">
            <v>8107-SCC</v>
          </cell>
          <cell r="K221">
            <v>0</v>
          </cell>
          <cell r="N221">
            <v>0</v>
          </cell>
          <cell r="Q221">
            <v>0</v>
          </cell>
          <cell r="T221">
            <v>0</v>
          </cell>
          <cell r="W221">
            <v>0</v>
          </cell>
          <cell r="Z221">
            <v>0</v>
          </cell>
          <cell r="AC221">
            <v>0</v>
          </cell>
          <cell r="AF221">
            <v>0</v>
          </cell>
          <cell r="AI221">
            <v>0</v>
          </cell>
          <cell r="AL221">
            <v>0</v>
          </cell>
          <cell r="AO221">
            <v>0</v>
          </cell>
          <cell r="AR221">
            <v>0</v>
          </cell>
          <cell r="BB221">
            <v>0</v>
          </cell>
          <cell r="BD221">
            <v>1500000</v>
          </cell>
          <cell r="BE221">
            <v>0</v>
          </cell>
        </row>
        <row r="222">
          <cell r="A222" t="str">
            <v>8107-SCC</v>
          </cell>
          <cell r="K222">
            <v>0</v>
          </cell>
          <cell r="N222">
            <v>0</v>
          </cell>
          <cell r="Q222">
            <v>0</v>
          </cell>
          <cell r="T222">
            <v>0</v>
          </cell>
          <cell r="W222">
            <v>0</v>
          </cell>
          <cell r="Z222">
            <v>0</v>
          </cell>
          <cell r="AC222">
            <v>5313524.5999999996</v>
          </cell>
          <cell r="AF222">
            <v>0</v>
          </cell>
          <cell r="AI222">
            <v>0</v>
          </cell>
          <cell r="AL222">
            <v>0</v>
          </cell>
          <cell r="AO222">
            <v>0</v>
          </cell>
          <cell r="AR222">
            <v>0</v>
          </cell>
          <cell r="BB222">
            <v>0</v>
          </cell>
          <cell r="BD222">
            <v>20684196.35193333</v>
          </cell>
          <cell r="BE222">
            <v>5313524.5999999996</v>
          </cell>
        </row>
        <row r="223">
          <cell r="A223" t="str">
            <v>8107-SCC</v>
          </cell>
          <cell r="K223">
            <v>0</v>
          </cell>
          <cell r="N223">
            <v>0</v>
          </cell>
          <cell r="Q223">
            <v>0</v>
          </cell>
          <cell r="T223">
            <v>0</v>
          </cell>
          <cell r="W223">
            <v>0</v>
          </cell>
          <cell r="Z223">
            <v>0</v>
          </cell>
          <cell r="AC223">
            <v>0</v>
          </cell>
          <cell r="AF223">
            <v>0</v>
          </cell>
          <cell r="AI223">
            <v>0</v>
          </cell>
          <cell r="AL223">
            <v>0</v>
          </cell>
          <cell r="AO223">
            <v>0</v>
          </cell>
          <cell r="AR223">
            <v>0</v>
          </cell>
          <cell r="BB223">
            <v>0</v>
          </cell>
          <cell r="BE223">
            <v>0</v>
          </cell>
        </row>
        <row r="224">
          <cell r="A224" t="str">
            <v>8107-SCC</v>
          </cell>
          <cell r="K224">
            <v>0</v>
          </cell>
          <cell r="N224">
            <v>0</v>
          </cell>
          <cell r="Q224">
            <v>0</v>
          </cell>
          <cell r="T224">
            <v>0</v>
          </cell>
          <cell r="W224">
            <v>0</v>
          </cell>
          <cell r="Z224">
            <v>0</v>
          </cell>
          <cell r="AC224">
            <v>0</v>
          </cell>
          <cell r="AF224">
            <v>0</v>
          </cell>
          <cell r="AI224">
            <v>0</v>
          </cell>
          <cell r="AL224">
            <v>0</v>
          </cell>
          <cell r="AO224">
            <v>0</v>
          </cell>
          <cell r="AR224">
            <v>0</v>
          </cell>
          <cell r="BB224">
            <v>0</v>
          </cell>
          <cell r="BD224">
            <v>6833171.1447999999</v>
          </cell>
          <cell r="BE224">
            <v>46468088.498364002</v>
          </cell>
        </row>
        <row r="225">
          <cell r="A225" t="str">
            <v>8107-SCC</v>
          </cell>
          <cell r="K225">
            <v>0</v>
          </cell>
          <cell r="N225">
            <v>0</v>
          </cell>
          <cell r="Q225">
            <v>0</v>
          </cell>
          <cell r="T225">
            <v>0</v>
          </cell>
          <cell r="W225">
            <v>0</v>
          </cell>
          <cell r="Z225">
            <v>0</v>
          </cell>
          <cell r="AC225">
            <v>0</v>
          </cell>
          <cell r="AF225">
            <v>0</v>
          </cell>
          <cell r="AI225">
            <v>0</v>
          </cell>
          <cell r="AL225">
            <v>0</v>
          </cell>
          <cell r="AO225">
            <v>0</v>
          </cell>
          <cell r="AR225">
            <v>0</v>
          </cell>
          <cell r="BB225">
            <v>0</v>
          </cell>
          <cell r="BE225">
            <v>0</v>
          </cell>
        </row>
        <row r="226">
          <cell r="A226" t="str">
            <v>Total DTIN-SCC</v>
          </cell>
          <cell r="K226">
            <v>1122376745.72</v>
          </cell>
          <cell r="N226">
            <v>1117869648.6900001</v>
          </cell>
          <cell r="Q226">
            <v>1273059563.5400002</v>
          </cell>
          <cell r="T226">
            <v>1581156596.5700002</v>
          </cell>
          <cell r="W226">
            <v>202718092.99000001</v>
          </cell>
          <cell r="Z226">
            <v>269449008.99000001</v>
          </cell>
          <cell r="AC226">
            <v>215486478.98999998</v>
          </cell>
          <cell r="AF226">
            <v>50557089.899999999</v>
          </cell>
          <cell r="AI226">
            <v>0</v>
          </cell>
          <cell r="AL226">
            <v>0</v>
          </cell>
          <cell r="AO226">
            <v>0</v>
          </cell>
          <cell r="AR226">
            <v>0</v>
          </cell>
          <cell r="BB226">
            <v>1091299362.5545101</v>
          </cell>
          <cell r="BD226">
            <v>147752402.32297143</v>
          </cell>
          <cell r="BE226">
            <v>44924090.239999995</v>
          </cell>
        </row>
        <row r="227">
          <cell r="A227" t="str">
            <v>8107-ST</v>
          </cell>
          <cell r="K227">
            <v>0</v>
          </cell>
          <cell r="N227">
            <v>0</v>
          </cell>
          <cell r="Q227">
            <v>0</v>
          </cell>
          <cell r="T227">
            <v>10962081</v>
          </cell>
          <cell r="W227">
            <v>0.2</v>
          </cell>
          <cell r="Z227">
            <v>0</v>
          </cell>
          <cell r="AC227">
            <v>0</v>
          </cell>
          <cell r="AF227">
            <v>0</v>
          </cell>
          <cell r="AI227">
            <v>0</v>
          </cell>
          <cell r="AL227">
            <v>0</v>
          </cell>
          <cell r="AO227">
            <v>0</v>
          </cell>
          <cell r="AR227">
            <v>0</v>
          </cell>
          <cell r="BB227">
            <v>0</v>
          </cell>
          <cell r="BE227">
            <v>10962081.199999999</v>
          </cell>
        </row>
        <row r="228">
          <cell r="A228" t="str">
            <v>8107-ST</v>
          </cell>
          <cell r="K228">
            <v>0</v>
          </cell>
          <cell r="N228">
            <v>0</v>
          </cell>
          <cell r="Q228">
            <v>0</v>
          </cell>
          <cell r="T228">
            <v>0</v>
          </cell>
          <cell r="W228">
            <v>0</v>
          </cell>
          <cell r="Z228">
            <v>0</v>
          </cell>
          <cell r="AC228">
            <v>0</v>
          </cell>
          <cell r="AF228">
            <v>0</v>
          </cell>
          <cell r="AI228">
            <v>0</v>
          </cell>
          <cell r="AL228">
            <v>0</v>
          </cell>
          <cell r="AO228">
            <v>0</v>
          </cell>
          <cell r="AR228">
            <v>0</v>
          </cell>
          <cell r="BB228">
            <v>0</v>
          </cell>
          <cell r="BE228">
            <v>0</v>
          </cell>
        </row>
        <row r="229">
          <cell r="A229" t="str">
            <v>8107-ST</v>
          </cell>
          <cell r="K229">
            <v>0</v>
          </cell>
          <cell r="N229">
            <v>0</v>
          </cell>
          <cell r="Q229">
            <v>0</v>
          </cell>
          <cell r="T229">
            <v>0</v>
          </cell>
          <cell r="W229">
            <v>0</v>
          </cell>
          <cell r="Z229">
            <v>0</v>
          </cell>
          <cell r="AC229">
            <v>0</v>
          </cell>
          <cell r="AF229">
            <v>0</v>
          </cell>
          <cell r="AI229">
            <v>0</v>
          </cell>
          <cell r="AL229">
            <v>0</v>
          </cell>
          <cell r="AO229">
            <v>0</v>
          </cell>
          <cell r="AR229">
            <v>0</v>
          </cell>
          <cell r="BB229">
            <v>0</v>
          </cell>
          <cell r="BE229">
            <v>0</v>
          </cell>
        </row>
        <row r="230">
          <cell r="A230" t="str">
            <v>Total DTIN-ST</v>
          </cell>
          <cell r="K230">
            <v>0</v>
          </cell>
          <cell r="N230">
            <v>0</v>
          </cell>
          <cell r="Q230">
            <v>0</v>
          </cell>
          <cell r="T230">
            <v>10962081</v>
          </cell>
          <cell r="W230">
            <v>0.2</v>
          </cell>
          <cell r="Z230">
            <v>0</v>
          </cell>
          <cell r="AC230">
            <v>0</v>
          </cell>
          <cell r="AF230">
            <v>0</v>
          </cell>
          <cell r="AI230">
            <v>0</v>
          </cell>
          <cell r="AL230">
            <v>0</v>
          </cell>
          <cell r="AO230">
            <v>0</v>
          </cell>
          <cell r="AR230">
            <v>0</v>
          </cell>
          <cell r="BB230">
            <v>0</v>
          </cell>
          <cell r="BD230">
            <v>0</v>
          </cell>
          <cell r="BE230">
            <v>3656290</v>
          </cell>
        </row>
        <row r="231">
          <cell r="A231" t="str">
            <v>8107-DSI</v>
          </cell>
          <cell r="K231">
            <v>63807010.960000001</v>
          </cell>
          <cell r="N231">
            <v>65136356.700000003</v>
          </cell>
          <cell r="Q231">
            <v>62583123.599999994</v>
          </cell>
          <cell r="T231">
            <v>61722925.18</v>
          </cell>
          <cell r="W231">
            <v>60891229.019999996</v>
          </cell>
          <cell r="Z231">
            <v>60322608.780000001</v>
          </cell>
          <cell r="AC231">
            <v>59935548</v>
          </cell>
          <cell r="AF231">
            <v>61720071.68</v>
          </cell>
          <cell r="AI231">
            <v>0</v>
          </cell>
          <cell r="AL231">
            <v>0</v>
          </cell>
          <cell r="AO231">
            <v>0</v>
          </cell>
          <cell r="AR231">
            <v>0</v>
          </cell>
          <cell r="BB231">
            <v>354114811.79377174</v>
          </cell>
          <cell r="BE231">
            <v>850233685.71377182</v>
          </cell>
        </row>
        <row r="232">
          <cell r="A232" t="str">
            <v>8107-DSI</v>
          </cell>
          <cell r="K232">
            <v>0</v>
          </cell>
          <cell r="N232">
            <v>0</v>
          </cell>
          <cell r="Q232">
            <v>0</v>
          </cell>
          <cell r="T232">
            <v>0</v>
          </cell>
          <cell r="W232">
            <v>0</v>
          </cell>
          <cell r="Z232">
            <v>0</v>
          </cell>
          <cell r="AC232">
            <v>0</v>
          </cell>
          <cell r="AF232">
            <v>0</v>
          </cell>
          <cell r="AI232">
            <v>0</v>
          </cell>
          <cell r="AL232">
            <v>0</v>
          </cell>
          <cell r="AO232">
            <v>0</v>
          </cell>
          <cell r="AR232">
            <v>0</v>
          </cell>
          <cell r="BB232">
            <v>0</v>
          </cell>
          <cell r="BE232">
            <v>0</v>
          </cell>
        </row>
        <row r="233">
          <cell r="A233" t="str">
            <v>8107-DSI</v>
          </cell>
          <cell r="K233">
            <v>0</v>
          </cell>
          <cell r="N233">
            <v>0</v>
          </cell>
          <cell r="Q233">
            <v>0</v>
          </cell>
          <cell r="T233">
            <v>0</v>
          </cell>
          <cell r="W233">
            <v>0</v>
          </cell>
          <cell r="Z233">
            <v>0</v>
          </cell>
          <cell r="AC233">
            <v>0</v>
          </cell>
          <cell r="AF233">
            <v>0</v>
          </cell>
          <cell r="AI233">
            <v>0</v>
          </cell>
          <cell r="AL233">
            <v>0</v>
          </cell>
          <cell r="AO233">
            <v>0</v>
          </cell>
          <cell r="AR233">
            <v>0</v>
          </cell>
          <cell r="BB233">
            <v>0</v>
          </cell>
          <cell r="BE233">
            <v>0</v>
          </cell>
        </row>
        <row r="234">
          <cell r="A234" t="str">
            <v>8107-DSI</v>
          </cell>
          <cell r="K234">
            <v>6954868</v>
          </cell>
          <cell r="N234">
            <v>6954868</v>
          </cell>
          <cell r="Q234">
            <v>6954868</v>
          </cell>
          <cell r="T234">
            <v>6954868</v>
          </cell>
          <cell r="W234">
            <v>6954868</v>
          </cell>
          <cell r="Z234">
            <v>6954868</v>
          </cell>
          <cell r="AC234">
            <v>6954868</v>
          </cell>
          <cell r="AF234">
            <v>0</v>
          </cell>
          <cell r="AI234">
            <v>0</v>
          </cell>
          <cell r="AL234">
            <v>0</v>
          </cell>
          <cell r="AO234">
            <v>0</v>
          </cell>
          <cell r="AR234">
            <v>0</v>
          </cell>
          <cell r="BB234">
            <v>36533675.228000015</v>
          </cell>
          <cell r="BE234">
            <v>85217751.228000015</v>
          </cell>
        </row>
        <row r="235">
          <cell r="A235" t="str">
            <v>8107-DSI</v>
          </cell>
          <cell r="K235">
            <v>40560252.759999998</v>
          </cell>
          <cell r="N235">
            <v>0</v>
          </cell>
          <cell r="Q235">
            <v>0</v>
          </cell>
          <cell r="T235">
            <v>0</v>
          </cell>
          <cell r="W235">
            <v>0</v>
          </cell>
          <cell r="Z235">
            <v>0</v>
          </cell>
          <cell r="AC235">
            <v>0</v>
          </cell>
          <cell r="AF235">
            <v>0</v>
          </cell>
          <cell r="AI235">
            <v>0</v>
          </cell>
          <cell r="AL235">
            <v>0</v>
          </cell>
          <cell r="AO235">
            <v>0</v>
          </cell>
          <cell r="AR235">
            <v>0</v>
          </cell>
          <cell r="BB235">
            <v>0</v>
          </cell>
          <cell r="BE235">
            <v>40560252.759999998</v>
          </cell>
        </row>
        <row r="236">
          <cell r="A236" t="str">
            <v>8107-DSI</v>
          </cell>
          <cell r="K236">
            <v>0</v>
          </cell>
          <cell r="N236">
            <v>4172079.4</v>
          </cell>
          <cell r="Q236">
            <v>0</v>
          </cell>
          <cell r="T236">
            <v>0</v>
          </cell>
          <cell r="W236">
            <v>0</v>
          </cell>
          <cell r="Z236">
            <v>0</v>
          </cell>
          <cell r="AC236">
            <v>10114131.869999999</v>
          </cell>
          <cell r="AF236">
            <v>0</v>
          </cell>
          <cell r="AI236">
            <v>0</v>
          </cell>
          <cell r="AL236">
            <v>0</v>
          </cell>
          <cell r="AO236">
            <v>0</v>
          </cell>
          <cell r="AR236">
            <v>0</v>
          </cell>
          <cell r="BB236">
            <v>29709980.450000003</v>
          </cell>
          <cell r="BE236">
            <v>43996191.719999999</v>
          </cell>
        </row>
        <row r="237">
          <cell r="A237" t="str">
            <v>8107-DSI</v>
          </cell>
          <cell r="K237">
            <v>0</v>
          </cell>
          <cell r="N237">
            <v>0</v>
          </cell>
          <cell r="Q237">
            <v>0</v>
          </cell>
          <cell r="T237">
            <v>0</v>
          </cell>
          <cell r="W237">
            <v>0</v>
          </cell>
          <cell r="Z237">
            <v>0</v>
          </cell>
          <cell r="AC237">
            <v>0</v>
          </cell>
          <cell r="AF237">
            <v>0</v>
          </cell>
          <cell r="AI237">
            <v>0</v>
          </cell>
          <cell r="AL237">
            <v>0</v>
          </cell>
          <cell r="AO237">
            <v>0</v>
          </cell>
          <cell r="AR237">
            <v>0</v>
          </cell>
          <cell r="BB237">
            <v>47699704.866799995</v>
          </cell>
          <cell r="BE237">
            <v>47699704.866799995</v>
          </cell>
        </row>
        <row r="238">
          <cell r="A238" t="str">
            <v>8107-DSI</v>
          </cell>
          <cell r="K238">
            <v>0</v>
          </cell>
          <cell r="N238">
            <v>0</v>
          </cell>
          <cell r="Q238">
            <v>70685760</v>
          </cell>
          <cell r="T238">
            <v>0</v>
          </cell>
          <cell r="W238">
            <v>0</v>
          </cell>
          <cell r="Z238">
            <v>0</v>
          </cell>
          <cell r="AC238">
            <v>42513768</v>
          </cell>
          <cell r="AF238">
            <v>0</v>
          </cell>
          <cell r="AI238">
            <v>0</v>
          </cell>
          <cell r="AL238">
            <v>0</v>
          </cell>
          <cell r="AO238">
            <v>0</v>
          </cell>
          <cell r="AR238">
            <v>0</v>
          </cell>
          <cell r="BB238">
            <v>26554662</v>
          </cell>
          <cell r="BE238">
            <v>139754190</v>
          </cell>
        </row>
        <row r="239">
          <cell r="A239" t="str">
            <v>8107-DSI</v>
          </cell>
          <cell r="K239">
            <v>0</v>
          </cell>
          <cell r="N239">
            <v>0</v>
          </cell>
          <cell r="Q239">
            <v>0</v>
          </cell>
          <cell r="T239">
            <v>0</v>
          </cell>
          <cell r="W239">
            <v>0</v>
          </cell>
          <cell r="Z239">
            <v>0</v>
          </cell>
          <cell r="AC239">
            <v>0</v>
          </cell>
          <cell r="AF239">
            <v>0</v>
          </cell>
          <cell r="AI239">
            <v>0</v>
          </cell>
          <cell r="AL239">
            <v>0</v>
          </cell>
          <cell r="AO239">
            <v>0</v>
          </cell>
          <cell r="AR239">
            <v>0</v>
          </cell>
          <cell r="BB239">
            <v>0</v>
          </cell>
          <cell r="BE239">
            <v>0</v>
          </cell>
        </row>
        <row r="240">
          <cell r="A240" t="str">
            <v>8107-DSI</v>
          </cell>
          <cell r="K240">
            <v>11451919.75</v>
          </cell>
          <cell r="N240">
            <v>11451921</v>
          </cell>
          <cell r="Q240">
            <v>11451921</v>
          </cell>
          <cell r="T240">
            <v>11451920.6</v>
          </cell>
          <cell r="W240">
            <v>11451921</v>
          </cell>
          <cell r="Z240">
            <v>11451921</v>
          </cell>
          <cell r="AC240">
            <v>11451921</v>
          </cell>
          <cell r="AF240">
            <v>0</v>
          </cell>
          <cell r="AI240">
            <v>0</v>
          </cell>
          <cell r="AL240">
            <v>0</v>
          </cell>
          <cell r="AO240">
            <v>0</v>
          </cell>
          <cell r="AR240">
            <v>0</v>
          </cell>
          <cell r="BB240">
            <v>65758859.121646762</v>
          </cell>
          <cell r="BE240">
            <v>145922304.47164676</v>
          </cell>
        </row>
        <row r="241">
          <cell r="A241" t="str">
            <v>8107-DSI</v>
          </cell>
          <cell r="K241">
            <v>0</v>
          </cell>
          <cell r="N241">
            <v>0</v>
          </cell>
          <cell r="Q241">
            <v>0</v>
          </cell>
          <cell r="T241">
            <v>0</v>
          </cell>
          <cell r="W241">
            <v>0</v>
          </cell>
          <cell r="Z241">
            <v>0</v>
          </cell>
          <cell r="AC241">
            <v>0</v>
          </cell>
          <cell r="AF241">
            <v>0</v>
          </cell>
          <cell r="AI241">
            <v>0</v>
          </cell>
          <cell r="AL241">
            <v>0</v>
          </cell>
          <cell r="AO241">
            <v>0</v>
          </cell>
          <cell r="AR241">
            <v>0</v>
          </cell>
          <cell r="BB241">
            <v>0</v>
          </cell>
          <cell r="BE241">
            <v>0</v>
          </cell>
        </row>
        <row r="242">
          <cell r="A242" t="str">
            <v>8107-DSI</v>
          </cell>
          <cell r="K242">
            <v>0</v>
          </cell>
          <cell r="N242">
            <v>0</v>
          </cell>
          <cell r="Q242">
            <v>5985600</v>
          </cell>
          <cell r="T242">
            <v>0</v>
          </cell>
          <cell r="W242">
            <v>0</v>
          </cell>
          <cell r="Z242">
            <v>0</v>
          </cell>
          <cell r="AC242">
            <v>0</v>
          </cell>
          <cell r="AF242">
            <v>0</v>
          </cell>
          <cell r="AI242">
            <v>0</v>
          </cell>
          <cell r="AL242">
            <v>0</v>
          </cell>
          <cell r="AO242">
            <v>0</v>
          </cell>
          <cell r="AR242">
            <v>0</v>
          </cell>
          <cell r="BB242">
            <v>0</v>
          </cell>
          <cell r="BE242">
            <v>5985600</v>
          </cell>
        </row>
        <row r="243">
          <cell r="A243" t="str">
            <v>8107-DSI</v>
          </cell>
          <cell r="K243">
            <v>0</v>
          </cell>
          <cell r="N243">
            <v>0</v>
          </cell>
          <cell r="Q243">
            <v>0</v>
          </cell>
          <cell r="T243">
            <v>0</v>
          </cell>
          <cell r="W243">
            <v>0</v>
          </cell>
          <cell r="Z243">
            <v>0</v>
          </cell>
          <cell r="AC243">
            <v>0</v>
          </cell>
          <cell r="AF243">
            <v>0</v>
          </cell>
          <cell r="AI243">
            <v>0</v>
          </cell>
          <cell r="AL243">
            <v>0</v>
          </cell>
          <cell r="AO243">
            <v>0</v>
          </cell>
          <cell r="AR243">
            <v>0</v>
          </cell>
          <cell r="BB243">
            <v>0</v>
          </cell>
          <cell r="BD243">
            <v>26233643.066399999</v>
          </cell>
          <cell r="BE243">
            <v>0</v>
          </cell>
        </row>
        <row r="244">
          <cell r="A244" t="str">
            <v>8107-DSI</v>
          </cell>
          <cell r="K244">
            <v>0</v>
          </cell>
          <cell r="N244">
            <v>0</v>
          </cell>
          <cell r="Q244">
            <v>0</v>
          </cell>
          <cell r="T244">
            <v>0</v>
          </cell>
          <cell r="W244">
            <v>0</v>
          </cell>
          <cell r="Z244">
            <v>0</v>
          </cell>
          <cell r="AC244">
            <v>0</v>
          </cell>
          <cell r="AF244">
            <v>0</v>
          </cell>
          <cell r="AI244">
            <v>0</v>
          </cell>
          <cell r="AL244">
            <v>0</v>
          </cell>
          <cell r="AO244">
            <v>0</v>
          </cell>
          <cell r="AR244">
            <v>0</v>
          </cell>
          <cell r="BB244">
            <v>66320907.76213333</v>
          </cell>
          <cell r="BE244">
            <v>66320907.76213333</v>
          </cell>
        </row>
        <row r="245">
          <cell r="A245" t="str">
            <v>8107-DSI</v>
          </cell>
          <cell r="K245">
            <v>0</v>
          </cell>
          <cell r="N245">
            <v>0</v>
          </cell>
          <cell r="Q245">
            <v>0</v>
          </cell>
          <cell r="T245">
            <v>0</v>
          </cell>
          <cell r="W245">
            <v>0</v>
          </cell>
          <cell r="Z245">
            <v>0</v>
          </cell>
          <cell r="AC245">
            <v>26196302</v>
          </cell>
          <cell r="AF245">
            <v>0</v>
          </cell>
          <cell r="AI245">
            <v>0</v>
          </cell>
          <cell r="AL245">
            <v>0</v>
          </cell>
          <cell r="AO245">
            <v>0</v>
          </cell>
          <cell r="AR245">
            <v>0</v>
          </cell>
          <cell r="BB245">
            <v>0</v>
          </cell>
          <cell r="BE245">
            <v>26196302</v>
          </cell>
        </row>
        <row r="246">
          <cell r="A246" t="str">
            <v>8107-DSI</v>
          </cell>
          <cell r="K246">
            <v>0</v>
          </cell>
          <cell r="N246">
            <v>0</v>
          </cell>
          <cell r="Q246">
            <v>0</v>
          </cell>
          <cell r="T246">
            <v>0</v>
          </cell>
          <cell r="W246">
            <v>0</v>
          </cell>
          <cell r="Z246">
            <v>0</v>
          </cell>
          <cell r="AC246">
            <v>0</v>
          </cell>
          <cell r="AF246">
            <v>0</v>
          </cell>
          <cell r="AI246">
            <v>0</v>
          </cell>
          <cell r="AL246">
            <v>0</v>
          </cell>
          <cell r="AO246">
            <v>0</v>
          </cell>
          <cell r="AR246">
            <v>0</v>
          </cell>
          <cell r="BB246">
            <v>0</v>
          </cell>
          <cell r="BD246">
            <v>26214020</v>
          </cell>
          <cell r="BE246">
            <v>0</v>
          </cell>
        </row>
        <row r="247">
          <cell r="A247" t="str">
            <v>8107-DSI</v>
          </cell>
          <cell r="K247">
            <v>0</v>
          </cell>
          <cell r="N247">
            <v>0</v>
          </cell>
          <cell r="Q247">
            <v>0</v>
          </cell>
          <cell r="T247">
            <v>0</v>
          </cell>
          <cell r="W247">
            <v>0</v>
          </cell>
          <cell r="Z247">
            <v>0</v>
          </cell>
          <cell r="AC247">
            <v>0</v>
          </cell>
          <cell r="AF247">
            <v>0</v>
          </cell>
          <cell r="AI247">
            <v>0</v>
          </cell>
          <cell r="AL247">
            <v>0</v>
          </cell>
          <cell r="AO247">
            <v>0</v>
          </cell>
          <cell r="AR247">
            <v>0</v>
          </cell>
          <cell r="BB247">
            <v>0</v>
          </cell>
          <cell r="BD247">
            <v>76455061.760000005</v>
          </cell>
          <cell r="BE247">
            <v>0</v>
          </cell>
        </row>
        <row r="248">
          <cell r="A248" t="str">
            <v>8107-DSI</v>
          </cell>
          <cell r="K248">
            <v>0</v>
          </cell>
          <cell r="N248">
            <v>0</v>
          </cell>
          <cell r="Q248">
            <v>0</v>
          </cell>
          <cell r="T248">
            <v>0</v>
          </cell>
          <cell r="W248">
            <v>0</v>
          </cell>
          <cell r="Z248">
            <v>0</v>
          </cell>
          <cell r="AC248">
            <v>0</v>
          </cell>
          <cell r="AF248">
            <v>0</v>
          </cell>
          <cell r="AI248">
            <v>0</v>
          </cell>
          <cell r="AL248">
            <v>0</v>
          </cell>
          <cell r="AO248">
            <v>0</v>
          </cell>
          <cell r="AR248">
            <v>0</v>
          </cell>
          <cell r="BB248">
            <v>0</v>
          </cell>
          <cell r="BE248">
            <v>0</v>
          </cell>
        </row>
        <row r="249">
          <cell r="A249" t="str">
            <v>Total DSI</v>
          </cell>
          <cell r="K249">
            <v>122774051.47</v>
          </cell>
          <cell r="N249">
            <v>87715225.100000009</v>
          </cell>
          <cell r="Q249">
            <v>157661272.59999999</v>
          </cell>
          <cell r="T249">
            <v>80129713.780000001</v>
          </cell>
          <cell r="W249">
            <v>79298018.019999996</v>
          </cell>
          <cell r="Z249">
            <v>78729397.780000001</v>
          </cell>
          <cell r="AC249">
            <v>157166538.87</v>
          </cell>
          <cell r="AF249">
            <v>61720071.68</v>
          </cell>
          <cell r="AI249">
            <v>0</v>
          </cell>
          <cell r="AL249">
            <v>0</v>
          </cell>
          <cell r="AO249">
            <v>0</v>
          </cell>
          <cell r="AR249">
            <v>0</v>
          </cell>
          <cell r="BB249">
            <v>626692601.22235191</v>
          </cell>
          <cell r="BD249">
            <v>128902724.82640001</v>
          </cell>
          <cell r="BE249">
            <v>405500362.29603207</v>
          </cell>
        </row>
        <row r="250">
          <cell r="A250" t="str">
            <v>8107-USCI</v>
          </cell>
          <cell r="K250">
            <v>0</v>
          </cell>
          <cell r="N250">
            <v>0</v>
          </cell>
          <cell r="Q250">
            <v>0</v>
          </cell>
          <cell r="T250">
            <v>0</v>
          </cell>
          <cell r="W250">
            <v>0</v>
          </cell>
          <cell r="Z250">
            <v>0</v>
          </cell>
          <cell r="AC250">
            <v>0</v>
          </cell>
          <cell r="AF250">
            <v>0</v>
          </cell>
          <cell r="AI250">
            <v>0</v>
          </cell>
          <cell r="AL250">
            <v>0</v>
          </cell>
          <cell r="AO250">
            <v>0</v>
          </cell>
          <cell r="AR250">
            <v>0</v>
          </cell>
          <cell r="BB250">
            <v>-1.5999829769134388E-3</v>
          </cell>
          <cell r="BE250">
            <v>-1.5999829769134388E-3</v>
          </cell>
        </row>
        <row r="251">
          <cell r="A251" t="str">
            <v>8107-USCI</v>
          </cell>
          <cell r="K251">
            <v>0</v>
          </cell>
          <cell r="N251">
            <v>36592640</v>
          </cell>
          <cell r="Q251">
            <v>18296326</v>
          </cell>
          <cell r="T251">
            <v>18296326</v>
          </cell>
          <cell r="W251">
            <v>18296326</v>
          </cell>
          <cell r="Z251">
            <v>18296326</v>
          </cell>
          <cell r="AC251">
            <v>18296326</v>
          </cell>
          <cell r="AF251">
            <v>0</v>
          </cell>
          <cell r="AI251">
            <v>0</v>
          </cell>
          <cell r="AL251">
            <v>0</v>
          </cell>
          <cell r="AO251">
            <v>0</v>
          </cell>
          <cell r="AR251">
            <v>0</v>
          </cell>
          <cell r="BB251">
            <v>91481621.339199781</v>
          </cell>
          <cell r="BE251">
            <v>219555891.33919978</v>
          </cell>
        </row>
        <row r="252">
          <cell r="A252" t="str">
            <v>8107-USCI</v>
          </cell>
          <cell r="K252">
            <v>0</v>
          </cell>
          <cell r="N252">
            <v>0</v>
          </cell>
          <cell r="Q252">
            <v>0</v>
          </cell>
          <cell r="T252">
            <v>0</v>
          </cell>
          <cell r="W252">
            <v>0</v>
          </cell>
          <cell r="Z252">
            <v>0</v>
          </cell>
          <cell r="AC252">
            <v>0</v>
          </cell>
          <cell r="AF252">
            <v>0</v>
          </cell>
          <cell r="AI252">
            <v>0</v>
          </cell>
          <cell r="AL252">
            <v>0</v>
          </cell>
          <cell r="AO252">
            <v>0</v>
          </cell>
          <cell r="AR252">
            <v>0</v>
          </cell>
          <cell r="BB252">
            <v>0</v>
          </cell>
          <cell r="BD252">
            <v>0</v>
          </cell>
          <cell r="BE252">
            <v>111659876.6048</v>
          </cell>
        </row>
        <row r="253">
          <cell r="A253" t="str">
            <v>8107-USCI</v>
          </cell>
          <cell r="K253">
            <v>0</v>
          </cell>
          <cell r="N253">
            <v>0</v>
          </cell>
          <cell r="Q253">
            <v>7511000</v>
          </cell>
          <cell r="T253">
            <v>0</v>
          </cell>
          <cell r="W253">
            <v>0</v>
          </cell>
          <cell r="Z253">
            <v>0</v>
          </cell>
          <cell r="AC253">
            <v>0</v>
          </cell>
          <cell r="AF253">
            <v>0</v>
          </cell>
          <cell r="AI253">
            <v>0</v>
          </cell>
          <cell r="AL253">
            <v>0</v>
          </cell>
          <cell r="AO253">
            <v>0</v>
          </cell>
          <cell r="AR253">
            <v>0</v>
          </cell>
          <cell r="BB253">
            <v>-9.3132257461547852E-10</v>
          </cell>
          <cell r="BE253">
            <v>7510999.9999999991</v>
          </cell>
        </row>
        <row r="254">
          <cell r="A254" t="str">
            <v>8107-USCI</v>
          </cell>
          <cell r="K254">
            <v>26372935</v>
          </cell>
          <cell r="N254">
            <v>1</v>
          </cell>
          <cell r="Q254">
            <v>0</v>
          </cell>
          <cell r="T254">
            <v>0</v>
          </cell>
          <cell r="W254">
            <v>0</v>
          </cell>
          <cell r="Z254">
            <v>0</v>
          </cell>
          <cell r="AC254">
            <v>0</v>
          </cell>
          <cell r="AF254">
            <v>0</v>
          </cell>
          <cell r="AI254">
            <v>0</v>
          </cell>
          <cell r="AL254">
            <v>0</v>
          </cell>
          <cell r="AO254">
            <v>0</v>
          </cell>
          <cell r="AR254">
            <v>0</v>
          </cell>
          <cell r="BB254">
            <v>315173.75920000672</v>
          </cell>
          <cell r="BE254">
            <v>26688109.759200007</v>
          </cell>
        </row>
        <row r="255">
          <cell r="A255" t="str">
            <v>8107-USCI</v>
          </cell>
          <cell r="K255">
            <v>0</v>
          </cell>
          <cell r="N255">
            <v>0</v>
          </cell>
          <cell r="Q255">
            <v>0</v>
          </cell>
          <cell r="T255">
            <v>0</v>
          </cell>
          <cell r="W255">
            <v>0</v>
          </cell>
          <cell r="Z255">
            <v>0</v>
          </cell>
          <cell r="AC255">
            <v>0</v>
          </cell>
          <cell r="AF255">
            <v>0</v>
          </cell>
          <cell r="AI255">
            <v>0</v>
          </cell>
          <cell r="AL255">
            <v>0</v>
          </cell>
          <cell r="AO255">
            <v>0</v>
          </cell>
          <cell r="AR255">
            <v>0</v>
          </cell>
          <cell r="BB255">
            <v>0</v>
          </cell>
          <cell r="BE255">
            <v>0</v>
          </cell>
        </row>
        <row r="256">
          <cell r="A256" t="str">
            <v>8107-USCI</v>
          </cell>
          <cell r="K256">
            <v>0</v>
          </cell>
          <cell r="N256">
            <v>20214465.379999999</v>
          </cell>
          <cell r="Q256">
            <v>-0.38</v>
          </cell>
          <cell r="T256">
            <v>0</v>
          </cell>
          <cell r="W256">
            <v>0</v>
          </cell>
          <cell r="Z256">
            <v>0</v>
          </cell>
          <cell r="AC256">
            <v>0</v>
          </cell>
          <cell r="AF256">
            <v>0</v>
          </cell>
          <cell r="AI256">
            <v>0</v>
          </cell>
          <cell r="AL256">
            <v>0</v>
          </cell>
          <cell r="AO256">
            <v>0</v>
          </cell>
          <cell r="AR256">
            <v>0</v>
          </cell>
          <cell r="BB256">
            <v>0</v>
          </cell>
          <cell r="BE256">
            <v>20214465</v>
          </cell>
        </row>
        <row r="257">
          <cell r="A257" t="str">
            <v>8107-USCI</v>
          </cell>
          <cell r="K257">
            <v>3912097</v>
          </cell>
          <cell r="N257">
            <v>3912097</v>
          </cell>
          <cell r="Q257">
            <v>3912097</v>
          </cell>
          <cell r="T257">
            <v>3912097</v>
          </cell>
          <cell r="W257">
            <v>3912097</v>
          </cell>
          <cell r="Z257">
            <v>3912097</v>
          </cell>
          <cell r="AC257">
            <v>3912097</v>
          </cell>
          <cell r="AF257">
            <v>0</v>
          </cell>
          <cell r="AI257">
            <v>0</v>
          </cell>
          <cell r="AL257">
            <v>0</v>
          </cell>
          <cell r="AO257">
            <v>0</v>
          </cell>
          <cell r="AR257">
            <v>0</v>
          </cell>
          <cell r="BB257">
            <v>19560485.13553597</v>
          </cell>
          <cell r="BE257">
            <v>46945164.13553597</v>
          </cell>
        </row>
        <row r="258">
          <cell r="A258" t="str">
            <v>8107-USCI</v>
          </cell>
          <cell r="K258">
            <v>0</v>
          </cell>
          <cell r="N258">
            <v>0</v>
          </cell>
          <cell r="Q258">
            <v>0</v>
          </cell>
          <cell r="T258">
            <v>0</v>
          </cell>
          <cell r="W258">
            <v>0</v>
          </cell>
          <cell r="Z258">
            <v>0</v>
          </cell>
          <cell r="AC258">
            <v>0</v>
          </cell>
          <cell r="AF258">
            <v>0</v>
          </cell>
          <cell r="AI258">
            <v>0</v>
          </cell>
          <cell r="AL258">
            <v>0</v>
          </cell>
          <cell r="AO258">
            <v>0</v>
          </cell>
          <cell r="AR258">
            <v>0</v>
          </cell>
          <cell r="BB258">
            <v>0</v>
          </cell>
          <cell r="BE258">
            <v>0</v>
          </cell>
        </row>
        <row r="259">
          <cell r="A259" t="str">
            <v>8107-USCI</v>
          </cell>
          <cell r="K259">
            <v>0</v>
          </cell>
          <cell r="N259">
            <v>0</v>
          </cell>
          <cell r="Q259">
            <v>0</v>
          </cell>
          <cell r="T259">
            <v>0</v>
          </cell>
          <cell r="W259">
            <v>0</v>
          </cell>
          <cell r="Z259">
            <v>0</v>
          </cell>
          <cell r="AC259">
            <v>0</v>
          </cell>
          <cell r="AF259">
            <v>0</v>
          </cell>
          <cell r="AI259">
            <v>0</v>
          </cell>
          <cell r="AL259">
            <v>0</v>
          </cell>
          <cell r="AO259">
            <v>0</v>
          </cell>
          <cell r="AR259">
            <v>0</v>
          </cell>
          <cell r="BB259">
            <v>0</v>
          </cell>
          <cell r="BD259">
            <v>0</v>
          </cell>
          <cell r="BE259">
            <v>496803183.61090553</v>
          </cell>
        </row>
        <row r="260">
          <cell r="A260" t="str">
            <v>8107-USCI</v>
          </cell>
          <cell r="K260">
            <v>0</v>
          </cell>
          <cell r="N260">
            <v>0</v>
          </cell>
          <cell r="Q260">
            <v>0</v>
          </cell>
          <cell r="T260">
            <v>0</v>
          </cell>
          <cell r="W260">
            <v>0</v>
          </cell>
          <cell r="Z260">
            <v>0</v>
          </cell>
          <cell r="AC260">
            <v>0</v>
          </cell>
          <cell r="AF260">
            <v>0</v>
          </cell>
          <cell r="AI260">
            <v>0</v>
          </cell>
          <cell r="AL260">
            <v>0</v>
          </cell>
          <cell r="AO260">
            <v>0</v>
          </cell>
          <cell r="AR260">
            <v>0</v>
          </cell>
          <cell r="BB260">
            <v>0</v>
          </cell>
          <cell r="BE260">
            <v>0</v>
          </cell>
        </row>
        <row r="261">
          <cell r="A261" t="str">
            <v>8107-USCI</v>
          </cell>
          <cell r="K261">
            <v>0</v>
          </cell>
          <cell r="N261">
            <v>1763200</v>
          </cell>
          <cell r="Q261">
            <v>0</v>
          </cell>
          <cell r="T261">
            <v>0</v>
          </cell>
          <cell r="W261">
            <v>0</v>
          </cell>
          <cell r="Z261">
            <v>0</v>
          </cell>
          <cell r="AC261">
            <v>0</v>
          </cell>
          <cell r="AF261">
            <v>0</v>
          </cell>
          <cell r="AI261">
            <v>0</v>
          </cell>
          <cell r="AL261">
            <v>0</v>
          </cell>
          <cell r="AO261">
            <v>0</v>
          </cell>
          <cell r="AR261">
            <v>0</v>
          </cell>
          <cell r="BB261">
            <v>0</v>
          </cell>
          <cell r="BE261">
            <v>1763200</v>
          </cell>
        </row>
        <row r="262">
          <cell r="A262" t="str">
            <v>8107-USCI</v>
          </cell>
          <cell r="K262">
            <v>0</v>
          </cell>
          <cell r="N262">
            <v>0</v>
          </cell>
          <cell r="Q262">
            <v>0</v>
          </cell>
          <cell r="T262">
            <v>0</v>
          </cell>
          <cell r="W262">
            <v>0</v>
          </cell>
          <cell r="Z262">
            <v>0</v>
          </cell>
          <cell r="AC262">
            <v>0</v>
          </cell>
          <cell r="AF262">
            <v>0</v>
          </cell>
          <cell r="AI262">
            <v>0</v>
          </cell>
          <cell r="AL262">
            <v>0</v>
          </cell>
          <cell r="AO262">
            <v>0</v>
          </cell>
          <cell r="AR262">
            <v>0</v>
          </cell>
          <cell r="BB262">
            <v>0</v>
          </cell>
          <cell r="BD262">
            <v>0</v>
          </cell>
          <cell r="BE262">
            <v>0</v>
          </cell>
        </row>
        <row r="263">
          <cell r="A263" t="str">
            <v>8107-USCI</v>
          </cell>
          <cell r="K263">
            <v>0</v>
          </cell>
          <cell r="N263">
            <v>0</v>
          </cell>
          <cell r="Q263">
            <v>0</v>
          </cell>
          <cell r="T263">
            <v>0</v>
          </cell>
          <cell r="W263">
            <v>0</v>
          </cell>
          <cell r="Z263">
            <v>0</v>
          </cell>
          <cell r="AC263">
            <v>0</v>
          </cell>
          <cell r="AF263">
            <v>0</v>
          </cell>
          <cell r="AI263">
            <v>0</v>
          </cell>
          <cell r="AL263">
            <v>0</v>
          </cell>
          <cell r="AO263">
            <v>0</v>
          </cell>
          <cell r="AR263">
            <v>0</v>
          </cell>
          <cell r="BB263">
            <v>0</v>
          </cell>
          <cell r="BE263">
            <v>0</v>
          </cell>
        </row>
        <row r="264">
          <cell r="A264" t="str">
            <v>8107-USCI</v>
          </cell>
          <cell r="K264">
            <v>0</v>
          </cell>
          <cell r="N264">
            <v>0</v>
          </cell>
          <cell r="Q264">
            <v>0</v>
          </cell>
          <cell r="T264">
            <v>0</v>
          </cell>
          <cell r="W264">
            <v>0</v>
          </cell>
          <cell r="Z264">
            <v>0</v>
          </cell>
          <cell r="AC264">
            <v>0</v>
          </cell>
          <cell r="AF264">
            <v>0</v>
          </cell>
          <cell r="AI264">
            <v>0</v>
          </cell>
          <cell r="AL264">
            <v>0</v>
          </cell>
          <cell r="AO264">
            <v>0</v>
          </cell>
          <cell r="AR264">
            <v>0</v>
          </cell>
          <cell r="BB264">
            <v>0</v>
          </cell>
          <cell r="BE264">
            <v>0</v>
          </cell>
        </row>
        <row r="265">
          <cell r="A265" t="str">
            <v>8107-USCI</v>
          </cell>
          <cell r="K265">
            <v>0</v>
          </cell>
          <cell r="N265">
            <v>0</v>
          </cell>
          <cell r="Q265">
            <v>0</v>
          </cell>
          <cell r="T265">
            <v>0</v>
          </cell>
          <cell r="W265">
            <v>0</v>
          </cell>
          <cell r="Z265">
            <v>0</v>
          </cell>
          <cell r="AC265">
            <v>0</v>
          </cell>
          <cell r="AF265">
            <v>0</v>
          </cell>
          <cell r="AI265">
            <v>0</v>
          </cell>
          <cell r="AL265">
            <v>0</v>
          </cell>
          <cell r="AO265">
            <v>0</v>
          </cell>
          <cell r="AR265">
            <v>0</v>
          </cell>
          <cell r="BB265">
            <v>0</v>
          </cell>
          <cell r="BE265">
            <v>0</v>
          </cell>
        </row>
        <row r="266">
          <cell r="A266" t="str">
            <v>8107-USCI</v>
          </cell>
          <cell r="K266">
            <v>9646461</v>
          </cell>
          <cell r="N266">
            <v>9646461</v>
          </cell>
          <cell r="Q266">
            <v>9646461</v>
          </cell>
          <cell r="T266">
            <v>9646461</v>
          </cell>
          <cell r="W266">
            <v>9646461</v>
          </cell>
          <cell r="Z266">
            <v>9646461</v>
          </cell>
          <cell r="AC266">
            <v>9646461</v>
          </cell>
          <cell r="AF266">
            <v>0</v>
          </cell>
          <cell r="AI266">
            <v>0</v>
          </cell>
          <cell r="AL266">
            <v>0</v>
          </cell>
          <cell r="AO266">
            <v>0</v>
          </cell>
          <cell r="AR266">
            <v>0</v>
          </cell>
          <cell r="BB266">
            <v>18469785.026400015</v>
          </cell>
          <cell r="BD266">
            <v>0</v>
          </cell>
          <cell r="BE266">
            <v>85995012.026400015</v>
          </cell>
        </row>
        <row r="267">
          <cell r="A267" t="str">
            <v>8107-USCI</v>
          </cell>
          <cell r="K267">
            <v>0</v>
          </cell>
          <cell r="N267">
            <v>0</v>
          </cell>
          <cell r="Q267">
            <v>0</v>
          </cell>
          <cell r="T267">
            <v>0</v>
          </cell>
          <cell r="W267">
            <v>0</v>
          </cell>
          <cell r="Z267">
            <v>0</v>
          </cell>
          <cell r="AC267">
            <v>0</v>
          </cell>
          <cell r="AF267">
            <v>0</v>
          </cell>
          <cell r="AI267">
            <v>0</v>
          </cell>
          <cell r="AL267">
            <v>0</v>
          </cell>
          <cell r="AO267">
            <v>0</v>
          </cell>
          <cell r="AR267">
            <v>0</v>
          </cell>
          <cell r="BB267">
            <v>0</v>
          </cell>
          <cell r="BE267">
            <v>0</v>
          </cell>
        </row>
        <row r="268">
          <cell r="A268" t="str">
            <v>8107-USCI</v>
          </cell>
          <cell r="K268">
            <v>0</v>
          </cell>
          <cell r="N268">
            <v>0</v>
          </cell>
          <cell r="Q268">
            <v>0</v>
          </cell>
          <cell r="T268">
            <v>0</v>
          </cell>
          <cell r="W268">
            <v>0</v>
          </cell>
          <cell r="Z268">
            <v>0</v>
          </cell>
          <cell r="AC268">
            <v>0</v>
          </cell>
          <cell r="AF268">
            <v>0</v>
          </cell>
          <cell r="AI268">
            <v>0</v>
          </cell>
          <cell r="AL268">
            <v>0</v>
          </cell>
          <cell r="AO268">
            <v>0</v>
          </cell>
          <cell r="AR268">
            <v>0</v>
          </cell>
          <cell r="BB268">
            <v>0</v>
          </cell>
          <cell r="BE268">
            <v>0</v>
          </cell>
        </row>
        <row r="269">
          <cell r="A269" t="str">
            <v>8107-USCI</v>
          </cell>
          <cell r="K269">
            <v>0</v>
          </cell>
          <cell r="N269">
            <v>0</v>
          </cell>
          <cell r="Q269">
            <v>0</v>
          </cell>
          <cell r="T269">
            <v>0</v>
          </cell>
          <cell r="W269">
            <v>0</v>
          </cell>
          <cell r="Z269">
            <v>0</v>
          </cell>
          <cell r="AC269">
            <v>0</v>
          </cell>
          <cell r="AF269">
            <v>0</v>
          </cell>
          <cell r="AI269">
            <v>0</v>
          </cell>
          <cell r="AL269">
            <v>0</v>
          </cell>
          <cell r="AO269">
            <v>0</v>
          </cell>
          <cell r="AR269">
            <v>0</v>
          </cell>
          <cell r="BB269">
            <v>0</v>
          </cell>
          <cell r="BD269">
            <v>10321386.52</v>
          </cell>
          <cell r="BE269">
            <v>0</v>
          </cell>
        </row>
        <row r="270">
          <cell r="A270" t="str">
            <v>8107-USCI</v>
          </cell>
          <cell r="K270">
            <v>0</v>
          </cell>
          <cell r="N270">
            <v>0</v>
          </cell>
          <cell r="Q270">
            <v>44318660</v>
          </cell>
          <cell r="T270">
            <v>0</v>
          </cell>
          <cell r="W270">
            <v>0</v>
          </cell>
          <cell r="Z270">
            <v>0</v>
          </cell>
          <cell r="AC270">
            <v>0</v>
          </cell>
          <cell r="AF270">
            <v>0</v>
          </cell>
          <cell r="AI270">
            <v>0</v>
          </cell>
          <cell r="AL270">
            <v>0</v>
          </cell>
          <cell r="AO270">
            <v>0</v>
          </cell>
          <cell r="AR270">
            <v>0</v>
          </cell>
          <cell r="BB270">
            <v>0</v>
          </cell>
          <cell r="BD270">
            <v>0</v>
          </cell>
          <cell r="BE270">
            <v>44318660</v>
          </cell>
        </row>
        <row r="271">
          <cell r="A271" t="str">
            <v>8107-USCI</v>
          </cell>
          <cell r="K271">
            <v>0</v>
          </cell>
          <cell r="N271">
            <v>0</v>
          </cell>
          <cell r="Q271">
            <v>0</v>
          </cell>
          <cell r="T271">
            <v>0</v>
          </cell>
          <cell r="W271">
            <v>4275180</v>
          </cell>
          <cell r="Z271">
            <v>0</v>
          </cell>
          <cell r="AC271">
            <v>0</v>
          </cell>
          <cell r="AF271">
            <v>0</v>
          </cell>
          <cell r="AI271">
            <v>0</v>
          </cell>
          <cell r="AL271">
            <v>0</v>
          </cell>
          <cell r="AO271">
            <v>0</v>
          </cell>
          <cell r="AR271">
            <v>0</v>
          </cell>
          <cell r="BB271">
            <v>0</v>
          </cell>
          <cell r="BE271">
            <v>4275180</v>
          </cell>
        </row>
        <row r="272">
          <cell r="A272" t="str">
            <v>8107-USCI</v>
          </cell>
          <cell r="K272">
            <v>0</v>
          </cell>
          <cell r="N272">
            <v>39104946.200000003</v>
          </cell>
          <cell r="Q272">
            <v>0</v>
          </cell>
          <cell r="T272">
            <v>0</v>
          </cell>
          <cell r="W272">
            <v>0</v>
          </cell>
          <cell r="Z272">
            <v>0</v>
          </cell>
          <cell r="AC272">
            <v>0</v>
          </cell>
          <cell r="AF272">
            <v>0</v>
          </cell>
          <cell r="AI272">
            <v>0</v>
          </cell>
          <cell r="AL272">
            <v>0</v>
          </cell>
          <cell r="AO272">
            <v>0</v>
          </cell>
          <cell r="AR272">
            <v>0</v>
          </cell>
          <cell r="BB272">
            <v>0</v>
          </cell>
          <cell r="BD272">
            <v>38596774.075999998</v>
          </cell>
          <cell r="BE272">
            <v>64605711.871999979</v>
          </cell>
        </row>
        <row r="273">
          <cell r="A273" t="str">
            <v>8107-USCI</v>
          </cell>
          <cell r="K273">
            <v>0</v>
          </cell>
          <cell r="N273">
            <v>0</v>
          </cell>
          <cell r="Q273">
            <v>0</v>
          </cell>
          <cell r="T273">
            <v>0</v>
          </cell>
          <cell r="W273">
            <v>0</v>
          </cell>
          <cell r="Z273">
            <v>0</v>
          </cell>
          <cell r="AC273">
            <v>0</v>
          </cell>
          <cell r="AF273">
            <v>0</v>
          </cell>
          <cell r="AI273">
            <v>0</v>
          </cell>
          <cell r="AL273">
            <v>0</v>
          </cell>
          <cell r="AO273">
            <v>0</v>
          </cell>
          <cell r="AR273">
            <v>0</v>
          </cell>
          <cell r="BB273">
            <v>0</v>
          </cell>
          <cell r="BE273">
            <v>0</v>
          </cell>
        </row>
        <row r="274">
          <cell r="A274" t="str">
            <v>8107-USCI</v>
          </cell>
          <cell r="K274">
            <v>0</v>
          </cell>
          <cell r="N274">
            <v>0</v>
          </cell>
          <cell r="Q274">
            <v>0</v>
          </cell>
          <cell r="T274">
            <v>0</v>
          </cell>
          <cell r="W274">
            <v>0</v>
          </cell>
          <cell r="Z274">
            <v>0</v>
          </cell>
          <cell r="AC274">
            <v>0</v>
          </cell>
          <cell r="AF274">
            <v>0</v>
          </cell>
          <cell r="AI274">
            <v>0</v>
          </cell>
          <cell r="AL274">
            <v>0</v>
          </cell>
          <cell r="AO274">
            <v>0</v>
          </cell>
          <cell r="AR274">
            <v>0</v>
          </cell>
          <cell r="BB274">
            <v>6240800</v>
          </cell>
          <cell r="BE274">
            <v>6240800</v>
          </cell>
        </row>
        <row r="275">
          <cell r="A275" t="str">
            <v>8107-USCI</v>
          </cell>
          <cell r="K275">
            <v>0</v>
          </cell>
          <cell r="N275">
            <v>0</v>
          </cell>
          <cell r="Q275">
            <v>0</v>
          </cell>
          <cell r="T275">
            <v>0</v>
          </cell>
          <cell r="W275">
            <v>0</v>
          </cell>
          <cell r="Z275">
            <v>0</v>
          </cell>
          <cell r="AC275">
            <v>0</v>
          </cell>
          <cell r="AF275">
            <v>0</v>
          </cell>
          <cell r="AI275">
            <v>0</v>
          </cell>
          <cell r="AL275">
            <v>0</v>
          </cell>
          <cell r="AO275">
            <v>0</v>
          </cell>
          <cell r="AR275">
            <v>0</v>
          </cell>
          <cell r="BB275">
            <v>0</v>
          </cell>
          <cell r="BD275">
            <v>7510999.9999999991</v>
          </cell>
          <cell r="BE275">
            <v>0</v>
          </cell>
        </row>
        <row r="276">
          <cell r="A276" t="str">
            <v>8107-USCI</v>
          </cell>
          <cell r="K276">
            <v>0</v>
          </cell>
          <cell r="N276">
            <v>0</v>
          </cell>
          <cell r="Q276">
            <v>0</v>
          </cell>
          <cell r="T276">
            <v>0</v>
          </cell>
          <cell r="W276">
            <v>0</v>
          </cell>
          <cell r="Z276">
            <v>0</v>
          </cell>
          <cell r="AC276">
            <v>0</v>
          </cell>
          <cell r="AF276">
            <v>0</v>
          </cell>
          <cell r="AI276">
            <v>0</v>
          </cell>
          <cell r="AL276">
            <v>0</v>
          </cell>
          <cell r="AO276">
            <v>0</v>
          </cell>
          <cell r="AR276">
            <v>0</v>
          </cell>
          <cell r="BB276">
            <v>0</v>
          </cell>
          <cell r="BD276">
            <v>60733484.129500002</v>
          </cell>
          <cell r="BE276">
            <v>86040111.069999993</v>
          </cell>
        </row>
        <row r="277">
          <cell r="A277" t="str">
            <v>8107-USCI</v>
          </cell>
          <cell r="K277">
            <v>0</v>
          </cell>
          <cell r="N277">
            <v>0</v>
          </cell>
          <cell r="Q277">
            <v>0</v>
          </cell>
          <cell r="T277">
            <v>0</v>
          </cell>
          <cell r="W277">
            <v>0</v>
          </cell>
          <cell r="Z277">
            <v>0</v>
          </cell>
          <cell r="AC277">
            <v>0</v>
          </cell>
          <cell r="AF277">
            <v>0</v>
          </cell>
          <cell r="AI277">
            <v>0</v>
          </cell>
          <cell r="AL277">
            <v>0</v>
          </cell>
          <cell r="AO277">
            <v>0</v>
          </cell>
          <cell r="AR277">
            <v>0</v>
          </cell>
          <cell r="BB277">
            <v>0</v>
          </cell>
          <cell r="BD277">
            <v>38311465.675466672</v>
          </cell>
          <cell r="BE277">
            <v>81495510.709999993</v>
          </cell>
        </row>
        <row r="278">
          <cell r="A278" t="str">
            <v>8107-USCI</v>
          </cell>
          <cell r="K278">
            <v>0</v>
          </cell>
          <cell r="N278">
            <v>0</v>
          </cell>
          <cell r="Q278">
            <v>0</v>
          </cell>
          <cell r="T278">
            <v>0</v>
          </cell>
          <cell r="W278">
            <v>0</v>
          </cell>
          <cell r="Z278">
            <v>0</v>
          </cell>
          <cell r="AC278">
            <v>0</v>
          </cell>
          <cell r="AF278">
            <v>0</v>
          </cell>
          <cell r="AI278">
            <v>0</v>
          </cell>
          <cell r="AL278">
            <v>0</v>
          </cell>
          <cell r="AO278">
            <v>0</v>
          </cell>
          <cell r="AR278">
            <v>0</v>
          </cell>
          <cell r="BB278">
            <v>0</v>
          </cell>
          <cell r="BD278">
            <v>4518200</v>
          </cell>
          <cell r="BE278">
            <v>91102764.090000004</v>
          </cell>
        </row>
        <row r="279">
          <cell r="A279" t="str">
            <v>8107-USCI</v>
          </cell>
          <cell r="K279">
            <v>0</v>
          </cell>
          <cell r="N279">
            <v>0</v>
          </cell>
          <cell r="Q279">
            <v>0</v>
          </cell>
          <cell r="T279">
            <v>0</v>
          </cell>
          <cell r="W279">
            <v>0</v>
          </cell>
          <cell r="Z279">
            <v>0</v>
          </cell>
          <cell r="AC279">
            <v>0</v>
          </cell>
          <cell r="AF279">
            <v>0</v>
          </cell>
          <cell r="AI279">
            <v>0</v>
          </cell>
          <cell r="AL279">
            <v>0</v>
          </cell>
          <cell r="AO279">
            <v>0</v>
          </cell>
          <cell r="AR279">
            <v>0</v>
          </cell>
          <cell r="BB279">
            <v>0</v>
          </cell>
          <cell r="BD279">
            <v>0</v>
          </cell>
          <cell r="BE279">
            <v>0</v>
          </cell>
        </row>
        <row r="280">
          <cell r="A280" t="str">
            <v>Total USCI</v>
          </cell>
          <cell r="K280">
            <v>30285032</v>
          </cell>
          <cell r="N280">
            <v>60719203.379999995</v>
          </cell>
          <cell r="Q280">
            <v>29719422.620000001</v>
          </cell>
          <cell r="T280">
            <v>22208423</v>
          </cell>
          <cell r="W280">
            <v>22208423</v>
          </cell>
          <cell r="Z280">
            <v>22208423</v>
          </cell>
          <cell r="AC280">
            <v>31854884</v>
          </cell>
          <cell r="AF280">
            <v>0</v>
          </cell>
          <cell r="AI280">
            <v>0</v>
          </cell>
          <cell r="AL280">
            <v>0</v>
          </cell>
          <cell r="AO280">
            <v>0</v>
          </cell>
          <cell r="AR280">
            <v>0</v>
          </cell>
          <cell r="BB280">
            <v>111357280.23233578</v>
          </cell>
          <cell r="BD280">
            <v>159992310.40096667</v>
          </cell>
          <cell r="BE280">
            <v>63996191.719999999</v>
          </cell>
        </row>
        <row r="281">
          <cell r="A281" t="str">
            <v>8107-DG-T</v>
          </cell>
          <cell r="K281">
            <v>0</v>
          </cell>
          <cell r="N281">
            <v>0</v>
          </cell>
          <cell r="Q281">
            <v>0</v>
          </cell>
          <cell r="T281">
            <v>0</v>
          </cell>
          <cell r="W281">
            <v>0</v>
          </cell>
          <cell r="Z281">
            <v>0</v>
          </cell>
          <cell r="AC281">
            <v>0</v>
          </cell>
          <cell r="AF281">
            <v>0</v>
          </cell>
          <cell r="AI281">
            <v>0</v>
          </cell>
          <cell r="AL281">
            <v>0</v>
          </cell>
          <cell r="AO281">
            <v>0</v>
          </cell>
          <cell r="AR281">
            <v>0</v>
          </cell>
          <cell r="BB281">
            <v>0</v>
          </cell>
          <cell r="BE281">
            <v>0</v>
          </cell>
        </row>
        <row r="282">
          <cell r="A282" t="str">
            <v>8107-DG-T</v>
          </cell>
          <cell r="K282">
            <v>0</v>
          </cell>
          <cell r="N282">
            <v>0</v>
          </cell>
          <cell r="Q282">
            <v>0</v>
          </cell>
          <cell r="T282">
            <v>0</v>
          </cell>
          <cell r="W282">
            <v>0</v>
          </cell>
          <cell r="Z282">
            <v>0</v>
          </cell>
          <cell r="AC282">
            <v>0</v>
          </cell>
          <cell r="AF282">
            <v>0</v>
          </cell>
          <cell r="AI282">
            <v>0</v>
          </cell>
          <cell r="AL282">
            <v>0</v>
          </cell>
          <cell r="AO282">
            <v>0</v>
          </cell>
          <cell r="AR282">
            <v>0</v>
          </cell>
          <cell r="BB282">
            <v>0</v>
          </cell>
          <cell r="BE282">
            <v>0</v>
          </cell>
        </row>
        <row r="283">
          <cell r="A283" t="str">
            <v>Total DG-T</v>
          </cell>
          <cell r="K283">
            <v>0</v>
          </cell>
          <cell r="N283">
            <v>0</v>
          </cell>
          <cell r="Q283">
            <v>0</v>
          </cell>
          <cell r="T283">
            <v>0</v>
          </cell>
          <cell r="W283">
            <v>0</v>
          </cell>
          <cell r="Z283">
            <v>0</v>
          </cell>
          <cell r="AC283">
            <v>0</v>
          </cell>
          <cell r="AF283">
            <v>0</v>
          </cell>
          <cell r="AI283">
            <v>0</v>
          </cell>
          <cell r="AL283">
            <v>0</v>
          </cell>
          <cell r="AO283">
            <v>0</v>
          </cell>
          <cell r="AR283">
            <v>0</v>
          </cell>
          <cell r="BB283">
            <v>0</v>
          </cell>
          <cell r="BD283">
            <v>0</v>
          </cell>
          <cell r="BE283">
            <v>139754190</v>
          </cell>
        </row>
        <row r="284">
          <cell r="A284" t="str">
            <v>Total Cuenta 51802003 - Código 8107</v>
          </cell>
          <cell r="K284">
            <v>1137416373.73</v>
          </cell>
          <cell r="N284">
            <v>1133239743.3100002</v>
          </cell>
          <cell r="Q284">
            <v>1369335108.76</v>
          </cell>
          <cell r="T284">
            <v>1492713351.99</v>
          </cell>
          <cell r="W284">
            <v>961957996.36000001</v>
          </cell>
          <cell r="Z284">
            <v>1275495767.52</v>
          </cell>
          <cell r="AC284">
            <v>1219342064.4199998</v>
          </cell>
          <cell r="AF284">
            <v>514293647.58000004</v>
          </cell>
          <cell r="AI284">
            <v>0</v>
          </cell>
          <cell r="AL284">
            <v>0</v>
          </cell>
          <cell r="AO284">
            <v>0</v>
          </cell>
          <cell r="AR284">
            <v>0</v>
          </cell>
          <cell r="BB284">
            <v>6892667801.6239824</v>
          </cell>
          <cell r="BD284">
            <v>1117503678.5780048</v>
          </cell>
          <cell r="BE284">
            <v>0</v>
          </cell>
        </row>
        <row r="285">
          <cell r="A285">
            <v>8032</v>
          </cell>
          <cell r="K285">
            <v>0</v>
          </cell>
          <cell r="N285">
            <v>0</v>
          </cell>
          <cell r="Q285">
            <v>0</v>
          </cell>
          <cell r="T285">
            <v>0</v>
          </cell>
          <cell r="W285">
            <v>0</v>
          </cell>
          <cell r="Z285">
            <v>0</v>
          </cell>
          <cell r="AC285">
            <v>0</v>
          </cell>
          <cell r="AF285">
            <v>0</v>
          </cell>
          <cell r="AI285">
            <v>0</v>
          </cell>
          <cell r="AL285">
            <v>0</v>
          </cell>
          <cell r="AO285">
            <v>0</v>
          </cell>
          <cell r="AR285">
            <v>0</v>
          </cell>
          <cell r="BB285">
            <v>0</v>
          </cell>
          <cell r="BE285">
            <v>0</v>
          </cell>
        </row>
        <row r="286">
          <cell r="A286">
            <v>8032</v>
          </cell>
          <cell r="K286">
            <v>0</v>
          </cell>
          <cell r="N286">
            <v>0</v>
          </cell>
          <cell r="Q286">
            <v>0</v>
          </cell>
          <cell r="T286">
            <v>0</v>
          </cell>
          <cell r="W286">
            <v>0</v>
          </cell>
          <cell r="Z286">
            <v>0</v>
          </cell>
          <cell r="AC286">
            <v>0</v>
          </cell>
          <cell r="AF286">
            <v>0</v>
          </cell>
          <cell r="AI286">
            <v>0</v>
          </cell>
          <cell r="AL286">
            <v>0</v>
          </cell>
          <cell r="AO286">
            <v>0</v>
          </cell>
          <cell r="AR286">
            <v>0</v>
          </cell>
          <cell r="BB286">
            <v>0</v>
          </cell>
          <cell r="BE286">
            <v>0</v>
          </cell>
        </row>
        <row r="287">
          <cell r="A287" t="str">
            <v>Total Cuenta 514535 - Código 8032</v>
          </cell>
          <cell r="K287">
            <v>0</v>
          </cell>
          <cell r="N287">
            <v>0</v>
          </cell>
          <cell r="Q287">
            <v>0</v>
          </cell>
          <cell r="T287">
            <v>0</v>
          </cell>
          <cell r="W287">
            <v>0</v>
          </cell>
          <cell r="Z287">
            <v>0</v>
          </cell>
          <cell r="AC287">
            <v>0</v>
          </cell>
          <cell r="AF287">
            <v>0</v>
          </cell>
          <cell r="AI287">
            <v>0</v>
          </cell>
          <cell r="AL287">
            <v>0</v>
          </cell>
          <cell r="AO287">
            <v>0</v>
          </cell>
          <cell r="AR287">
            <v>0</v>
          </cell>
          <cell r="BB287">
            <v>0</v>
          </cell>
          <cell r="BD287">
            <v>0</v>
          </cell>
          <cell r="BE287">
            <v>26196302</v>
          </cell>
        </row>
        <row r="288">
          <cell r="A288">
            <v>8134</v>
          </cell>
          <cell r="K288">
            <v>11405301.300000001</v>
          </cell>
          <cell r="N288">
            <v>0</v>
          </cell>
          <cell r="Q288">
            <v>0</v>
          </cell>
          <cell r="T288">
            <v>0</v>
          </cell>
          <cell r="W288">
            <v>0</v>
          </cell>
          <cell r="Z288">
            <v>0</v>
          </cell>
          <cell r="AC288">
            <v>0</v>
          </cell>
          <cell r="AF288">
            <v>0</v>
          </cell>
          <cell r="AI288">
            <v>0</v>
          </cell>
          <cell r="AL288">
            <v>0</v>
          </cell>
          <cell r="AO288">
            <v>0</v>
          </cell>
          <cell r="AR288">
            <v>0</v>
          </cell>
          <cell r="BB288">
            <v>0</v>
          </cell>
          <cell r="BE288">
            <v>11405301.300000001</v>
          </cell>
        </row>
        <row r="289">
          <cell r="A289">
            <v>8134</v>
          </cell>
          <cell r="K289">
            <v>-4650</v>
          </cell>
          <cell r="N289">
            <v>-53700</v>
          </cell>
          <cell r="Q289">
            <v>-40700</v>
          </cell>
          <cell r="T289">
            <v>-4000</v>
          </cell>
          <cell r="W289">
            <v>-6500</v>
          </cell>
          <cell r="Z289">
            <v>-19250</v>
          </cell>
          <cell r="AC289">
            <v>-34900</v>
          </cell>
          <cell r="AF289">
            <v>0</v>
          </cell>
          <cell r="AI289">
            <v>0</v>
          </cell>
          <cell r="AL289">
            <v>0</v>
          </cell>
          <cell r="AO289">
            <v>0</v>
          </cell>
          <cell r="AR289">
            <v>0</v>
          </cell>
          <cell r="BB289">
            <v>0</v>
          </cell>
          <cell r="BD289">
            <v>-81850</v>
          </cell>
          <cell r="BE289">
            <v>0</v>
          </cell>
        </row>
        <row r="290">
          <cell r="A290">
            <v>8134</v>
          </cell>
          <cell r="K290">
            <v>18428741.770000003</v>
          </cell>
          <cell r="N290">
            <v>49101225.059999995</v>
          </cell>
          <cell r="Q290">
            <v>41062967.859999999</v>
          </cell>
          <cell r="T290">
            <v>25813522.68</v>
          </cell>
          <cell r="W290">
            <v>0</v>
          </cell>
          <cell r="Z290">
            <v>22101504.390000001</v>
          </cell>
          <cell r="AC290">
            <v>0</v>
          </cell>
          <cell r="AF290">
            <v>0</v>
          </cell>
          <cell r="AI290">
            <v>0</v>
          </cell>
          <cell r="AL290">
            <v>0</v>
          </cell>
          <cell r="AO290">
            <v>0</v>
          </cell>
          <cell r="AR290">
            <v>0</v>
          </cell>
          <cell r="BB290">
            <v>-0.75999999046325684</v>
          </cell>
          <cell r="BE290">
            <v>156507961</v>
          </cell>
        </row>
        <row r="291">
          <cell r="A291">
            <v>8134</v>
          </cell>
          <cell r="K291">
            <v>0</v>
          </cell>
          <cell r="N291">
            <v>0</v>
          </cell>
          <cell r="Q291">
            <v>0</v>
          </cell>
          <cell r="T291">
            <v>15672064</v>
          </cell>
          <cell r="W291">
            <v>26139815.120000001</v>
          </cell>
          <cell r="Z291">
            <v>51960128.399999999</v>
          </cell>
          <cell r="AC291">
            <v>32933514.550000001</v>
          </cell>
          <cell r="AF291">
            <v>34172233.980000004</v>
          </cell>
          <cell r="AI291">
            <v>0</v>
          </cell>
          <cell r="AL291">
            <v>0</v>
          </cell>
          <cell r="AO291">
            <v>0</v>
          </cell>
          <cell r="AR291">
            <v>0</v>
          </cell>
          <cell r="BB291">
            <v>179684735.10000002</v>
          </cell>
          <cell r="BE291">
            <v>340562491.15000004</v>
          </cell>
        </row>
        <row r="292">
          <cell r="A292">
            <v>8134</v>
          </cell>
          <cell r="K292">
            <v>0</v>
          </cell>
          <cell r="N292">
            <v>0</v>
          </cell>
          <cell r="Q292">
            <v>0</v>
          </cell>
          <cell r="T292">
            <v>958286</v>
          </cell>
          <cell r="W292">
            <v>0</v>
          </cell>
          <cell r="Z292">
            <v>0</v>
          </cell>
          <cell r="AC292">
            <v>0</v>
          </cell>
          <cell r="AF292">
            <v>0</v>
          </cell>
          <cell r="AI292">
            <v>0</v>
          </cell>
          <cell r="AL292">
            <v>0</v>
          </cell>
          <cell r="AO292">
            <v>0</v>
          </cell>
          <cell r="AR292">
            <v>0</v>
          </cell>
          <cell r="BB292">
            <v>0</v>
          </cell>
          <cell r="BD292">
            <v>0</v>
          </cell>
          <cell r="BE292">
            <v>958286</v>
          </cell>
        </row>
        <row r="293">
          <cell r="A293">
            <v>8134</v>
          </cell>
          <cell r="K293">
            <v>0</v>
          </cell>
          <cell r="N293">
            <v>0</v>
          </cell>
          <cell r="Q293">
            <v>0</v>
          </cell>
          <cell r="T293">
            <v>0</v>
          </cell>
          <cell r="W293">
            <v>0</v>
          </cell>
          <cell r="Z293">
            <v>0</v>
          </cell>
          <cell r="AC293">
            <v>0</v>
          </cell>
          <cell r="AF293">
            <v>0</v>
          </cell>
          <cell r="AI293">
            <v>0</v>
          </cell>
          <cell r="AL293">
            <v>0</v>
          </cell>
          <cell r="AO293">
            <v>0</v>
          </cell>
          <cell r="AR293">
            <v>0</v>
          </cell>
          <cell r="BB293">
            <v>0</v>
          </cell>
          <cell r="BE293">
            <v>0</v>
          </cell>
        </row>
        <row r="294">
          <cell r="A294" t="str">
            <v>Total Cuenta 514535 - Código 8134</v>
          </cell>
          <cell r="K294">
            <v>29829393.070000004</v>
          </cell>
          <cell r="N294">
            <v>49047525.059999995</v>
          </cell>
          <cell r="Q294">
            <v>41022267.859999999</v>
          </cell>
          <cell r="T294">
            <v>42439872.68</v>
          </cell>
          <cell r="W294">
            <v>26133315.120000001</v>
          </cell>
          <cell r="Z294">
            <v>74042382.789999992</v>
          </cell>
          <cell r="AC294">
            <v>32898614.550000001</v>
          </cell>
          <cell r="AF294">
            <v>34172233.980000004</v>
          </cell>
          <cell r="AI294">
            <v>0</v>
          </cell>
          <cell r="AL294">
            <v>0</v>
          </cell>
          <cell r="AO294">
            <v>0</v>
          </cell>
          <cell r="AR294">
            <v>0</v>
          </cell>
          <cell r="BB294">
            <v>179684734.34000003</v>
          </cell>
          <cell r="BD294">
            <v>-81850</v>
          </cell>
          <cell r="BE294">
            <v>6240800</v>
          </cell>
        </row>
        <row r="295">
          <cell r="A295" t="str">
            <v>8083-SCC</v>
          </cell>
          <cell r="K295">
            <v>0.01</v>
          </cell>
          <cell r="N295">
            <v>8640734.4100000001</v>
          </cell>
          <cell r="Q295">
            <v>4357824.04</v>
          </cell>
          <cell r="T295">
            <v>4174298.51</v>
          </cell>
          <cell r="W295">
            <v>4149975.33</v>
          </cell>
          <cell r="Z295">
            <v>4063958.53</v>
          </cell>
          <cell r="AC295">
            <v>4044366.07</v>
          </cell>
          <cell r="AF295">
            <v>4091889.15</v>
          </cell>
          <cell r="AI295">
            <v>0</v>
          </cell>
          <cell r="AL295">
            <v>0</v>
          </cell>
          <cell r="AO295">
            <v>0</v>
          </cell>
          <cell r="AR295">
            <v>0</v>
          </cell>
          <cell r="BB295">
            <v>16132189.833320003</v>
          </cell>
          <cell r="BE295">
            <v>49655235.883320004</v>
          </cell>
        </row>
        <row r="296">
          <cell r="A296" t="str">
            <v>8083-SCC</v>
          </cell>
          <cell r="K296">
            <v>0</v>
          </cell>
          <cell r="N296">
            <v>0</v>
          </cell>
          <cell r="Q296">
            <v>0</v>
          </cell>
          <cell r="T296">
            <v>0</v>
          </cell>
          <cell r="W296">
            <v>0</v>
          </cell>
          <cell r="Z296">
            <v>0</v>
          </cell>
          <cell r="AC296">
            <v>0</v>
          </cell>
          <cell r="AF296">
            <v>0</v>
          </cell>
          <cell r="AI296">
            <v>0</v>
          </cell>
          <cell r="AL296">
            <v>0</v>
          </cell>
          <cell r="AO296">
            <v>0</v>
          </cell>
          <cell r="AR296">
            <v>0</v>
          </cell>
          <cell r="BB296">
            <v>0</v>
          </cell>
          <cell r="BD296">
            <v>0</v>
          </cell>
          <cell r="BE296">
            <v>0</v>
          </cell>
        </row>
        <row r="297">
          <cell r="A297" t="str">
            <v>8083-SCC</v>
          </cell>
          <cell r="K297">
            <v>0</v>
          </cell>
          <cell r="N297">
            <v>0</v>
          </cell>
          <cell r="Q297">
            <v>0</v>
          </cell>
          <cell r="T297">
            <v>1564972</v>
          </cell>
          <cell r="W297">
            <v>-0.67</v>
          </cell>
          <cell r="Z297">
            <v>0</v>
          </cell>
          <cell r="AC297">
            <v>0</v>
          </cell>
          <cell r="AF297">
            <v>0</v>
          </cell>
          <cell r="AI297">
            <v>0</v>
          </cell>
          <cell r="AL297">
            <v>0</v>
          </cell>
          <cell r="AO297">
            <v>0</v>
          </cell>
          <cell r="AR297">
            <v>0</v>
          </cell>
          <cell r="BB297">
            <v>8887321.7245866694</v>
          </cell>
          <cell r="BE297">
            <v>10452293.054586669</v>
          </cell>
        </row>
        <row r="298">
          <cell r="A298" t="str">
            <v>8083-SCC</v>
          </cell>
          <cell r="K298">
            <v>1997383.26</v>
          </cell>
          <cell r="N298">
            <v>2043770.66</v>
          </cell>
          <cell r="Q298">
            <v>1954675.83</v>
          </cell>
          <cell r="T298">
            <v>1924659.29</v>
          </cell>
          <cell r="W298">
            <v>1895637.32</v>
          </cell>
          <cell r="Z298">
            <v>0</v>
          </cell>
          <cell r="AC298">
            <v>0</v>
          </cell>
          <cell r="AF298">
            <v>0</v>
          </cell>
          <cell r="AI298">
            <v>0</v>
          </cell>
          <cell r="AL298">
            <v>0</v>
          </cell>
          <cell r="AO298">
            <v>0</v>
          </cell>
          <cell r="AR298">
            <v>0</v>
          </cell>
          <cell r="BB298">
            <v>0</v>
          </cell>
          <cell r="BE298">
            <v>9816126.3599999994</v>
          </cell>
        </row>
        <row r="299">
          <cell r="A299" t="str">
            <v>8083-SCC</v>
          </cell>
          <cell r="K299">
            <v>0</v>
          </cell>
          <cell r="N299">
            <v>0</v>
          </cell>
          <cell r="Q299">
            <v>0</v>
          </cell>
          <cell r="T299">
            <v>0</v>
          </cell>
          <cell r="W299">
            <v>0</v>
          </cell>
          <cell r="Z299">
            <v>0</v>
          </cell>
          <cell r="AC299">
            <v>0</v>
          </cell>
          <cell r="AF299">
            <v>0</v>
          </cell>
          <cell r="AI299">
            <v>0</v>
          </cell>
          <cell r="AL299">
            <v>0</v>
          </cell>
          <cell r="AO299">
            <v>0</v>
          </cell>
          <cell r="AR299">
            <v>0</v>
          </cell>
          <cell r="BB299">
            <v>13210776</v>
          </cell>
          <cell r="BE299">
            <v>13210776</v>
          </cell>
        </row>
        <row r="300">
          <cell r="A300" t="str">
            <v>8083-SCC</v>
          </cell>
          <cell r="K300">
            <v>0</v>
          </cell>
          <cell r="N300">
            <v>0</v>
          </cell>
          <cell r="Q300">
            <v>0</v>
          </cell>
          <cell r="T300">
            <v>0</v>
          </cell>
          <cell r="W300">
            <v>0</v>
          </cell>
          <cell r="Z300">
            <v>0</v>
          </cell>
          <cell r="AC300">
            <v>0</v>
          </cell>
          <cell r="AF300">
            <v>0</v>
          </cell>
          <cell r="AI300">
            <v>0</v>
          </cell>
          <cell r="AL300">
            <v>0</v>
          </cell>
          <cell r="AO300">
            <v>0</v>
          </cell>
          <cell r="AR300">
            <v>0</v>
          </cell>
          <cell r="BB300">
            <v>4846990.2733279951</v>
          </cell>
          <cell r="BE300">
            <v>4846990.2733279951</v>
          </cell>
        </row>
        <row r="301">
          <cell r="A301" t="str">
            <v>8083-SCC</v>
          </cell>
          <cell r="K301">
            <v>0</v>
          </cell>
          <cell r="N301">
            <v>0</v>
          </cell>
          <cell r="Q301">
            <v>0</v>
          </cell>
          <cell r="T301">
            <v>0</v>
          </cell>
          <cell r="W301">
            <v>0</v>
          </cell>
          <cell r="Z301">
            <v>0</v>
          </cell>
          <cell r="AC301">
            <v>0</v>
          </cell>
          <cell r="AF301">
            <v>0</v>
          </cell>
          <cell r="AI301">
            <v>0</v>
          </cell>
          <cell r="AL301">
            <v>0</v>
          </cell>
          <cell r="AO301">
            <v>0</v>
          </cell>
          <cell r="AR301">
            <v>0</v>
          </cell>
          <cell r="BB301">
            <v>9039638.1629679985</v>
          </cell>
          <cell r="BE301">
            <v>9039638.1629679985</v>
          </cell>
        </row>
        <row r="302">
          <cell r="A302" t="str">
            <v>8083-SCC</v>
          </cell>
          <cell r="K302">
            <v>1216352</v>
          </cell>
          <cell r="N302">
            <v>1216352</v>
          </cell>
          <cell r="Q302">
            <v>1216352</v>
          </cell>
          <cell r="T302">
            <v>1216352</v>
          </cell>
          <cell r="W302">
            <v>1216352</v>
          </cell>
          <cell r="Z302">
            <v>1216352</v>
          </cell>
          <cell r="AC302">
            <v>1216352</v>
          </cell>
          <cell r="AF302">
            <v>0</v>
          </cell>
          <cell r="AI302">
            <v>0</v>
          </cell>
          <cell r="AL302">
            <v>0</v>
          </cell>
          <cell r="AO302">
            <v>0</v>
          </cell>
          <cell r="AR302">
            <v>0</v>
          </cell>
          <cell r="BB302">
            <v>7999053.166666666</v>
          </cell>
          <cell r="BE302">
            <v>16513517.166666666</v>
          </cell>
        </row>
        <row r="303">
          <cell r="A303" t="str">
            <v>8083-SCC</v>
          </cell>
          <cell r="K303">
            <v>25526940.559999999</v>
          </cell>
          <cell r="N303">
            <v>37183702.530000009</v>
          </cell>
          <cell r="Q303">
            <v>22509439.859999999</v>
          </cell>
          <cell r="T303">
            <v>22509439.84</v>
          </cell>
          <cell r="W303">
            <v>34774747.579999998</v>
          </cell>
          <cell r="Z303">
            <v>35154790.420000002</v>
          </cell>
          <cell r="AC303">
            <v>3898633.3400000003</v>
          </cell>
          <cell r="AF303">
            <v>3898633.43</v>
          </cell>
          <cell r="AI303">
            <v>0</v>
          </cell>
          <cell r="AL303">
            <v>0</v>
          </cell>
          <cell r="AO303">
            <v>0</v>
          </cell>
          <cell r="AR303">
            <v>0</v>
          </cell>
          <cell r="BB303">
            <v>4055561.1215999126</v>
          </cell>
          <cell r="BE303">
            <v>189511888.68159994</v>
          </cell>
        </row>
        <row r="304">
          <cell r="A304" t="str">
            <v>8083-SCC</v>
          </cell>
          <cell r="K304">
            <v>0</v>
          </cell>
          <cell r="N304">
            <v>0</v>
          </cell>
          <cell r="Q304">
            <v>0</v>
          </cell>
          <cell r="T304">
            <v>0</v>
          </cell>
          <cell r="W304">
            <v>0</v>
          </cell>
          <cell r="Z304">
            <v>0</v>
          </cell>
          <cell r="AC304">
            <v>0</v>
          </cell>
          <cell r="AF304">
            <v>0</v>
          </cell>
          <cell r="AI304">
            <v>0</v>
          </cell>
          <cell r="AL304">
            <v>0</v>
          </cell>
          <cell r="AO304">
            <v>0</v>
          </cell>
          <cell r="AR304">
            <v>0</v>
          </cell>
          <cell r="BB304">
            <v>0</v>
          </cell>
          <cell r="BD304">
            <v>131000000</v>
          </cell>
          <cell r="BE304">
            <v>20214465</v>
          </cell>
        </row>
        <row r="305">
          <cell r="A305" t="str">
            <v>8083-SCC</v>
          </cell>
          <cell r="K305">
            <v>0</v>
          </cell>
          <cell r="N305">
            <v>0</v>
          </cell>
          <cell r="Q305">
            <v>0</v>
          </cell>
          <cell r="T305">
            <v>0</v>
          </cell>
          <cell r="W305">
            <v>0</v>
          </cell>
          <cell r="Z305">
            <v>12344708</v>
          </cell>
          <cell r="AC305">
            <v>3125986</v>
          </cell>
          <cell r="AF305">
            <v>0</v>
          </cell>
          <cell r="AI305">
            <v>0</v>
          </cell>
          <cell r="AL305">
            <v>0</v>
          </cell>
          <cell r="AO305">
            <v>0</v>
          </cell>
          <cell r="AR305">
            <v>0</v>
          </cell>
          <cell r="BB305">
            <v>4874207.8375999928</v>
          </cell>
          <cell r="BD305">
            <v>0</v>
          </cell>
          <cell r="BE305">
            <v>20344901.837599993</v>
          </cell>
        </row>
        <row r="306">
          <cell r="A306" t="str">
            <v>8083-SCC</v>
          </cell>
          <cell r="K306">
            <v>0</v>
          </cell>
          <cell r="N306">
            <v>0</v>
          </cell>
          <cell r="Q306">
            <v>0</v>
          </cell>
          <cell r="T306">
            <v>20145217</v>
          </cell>
          <cell r="W306">
            <v>-20145217</v>
          </cell>
          <cell r="Z306">
            <v>0</v>
          </cell>
          <cell r="AC306">
            <v>0</v>
          </cell>
          <cell r="AF306">
            <v>0</v>
          </cell>
          <cell r="AI306">
            <v>0</v>
          </cell>
          <cell r="AL306">
            <v>0</v>
          </cell>
          <cell r="AO306">
            <v>0</v>
          </cell>
          <cell r="AR306">
            <v>0</v>
          </cell>
          <cell r="BB306">
            <v>-13.379839986562729</v>
          </cell>
          <cell r="BE306">
            <v>-13.379839986562729</v>
          </cell>
        </row>
        <row r="307">
          <cell r="A307" t="str">
            <v>8083-SCC</v>
          </cell>
          <cell r="K307">
            <v>0</v>
          </cell>
          <cell r="N307">
            <v>0</v>
          </cell>
          <cell r="Q307">
            <v>0</v>
          </cell>
          <cell r="T307">
            <v>0</v>
          </cell>
          <cell r="W307">
            <v>0</v>
          </cell>
          <cell r="Z307">
            <v>0</v>
          </cell>
          <cell r="AC307">
            <v>0</v>
          </cell>
          <cell r="AF307">
            <v>0</v>
          </cell>
          <cell r="AI307">
            <v>0</v>
          </cell>
          <cell r="AL307">
            <v>0</v>
          </cell>
          <cell r="AO307">
            <v>0</v>
          </cell>
          <cell r="AR307">
            <v>0</v>
          </cell>
          <cell r="BB307">
            <v>22065061.145063996</v>
          </cell>
          <cell r="BE307">
            <v>22065061.145063996</v>
          </cell>
        </row>
        <row r="308">
          <cell r="A308" t="str">
            <v>8083-SCC</v>
          </cell>
          <cell r="K308">
            <v>0</v>
          </cell>
          <cell r="N308">
            <v>0</v>
          </cell>
          <cell r="Q308">
            <v>0</v>
          </cell>
          <cell r="T308">
            <v>0</v>
          </cell>
          <cell r="W308">
            <v>0</v>
          </cell>
          <cell r="Z308">
            <v>0</v>
          </cell>
          <cell r="AC308">
            <v>0</v>
          </cell>
          <cell r="AF308">
            <v>0</v>
          </cell>
          <cell r="AI308">
            <v>0</v>
          </cell>
          <cell r="AL308">
            <v>0</v>
          </cell>
          <cell r="AO308">
            <v>0</v>
          </cell>
          <cell r="AR308">
            <v>0</v>
          </cell>
          <cell r="BB308">
            <v>12581360.000000004</v>
          </cell>
          <cell r="BE308">
            <v>12581360.000000004</v>
          </cell>
        </row>
        <row r="309">
          <cell r="A309" t="str">
            <v>8083-SCC</v>
          </cell>
          <cell r="K309">
            <v>0</v>
          </cell>
          <cell r="N309">
            <v>0</v>
          </cell>
          <cell r="Q309">
            <v>0</v>
          </cell>
          <cell r="T309">
            <v>0</v>
          </cell>
          <cell r="W309">
            <v>0</v>
          </cell>
          <cell r="Z309">
            <v>0</v>
          </cell>
          <cell r="AC309">
            <v>0</v>
          </cell>
          <cell r="AF309">
            <v>0</v>
          </cell>
          <cell r="AI309">
            <v>0</v>
          </cell>
          <cell r="AL309">
            <v>0</v>
          </cell>
          <cell r="AO309">
            <v>0</v>
          </cell>
          <cell r="AR309">
            <v>0</v>
          </cell>
          <cell r="BB309">
            <v>14595966.336000025</v>
          </cell>
          <cell r="BE309">
            <v>14595966.336000025</v>
          </cell>
        </row>
        <row r="310">
          <cell r="A310" t="str">
            <v>8083-SCC</v>
          </cell>
          <cell r="K310">
            <v>25475647</v>
          </cell>
          <cell r="N310">
            <v>0</v>
          </cell>
          <cell r="Q310">
            <v>0</v>
          </cell>
          <cell r="T310">
            <v>0</v>
          </cell>
          <cell r="W310">
            <v>0</v>
          </cell>
          <cell r="Z310">
            <v>0</v>
          </cell>
          <cell r="AC310">
            <v>0</v>
          </cell>
          <cell r="AF310">
            <v>0</v>
          </cell>
          <cell r="AI310">
            <v>0</v>
          </cell>
          <cell r="AL310">
            <v>0</v>
          </cell>
          <cell r="AO310">
            <v>0</v>
          </cell>
          <cell r="AR310">
            <v>0</v>
          </cell>
          <cell r="BB310">
            <v>0</v>
          </cell>
          <cell r="BE310">
            <v>25475647</v>
          </cell>
        </row>
        <row r="311">
          <cell r="A311" t="str">
            <v>8083-SCC</v>
          </cell>
          <cell r="K311">
            <v>0</v>
          </cell>
          <cell r="N311">
            <v>0</v>
          </cell>
          <cell r="Q311">
            <v>0</v>
          </cell>
          <cell r="T311">
            <v>0</v>
          </cell>
          <cell r="W311">
            <v>0</v>
          </cell>
          <cell r="Z311">
            <v>0</v>
          </cell>
          <cell r="AC311">
            <v>0</v>
          </cell>
          <cell r="AF311">
            <v>0</v>
          </cell>
          <cell r="AI311">
            <v>0</v>
          </cell>
          <cell r="AL311">
            <v>0</v>
          </cell>
          <cell r="AO311">
            <v>0</v>
          </cell>
          <cell r="AR311">
            <v>0</v>
          </cell>
          <cell r="BB311">
            <v>11505019.200000018</v>
          </cell>
          <cell r="BE311">
            <v>11505019.200000018</v>
          </cell>
        </row>
        <row r="312">
          <cell r="A312" t="str">
            <v>8083-SCC</v>
          </cell>
          <cell r="K312">
            <v>0</v>
          </cell>
          <cell r="N312">
            <v>0</v>
          </cell>
          <cell r="Q312">
            <v>0</v>
          </cell>
          <cell r="T312">
            <v>0</v>
          </cell>
          <cell r="W312">
            <v>0</v>
          </cell>
          <cell r="Z312">
            <v>0</v>
          </cell>
          <cell r="AC312">
            <v>0</v>
          </cell>
          <cell r="AF312">
            <v>0</v>
          </cell>
          <cell r="AI312">
            <v>0</v>
          </cell>
          <cell r="AL312">
            <v>0</v>
          </cell>
          <cell r="AO312">
            <v>0</v>
          </cell>
          <cell r="AR312">
            <v>0</v>
          </cell>
          <cell r="BB312">
            <v>0</v>
          </cell>
          <cell r="BE312">
            <v>0</v>
          </cell>
        </row>
        <row r="313">
          <cell r="A313" t="str">
            <v>8083-SCC</v>
          </cell>
          <cell r="K313">
            <v>0</v>
          </cell>
          <cell r="N313">
            <v>0</v>
          </cell>
          <cell r="Q313">
            <v>0</v>
          </cell>
          <cell r="T313">
            <v>0</v>
          </cell>
          <cell r="W313">
            <v>0</v>
          </cell>
          <cell r="Z313">
            <v>0</v>
          </cell>
          <cell r="AC313">
            <v>0</v>
          </cell>
          <cell r="AF313">
            <v>0</v>
          </cell>
          <cell r="AI313">
            <v>0</v>
          </cell>
          <cell r="AL313">
            <v>0</v>
          </cell>
          <cell r="AO313">
            <v>0</v>
          </cell>
          <cell r="AR313">
            <v>0</v>
          </cell>
          <cell r="BB313">
            <v>0</v>
          </cell>
          <cell r="BE313">
            <v>0</v>
          </cell>
        </row>
        <row r="314">
          <cell r="A314" t="str">
            <v>8083-SCC</v>
          </cell>
          <cell r="K314">
            <v>0</v>
          </cell>
          <cell r="N314">
            <v>0</v>
          </cell>
          <cell r="Q314">
            <v>0</v>
          </cell>
          <cell r="T314">
            <v>0</v>
          </cell>
          <cell r="W314">
            <v>0</v>
          </cell>
          <cell r="Z314">
            <v>0</v>
          </cell>
          <cell r="AC314">
            <v>0</v>
          </cell>
          <cell r="AF314">
            <v>0</v>
          </cell>
          <cell r="AI314">
            <v>0</v>
          </cell>
          <cell r="AL314">
            <v>0</v>
          </cell>
          <cell r="AO314">
            <v>0</v>
          </cell>
          <cell r="AR314">
            <v>0</v>
          </cell>
          <cell r="BB314">
            <v>0</v>
          </cell>
          <cell r="BE314">
            <v>0</v>
          </cell>
        </row>
        <row r="315">
          <cell r="A315" t="str">
            <v>8083-SCC</v>
          </cell>
          <cell r="K315">
            <v>0</v>
          </cell>
          <cell r="N315">
            <v>0</v>
          </cell>
          <cell r="Q315">
            <v>0</v>
          </cell>
          <cell r="T315">
            <v>0</v>
          </cell>
          <cell r="W315">
            <v>0</v>
          </cell>
          <cell r="Z315">
            <v>0</v>
          </cell>
          <cell r="AC315">
            <v>0</v>
          </cell>
          <cell r="AF315">
            <v>0</v>
          </cell>
          <cell r="AI315">
            <v>0</v>
          </cell>
          <cell r="AL315">
            <v>0</v>
          </cell>
          <cell r="AO315">
            <v>0</v>
          </cell>
          <cell r="AR315">
            <v>0</v>
          </cell>
          <cell r="BB315">
            <v>0</v>
          </cell>
          <cell r="BD315">
            <v>7602065.7999999998</v>
          </cell>
          <cell r="BE315">
            <v>0</v>
          </cell>
        </row>
        <row r="316">
          <cell r="A316" t="str">
            <v>8083-SCC</v>
          </cell>
          <cell r="K316">
            <v>0</v>
          </cell>
          <cell r="N316">
            <v>0</v>
          </cell>
          <cell r="Q316">
            <v>0</v>
          </cell>
          <cell r="T316">
            <v>0</v>
          </cell>
          <cell r="W316">
            <v>0</v>
          </cell>
          <cell r="Z316">
            <v>0</v>
          </cell>
          <cell r="AC316">
            <v>0</v>
          </cell>
          <cell r="AF316">
            <v>0</v>
          </cell>
          <cell r="AI316">
            <v>0</v>
          </cell>
          <cell r="AL316">
            <v>0</v>
          </cell>
          <cell r="AO316">
            <v>0</v>
          </cell>
          <cell r="AR316">
            <v>0</v>
          </cell>
          <cell r="BB316">
            <v>0</v>
          </cell>
          <cell r="BD316">
            <v>0</v>
          </cell>
          <cell r="BE316">
            <v>0</v>
          </cell>
        </row>
        <row r="317">
          <cell r="A317" t="str">
            <v>8083-SCC</v>
          </cell>
          <cell r="K317">
            <v>0</v>
          </cell>
          <cell r="N317">
            <v>0</v>
          </cell>
          <cell r="Q317">
            <v>0</v>
          </cell>
          <cell r="T317">
            <v>0</v>
          </cell>
          <cell r="W317">
            <v>0</v>
          </cell>
          <cell r="Z317">
            <v>0</v>
          </cell>
          <cell r="AC317">
            <v>0</v>
          </cell>
          <cell r="AF317">
            <v>0</v>
          </cell>
          <cell r="AI317">
            <v>0</v>
          </cell>
          <cell r="AL317">
            <v>0</v>
          </cell>
          <cell r="AO317">
            <v>0</v>
          </cell>
          <cell r="AR317">
            <v>0</v>
          </cell>
          <cell r="BB317">
            <v>0</v>
          </cell>
          <cell r="BE317">
            <v>0</v>
          </cell>
        </row>
        <row r="318">
          <cell r="A318" t="str">
            <v>Total 8083-SCC</v>
          </cell>
          <cell r="K318">
            <v>54216322.829999998</v>
          </cell>
          <cell r="N318">
            <v>49084559.600000009</v>
          </cell>
          <cell r="Q318">
            <v>30038291.73</v>
          </cell>
          <cell r="T318">
            <v>51534938.640000001</v>
          </cell>
          <cell r="W318">
            <v>21891494.560000002</v>
          </cell>
          <cell r="Z318">
            <v>52779808.950000003</v>
          </cell>
          <cell r="AC318">
            <v>12285337.41</v>
          </cell>
          <cell r="AF318">
            <v>7990522.5800000001</v>
          </cell>
          <cell r="AI318">
            <v>0</v>
          </cell>
          <cell r="AL318">
            <v>0</v>
          </cell>
          <cell r="AO318">
            <v>0</v>
          </cell>
          <cell r="AR318">
            <v>0</v>
          </cell>
          <cell r="BB318">
            <v>129793131.42129329</v>
          </cell>
          <cell r="BD318">
            <v>138602065.80000001</v>
          </cell>
          <cell r="BE318">
            <v>0</v>
          </cell>
        </row>
        <row r="319">
          <cell r="A319" t="str">
            <v>8083-DSI</v>
          </cell>
          <cell r="K319">
            <v>3998989</v>
          </cell>
          <cell r="N319">
            <v>3998989</v>
          </cell>
          <cell r="Q319">
            <v>3998989</v>
          </cell>
          <cell r="T319">
            <v>3998989</v>
          </cell>
          <cell r="W319">
            <v>3998989</v>
          </cell>
          <cell r="Z319">
            <v>3998989</v>
          </cell>
          <cell r="AC319">
            <v>3998989</v>
          </cell>
          <cell r="AF319">
            <v>0</v>
          </cell>
          <cell r="AI319">
            <v>0</v>
          </cell>
          <cell r="AL319">
            <v>0</v>
          </cell>
          <cell r="AO319">
            <v>0</v>
          </cell>
          <cell r="AR319">
            <v>0</v>
          </cell>
          <cell r="BB319">
            <v>19914721.135870993</v>
          </cell>
          <cell r="BE319">
            <v>47907644.135870993</v>
          </cell>
        </row>
        <row r="320">
          <cell r="A320" t="str">
            <v>8083-DSI</v>
          </cell>
          <cell r="K320">
            <v>0</v>
          </cell>
          <cell r="N320">
            <v>0</v>
          </cell>
          <cell r="Q320">
            <v>0</v>
          </cell>
          <cell r="T320">
            <v>0</v>
          </cell>
          <cell r="W320">
            <v>0</v>
          </cell>
          <cell r="Z320">
            <v>0</v>
          </cell>
          <cell r="AC320">
            <v>0</v>
          </cell>
          <cell r="AF320">
            <v>0</v>
          </cell>
          <cell r="AI320">
            <v>0</v>
          </cell>
          <cell r="AL320">
            <v>0</v>
          </cell>
          <cell r="AO320">
            <v>0</v>
          </cell>
          <cell r="AR320">
            <v>0</v>
          </cell>
          <cell r="BB320">
            <v>25285216</v>
          </cell>
          <cell r="BE320">
            <v>25285216</v>
          </cell>
        </row>
        <row r="321">
          <cell r="A321" t="str">
            <v>8083-DSI</v>
          </cell>
          <cell r="K321">
            <v>0</v>
          </cell>
          <cell r="N321">
            <v>0</v>
          </cell>
          <cell r="Q321">
            <v>0</v>
          </cell>
          <cell r="T321">
            <v>0</v>
          </cell>
          <cell r="W321">
            <v>0</v>
          </cell>
          <cell r="Z321">
            <v>0</v>
          </cell>
          <cell r="AC321">
            <v>0</v>
          </cell>
          <cell r="AF321">
            <v>0</v>
          </cell>
          <cell r="AI321">
            <v>0</v>
          </cell>
          <cell r="AL321">
            <v>0</v>
          </cell>
          <cell r="AO321">
            <v>0</v>
          </cell>
          <cell r="AR321">
            <v>0</v>
          </cell>
          <cell r="BB321">
            <v>3688268.923966676</v>
          </cell>
          <cell r="BE321">
            <v>3688268.923966676</v>
          </cell>
        </row>
        <row r="322">
          <cell r="A322" t="str">
            <v>8083-DSI</v>
          </cell>
          <cell r="K322">
            <v>3196154</v>
          </cell>
          <cell r="N322">
            <v>0</v>
          </cell>
          <cell r="Q322">
            <v>10481651</v>
          </cell>
          <cell r="T322">
            <v>3493883</v>
          </cell>
          <cell r="W322">
            <v>3493883</v>
          </cell>
          <cell r="Z322">
            <v>3493883</v>
          </cell>
          <cell r="AC322">
            <v>3493883</v>
          </cell>
          <cell r="AF322">
            <v>0</v>
          </cell>
          <cell r="AI322">
            <v>0</v>
          </cell>
          <cell r="AL322">
            <v>0</v>
          </cell>
          <cell r="AO322">
            <v>0</v>
          </cell>
          <cell r="AR322">
            <v>0</v>
          </cell>
          <cell r="BB322">
            <v>23861724.967039987</v>
          </cell>
          <cell r="BE322">
            <v>51515061.967039987</v>
          </cell>
        </row>
        <row r="323">
          <cell r="A323" t="str">
            <v>8083-DSI</v>
          </cell>
          <cell r="K323">
            <v>0</v>
          </cell>
          <cell r="N323">
            <v>0</v>
          </cell>
          <cell r="Q323">
            <v>5363289</v>
          </cell>
          <cell r="T323">
            <v>0</v>
          </cell>
          <cell r="W323">
            <v>0</v>
          </cell>
          <cell r="Z323">
            <v>0</v>
          </cell>
          <cell r="AC323">
            <v>0</v>
          </cell>
          <cell r="AF323">
            <v>0</v>
          </cell>
          <cell r="AI323">
            <v>0</v>
          </cell>
          <cell r="AL323">
            <v>0</v>
          </cell>
          <cell r="AO323">
            <v>0</v>
          </cell>
          <cell r="AR323">
            <v>0</v>
          </cell>
          <cell r="BB323">
            <v>19821843.568800002</v>
          </cell>
          <cell r="BE323">
            <v>25185132.568800002</v>
          </cell>
        </row>
        <row r="324">
          <cell r="A324" t="str">
            <v>8083-DSI</v>
          </cell>
          <cell r="K324">
            <v>0</v>
          </cell>
          <cell r="N324">
            <v>9436709</v>
          </cell>
          <cell r="Q324">
            <v>0</v>
          </cell>
          <cell r="T324">
            <v>0</v>
          </cell>
          <cell r="W324">
            <v>0</v>
          </cell>
          <cell r="Z324">
            <v>0</v>
          </cell>
          <cell r="AC324">
            <v>0</v>
          </cell>
          <cell r="AF324">
            <v>0</v>
          </cell>
          <cell r="AI324">
            <v>0</v>
          </cell>
          <cell r="AL324">
            <v>0</v>
          </cell>
          <cell r="AO324">
            <v>0</v>
          </cell>
          <cell r="AR324">
            <v>0</v>
          </cell>
          <cell r="BB324">
            <v>3764832.5866666669</v>
          </cell>
          <cell r="BE324">
            <v>13201541.586666666</v>
          </cell>
        </row>
        <row r="325">
          <cell r="A325" t="str">
            <v>8083-DSI</v>
          </cell>
          <cell r="K325">
            <v>0</v>
          </cell>
          <cell r="N325">
            <v>0</v>
          </cell>
          <cell r="Q325">
            <v>0</v>
          </cell>
          <cell r="T325">
            <v>0</v>
          </cell>
          <cell r="W325">
            <v>0</v>
          </cell>
          <cell r="Z325">
            <v>0</v>
          </cell>
          <cell r="AC325">
            <v>0</v>
          </cell>
          <cell r="AF325">
            <v>0</v>
          </cell>
          <cell r="AI325">
            <v>0</v>
          </cell>
          <cell r="AL325">
            <v>0</v>
          </cell>
          <cell r="AO325">
            <v>0</v>
          </cell>
          <cell r="AR325">
            <v>0</v>
          </cell>
          <cell r="BB325">
            <v>0</v>
          </cell>
          <cell r="BD325">
            <v>30612432.9672</v>
          </cell>
          <cell r="BE325">
            <v>0</v>
          </cell>
        </row>
        <row r="326">
          <cell r="A326" t="str">
            <v>8083-DSI</v>
          </cell>
          <cell r="K326">
            <v>0</v>
          </cell>
          <cell r="N326">
            <v>0</v>
          </cell>
          <cell r="Q326">
            <v>0</v>
          </cell>
          <cell r="T326">
            <v>0</v>
          </cell>
          <cell r="W326">
            <v>0</v>
          </cell>
          <cell r="Z326">
            <v>0</v>
          </cell>
          <cell r="AC326">
            <v>0</v>
          </cell>
          <cell r="AF326">
            <v>0</v>
          </cell>
          <cell r="AI326">
            <v>0</v>
          </cell>
          <cell r="AL326">
            <v>0</v>
          </cell>
          <cell r="AO326">
            <v>0</v>
          </cell>
          <cell r="AR326">
            <v>0</v>
          </cell>
          <cell r="BB326">
            <v>0</v>
          </cell>
          <cell r="BE326">
            <v>0</v>
          </cell>
        </row>
        <row r="327">
          <cell r="A327" t="str">
            <v>Total 8083-DSI</v>
          </cell>
          <cell r="K327">
            <v>7195143</v>
          </cell>
          <cell r="N327">
            <v>13435698</v>
          </cell>
          <cell r="Q327">
            <v>19843929</v>
          </cell>
          <cell r="T327">
            <v>7492872</v>
          </cell>
          <cell r="W327">
            <v>7492872</v>
          </cell>
          <cell r="Z327">
            <v>7492872</v>
          </cell>
          <cell r="AC327">
            <v>7492872</v>
          </cell>
          <cell r="AF327">
            <v>0</v>
          </cell>
          <cell r="AI327">
            <v>0</v>
          </cell>
          <cell r="AL327">
            <v>0</v>
          </cell>
          <cell r="AO327">
            <v>0</v>
          </cell>
          <cell r="AR327">
            <v>0</v>
          </cell>
          <cell r="BB327">
            <v>96336607.182344332</v>
          </cell>
          <cell r="BD327">
            <v>30612432.9672</v>
          </cell>
          <cell r="BE327">
            <v>0</v>
          </cell>
        </row>
        <row r="328">
          <cell r="A328" t="str">
            <v>Total Cuenta 516005 - Código 8083</v>
          </cell>
          <cell r="K328">
            <v>61411465.829999998</v>
          </cell>
          <cell r="N328">
            <v>62520257.600000009</v>
          </cell>
          <cell r="Q328">
            <v>49882220.730000004</v>
          </cell>
          <cell r="T328">
            <v>59027810.640000001</v>
          </cell>
          <cell r="W328">
            <v>29384366.560000002</v>
          </cell>
          <cell r="Z328">
            <v>60272680.950000003</v>
          </cell>
          <cell r="AC328">
            <v>19778209.41</v>
          </cell>
          <cell r="AF328">
            <v>7990522.5800000001</v>
          </cell>
          <cell r="AI328">
            <v>0</v>
          </cell>
          <cell r="AL328">
            <v>0</v>
          </cell>
          <cell r="AO328">
            <v>0</v>
          </cell>
          <cell r="AR328">
            <v>0</v>
          </cell>
          <cell r="BB328">
            <v>226129738.60363764</v>
          </cell>
          <cell r="BD328">
            <v>169214498.76720002</v>
          </cell>
          <cell r="BE328">
            <v>39104946.200000003</v>
          </cell>
        </row>
        <row r="329">
          <cell r="A329">
            <v>8097</v>
          </cell>
          <cell r="K329">
            <v>8781050</v>
          </cell>
          <cell r="N329">
            <v>23400</v>
          </cell>
          <cell r="Q329">
            <v>80800</v>
          </cell>
          <cell r="T329">
            <v>446523</v>
          </cell>
          <cell r="W329">
            <v>39900</v>
          </cell>
          <cell r="Z329">
            <v>5417384</v>
          </cell>
          <cell r="AC329">
            <v>1478248</v>
          </cell>
          <cell r="AF329">
            <v>0</v>
          </cell>
          <cell r="AI329">
            <v>0</v>
          </cell>
          <cell r="AL329">
            <v>0</v>
          </cell>
          <cell r="AO329">
            <v>0</v>
          </cell>
          <cell r="AR329">
            <v>0</v>
          </cell>
          <cell r="BB329">
            <v>5572977.3199999928</v>
          </cell>
          <cell r="BD329">
            <v>0</v>
          </cell>
          <cell r="BE329">
            <v>21840282.319999993</v>
          </cell>
        </row>
        <row r="330">
          <cell r="A330">
            <v>8097</v>
          </cell>
          <cell r="K330">
            <v>0</v>
          </cell>
          <cell r="N330">
            <v>7540000</v>
          </cell>
          <cell r="Q330">
            <v>0</v>
          </cell>
          <cell r="T330">
            <v>0</v>
          </cell>
          <cell r="W330">
            <v>0</v>
          </cell>
          <cell r="Z330">
            <v>0</v>
          </cell>
          <cell r="AC330">
            <v>0</v>
          </cell>
          <cell r="AF330">
            <v>0</v>
          </cell>
          <cell r="AI330">
            <v>0</v>
          </cell>
          <cell r="AL330">
            <v>0</v>
          </cell>
          <cell r="AO330">
            <v>0</v>
          </cell>
          <cell r="AR330">
            <v>0</v>
          </cell>
          <cell r="BB330">
            <v>0</v>
          </cell>
          <cell r="BD330">
            <v>0</v>
          </cell>
          <cell r="BE330">
            <v>7540000</v>
          </cell>
        </row>
        <row r="331">
          <cell r="A331">
            <v>8097</v>
          </cell>
          <cell r="K331">
            <v>0</v>
          </cell>
          <cell r="N331">
            <v>0</v>
          </cell>
          <cell r="Q331">
            <v>0</v>
          </cell>
          <cell r="T331">
            <v>0</v>
          </cell>
          <cell r="W331">
            <v>0</v>
          </cell>
          <cell r="Z331">
            <v>0</v>
          </cell>
          <cell r="AC331">
            <v>0</v>
          </cell>
          <cell r="AF331">
            <v>0</v>
          </cell>
          <cell r="AI331">
            <v>0</v>
          </cell>
          <cell r="AL331">
            <v>0</v>
          </cell>
          <cell r="AO331">
            <v>0</v>
          </cell>
          <cell r="AR331">
            <v>0</v>
          </cell>
          <cell r="BB331">
            <v>0</v>
          </cell>
          <cell r="BD331">
            <v>7510999.9999999991</v>
          </cell>
          <cell r="BE331">
            <v>0</v>
          </cell>
        </row>
        <row r="332">
          <cell r="A332">
            <v>8097</v>
          </cell>
          <cell r="K332">
            <v>0</v>
          </cell>
          <cell r="N332">
            <v>0</v>
          </cell>
          <cell r="Q332">
            <v>0</v>
          </cell>
          <cell r="T332">
            <v>0</v>
          </cell>
          <cell r="W332">
            <v>0</v>
          </cell>
          <cell r="Z332">
            <v>0</v>
          </cell>
          <cell r="AC332">
            <v>0</v>
          </cell>
          <cell r="AF332">
            <v>0</v>
          </cell>
          <cell r="AI332">
            <v>0</v>
          </cell>
          <cell r="AL332">
            <v>0</v>
          </cell>
          <cell r="AO332">
            <v>0</v>
          </cell>
          <cell r="AR332">
            <v>0</v>
          </cell>
          <cell r="BB332">
            <v>0</v>
          </cell>
          <cell r="BD332">
            <v>11000000</v>
          </cell>
          <cell r="BE332">
            <v>5693496</v>
          </cell>
        </row>
        <row r="333">
          <cell r="A333">
            <v>8097</v>
          </cell>
          <cell r="K333">
            <v>0</v>
          </cell>
          <cell r="N333">
            <v>0</v>
          </cell>
          <cell r="Q333">
            <v>0</v>
          </cell>
          <cell r="T333">
            <v>0</v>
          </cell>
          <cell r="W333">
            <v>0</v>
          </cell>
          <cell r="Z333">
            <v>0</v>
          </cell>
          <cell r="AC333">
            <v>0</v>
          </cell>
          <cell r="AF333">
            <v>0</v>
          </cell>
          <cell r="AI333">
            <v>0</v>
          </cell>
          <cell r="AL333">
            <v>0</v>
          </cell>
          <cell r="AO333">
            <v>0</v>
          </cell>
          <cell r="AR333">
            <v>0</v>
          </cell>
          <cell r="BB333">
            <v>0</v>
          </cell>
          <cell r="BD333">
            <v>1160000</v>
          </cell>
          <cell r="BE333">
            <v>0</v>
          </cell>
        </row>
        <row r="334">
          <cell r="A334" t="str">
            <v>Total Cuenta 516005 - Código 8097</v>
          </cell>
          <cell r="K334">
            <v>8781050</v>
          </cell>
          <cell r="N334">
            <v>7563400</v>
          </cell>
          <cell r="Q334">
            <v>80800</v>
          </cell>
          <cell r="T334">
            <v>446523</v>
          </cell>
          <cell r="W334">
            <v>39900</v>
          </cell>
          <cell r="Z334">
            <v>5417384</v>
          </cell>
          <cell r="AC334">
            <v>1478248</v>
          </cell>
          <cell r="AF334">
            <v>0</v>
          </cell>
          <cell r="AI334">
            <v>0</v>
          </cell>
          <cell r="AL334">
            <v>0</v>
          </cell>
          <cell r="AO334">
            <v>0</v>
          </cell>
          <cell r="AR334">
            <v>0</v>
          </cell>
          <cell r="BB334">
            <v>5572977.3199999928</v>
          </cell>
          <cell r="BD334">
            <v>0</v>
          </cell>
          <cell r="BE334">
            <v>0</v>
          </cell>
        </row>
        <row r="335">
          <cell r="A335">
            <v>8086</v>
          </cell>
          <cell r="K335">
            <v>0</v>
          </cell>
          <cell r="N335">
            <v>0</v>
          </cell>
          <cell r="Q335">
            <v>0</v>
          </cell>
          <cell r="T335">
            <v>2709014</v>
          </cell>
          <cell r="W335">
            <v>0</v>
          </cell>
          <cell r="Z335">
            <v>0</v>
          </cell>
          <cell r="AC335">
            <v>0</v>
          </cell>
          <cell r="AF335">
            <v>0</v>
          </cell>
          <cell r="AI335">
            <v>0</v>
          </cell>
          <cell r="AL335">
            <v>0</v>
          </cell>
          <cell r="AO335">
            <v>0</v>
          </cell>
          <cell r="AR335">
            <v>0</v>
          </cell>
          <cell r="BB335">
            <v>27290985.998133328</v>
          </cell>
          <cell r="BE335">
            <v>29999999.998133328</v>
          </cell>
        </row>
        <row r="336">
          <cell r="A336">
            <v>8086</v>
          </cell>
          <cell r="K336">
            <v>0</v>
          </cell>
          <cell r="N336">
            <v>0</v>
          </cell>
          <cell r="Q336">
            <v>0</v>
          </cell>
          <cell r="T336">
            <v>0</v>
          </cell>
          <cell r="W336">
            <v>0</v>
          </cell>
          <cell r="Z336">
            <v>0</v>
          </cell>
          <cell r="AC336">
            <v>0</v>
          </cell>
          <cell r="AF336">
            <v>0</v>
          </cell>
          <cell r="AI336">
            <v>0</v>
          </cell>
          <cell r="AL336">
            <v>0</v>
          </cell>
          <cell r="AO336">
            <v>0</v>
          </cell>
          <cell r="AR336">
            <v>0</v>
          </cell>
          <cell r="BB336">
            <v>2.3999810218811035E-4</v>
          </cell>
          <cell r="BE336">
            <v>2.3999810218811035E-4</v>
          </cell>
        </row>
        <row r="337">
          <cell r="A337">
            <v>8086</v>
          </cell>
          <cell r="K337">
            <v>0</v>
          </cell>
          <cell r="N337">
            <v>0</v>
          </cell>
          <cell r="Q337">
            <v>0</v>
          </cell>
          <cell r="T337">
            <v>0</v>
          </cell>
          <cell r="W337">
            <v>0</v>
          </cell>
          <cell r="Z337">
            <v>0</v>
          </cell>
          <cell r="AC337">
            <v>0</v>
          </cell>
          <cell r="AF337">
            <v>0</v>
          </cell>
          <cell r="AI337">
            <v>0</v>
          </cell>
          <cell r="AL337">
            <v>0</v>
          </cell>
          <cell r="AO337">
            <v>0</v>
          </cell>
          <cell r="AR337">
            <v>0</v>
          </cell>
          <cell r="BB337">
            <v>48257641.318799987</v>
          </cell>
          <cell r="BE337">
            <v>48257641.318799987</v>
          </cell>
        </row>
        <row r="338">
          <cell r="A338">
            <v>8086</v>
          </cell>
          <cell r="K338">
            <v>0</v>
          </cell>
          <cell r="N338">
            <v>0</v>
          </cell>
          <cell r="Q338">
            <v>0</v>
          </cell>
          <cell r="T338">
            <v>0</v>
          </cell>
          <cell r="W338">
            <v>0</v>
          </cell>
          <cell r="Z338">
            <v>0</v>
          </cell>
          <cell r="AC338">
            <v>0</v>
          </cell>
          <cell r="AF338">
            <v>0</v>
          </cell>
          <cell r="AI338">
            <v>0</v>
          </cell>
          <cell r="AL338">
            <v>0</v>
          </cell>
          <cell r="AO338">
            <v>0</v>
          </cell>
          <cell r="AR338">
            <v>0</v>
          </cell>
          <cell r="BB338">
            <v>0</v>
          </cell>
          <cell r="BD338">
            <v>20024523.199999999</v>
          </cell>
          <cell r="BE338">
            <v>0</v>
          </cell>
        </row>
        <row r="339">
          <cell r="A339">
            <v>8086</v>
          </cell>
          <cell r="K339">
            <v>0</v>
          </cell>
          <cell r="N339">
            <v>2269786</v>
          </cell>
          <cell r="Q339">
            <v>0</v>
          </cell>
          <cell r="T339">
            <v>0</v>
          </cell>
          <cell r="W339">
            <v>0</v>
          </cell>
          <cell r="Z339">
            <v>0</v>
          </cell>
          <cell r="AC339">
            <v>0</v>
          </cell>
          <cell r="AF339">
            <v>0</v>
          </cell>
          <cell r="AI339">
            <v>0</v>
          </cell>
          <cell r="AL339">
            <v>0</v>
          </cell>
          <cell r="AO339">
            <v>0</v>
          </cell>
          <cell r="AR339">
            <v>0</v>
          </cell>
          <cell r="BB339">
            <v>-7.9999999143183231E-3</v>
          </cell>
          <cell r="BE339">
            <v>2269785.9920000001</v>
          </cell>
        </row>
        <row r="340">
          <cell r="A340">
            <v>8086</v>
          </cell>
          <cell r="K340">
            <v>0</v>
          </cell>
          <cell r="N340">
            <v>3737683.06</v>
          </cell>
          <cell r="Q340">
            <v>0</v>
          </cell>
          <cell r="T340">
            <v>0</v>
          </cell>
          <cell r="W340">
            <v>0</v>
          </cell>
          <cell r="Z340">
            <v>7778605.7699999996</v>
          </cell>
          <cell r="AC340">
            <v>0</v>
          </cell>
          <cell r="AF340">
            <v>11810430.34</v>
          </cell>
          <cell r="AI340">
            <v>0</v>
          </cell>
          <cell r="AL340">
            <v>0</v>
          </cell>
          <cell r="AO340">
            <v>0</v>
          </cell>
          <cell r="AR340">
            <v>0</v>
          </cell>
          <cell r="BB340">
            <v>0</v>
          </cell>
          <cell r="BD340">
            <v>13995600</v>
          </cell>
          <cell r="BE340">
            <v>324814.72700000001</v>
          </cell>
        </row>
        <row r="341">
          <cell r="A341">
            <v>8086</v>
          </cell>
          <cell r="K341">
            <v>0</v>
          </cell>
          <cell r="N341">
            <v>1283099</v>
          </cell>
          <cell r="Q341">
            <v>524672</v>
          </cell>
          <cell r="T341">
            <v>2089553</v>
          </cell>
          <cell r="W341">
            <v>1055058</v>
          </cell>
          <cell r="Z341">
            <v>0</v>
          </cell>
          <cell r="AC341">
            <v>1608305</v>
          </cell>
          <cell r="AF341">
            <v>896285</v>
          </cell>
          <cell r="AI341">
            <v>0</v>
          </cell>
          <cell r="AL341">
            <v>0</v>
          </cell>
          <cell r="AO341">
            <v>0</v>
          </cell>
          <cell r="AR341">
            <v>0</v>
          </cell>
          <cell r="BB341">
            <v>0</v>
          </cell>
          <cell r="BD341">
            <v>3728000</v>
          </cell>
          <cell r="BE341">
            <v>0</v>
          </cell>
        </row>
        <row r="342">
          <cell r="A342">
            <v>8086</v>
          </cell>
          <cell r="K342">
            <v>0</v>
          </cell>
          <cell r="N342">
            <v>0</v>
          </cell>
          <cell r="Q342">
            <v>0</v>
          </cell>
          <cell r="T342">
            <v>0</v>
          </cell>
          <cell r="W342">
            <v>0</v>
          </cell>
          <cell r="Z342">
            <v>0</v>
          </cell>
          <cell r="AC342">
            <v>0</v>
          </cell>
          <cell r="AF342">
            <v>0</v>
          </cell>
          <cell r="AI342">
            <v>0</v>
          </cell>
          <cell r="AL342">
            <v>0</v>
          </cell>
          <cell r="AO342">
            <v>0</v>
          </cell>
          <cell r="AR342">
            <v>0</v>
          </cell>
          <cell r="BB342">
            <v>0</v>
          </cell>
          <cell r="BD342">
            <v>5000000</v>
          </cell>
          <cell r="BE342">
            <v>5000000</v>
          </cell>
        </row>
        <row r="343">
          <cell r="A343">
            <v>8086</v>
          </cell>
          <cell r="K343">
            <v>0</v>
          </cell>
          <cell r="N343">
            <v>12180086</v>
          </cell>
          <cell r="Q343">
            <v>0</v>
          </cell>
          <cell r="T343">
            <v>0</v>
          </cell>
          <cell r="W343">
            <v>0</v>
          </cell>
          <cell r="Z343">
            <v>0</v>
          </cell>
          <cell r="AC343">
            <v>0</v>
          </cell>
          <cell r="AF343">
            <v>0</v>
          </cell>
          <cell r="AI343">
            <v>0</v>
          </cell>
          <cell r="AL343">
            <v>0</v>
          </cell>
          <cell r="AO343">
            <v>0</v>
          </cell>
          <cell r="AR343">
            <v>0</v>
          </cell>
          <cell r="BB343">
            <v>0</v>
          </cell>
          <cell r="BD343">
            <v>40708719.551933326</v>
          </cell>
          <cell r="BE343">
            <v>12180086</v>
          </cell>
        </row>
        <row r="344">
          <cell r="A344">
            <v>8086</v>
          </cell>
          <cell r="K344">
            <v>0</v>
          </cell>
          <cell r="N344">
            <v>0</v>
          </cell>
          <cell r="Q344">
            <v>0</v>
          </cell>
          <cell r="T344">
            <v>3594011</v>
          </cell>
          <cell r="W344">
            <v>-1647863</v>
          </cell>
          <cell r="Z344">
            <v>0</v>
          </cell>
          <cell r="AC344">
            <v>0</v>
          </cell>
          <cell r="AF344">
            <v>0</v>
          </cell>
          <cell r="AI344">
            <v>0</v>
          </cell>
          <cell r="AL344">
            <v>0</v>
          </cell>
          <cell r="AO344">
            <v>0</v>
          </cell>
          <cell r="AR344">
            <v>0</v>
          </cell>
          <cell r="BB344">
            <v>1647863</v>
          </cell>
          <cell r="BE344">
            <v>3594011</v>
          </cell>
        </row>
        <row r="345">
          <cell r="A345">
            <v>8086</v>
          </cell>
          <cell r="K345">
            <v>0</v>
          </cell>
          <cell r="N345">
            <v>0</v>
          </cell>
          <cell r="Q345">
            <v>0</v>
          </cell>
          <cell r="T345">
            <v>0</v>
          </cell>
          <cell r="W345">
            <v>0</v>
          </cell>
          <cell r="Z345">
            <v>0</v>
          </cell>
          <cell r="AC345">
            <v>0</v>
          </cell>
          <cell r="AF345">
            <v>0</v>
          </cell>
          <cell r="AI345">
            <v>0</v>
          </cell>
          <cell r="AL345">
            <v>0</v>
          </cell>
          <cell r="AO345">
            <v>0</v>
          </cell>
          <cell r="AR345">
            <v>0</v>
          </cell>
          <cell r="BB345">
            <v>0</v>
          </cell>
          <cell r="BD345">
            <v>0</v>
          </cell>
          <cell r="BE345">
            <v>0</v>
          </cell>
        </row>
        <row r="346">
          <cell r="A346">
            <v>8086</v>
          </cell>
          <cell r="K346">
            <v>0</v>
          </cell>
          <cell r="N346">
            <v>0</v>
          </cell>
          <cell r="Q346">
            <v>0</v>
          </cell>
          <cell r="T346">
            <v>0</v>
          </cell>
          <cell r="W346">
            <v>0</v>
          </cell>
          <cell r="Z346">
            <v>0</v>
          </cell>
          <cell r="AC346">
            <v>0</v>
          </cell>
          <cell r="AF346">
            <v>0</v>
          </cell>
          <cell r="AI346">
            <v>0</v>
          </cell>
          <cell r="AL346">
            <v>0</v>
          </cell>
          <cell r="AO346">
            <v>0</v>
          </cell>
          <cell r="AR346">
            <v>0</v>
          </cell>
          <cell r="BB346">
            <v>0</v>
          </cell>
          <cell r="BD346">
            <v>9000000</v>
          </cell>
          <cell r="BE346">
            <v>9000000</v>
          </cell>
        </row>
        <row r="347">
          <cell r="A347">
            <v>8086</v>
          </cell>
          <cell r="K347">
            <v>0</v>
          </cell>
          <cell r="N347">
            <v>0</v>
          </cell>
          <cell r="Q347">
            <v>0</v>
          </cell>
          <cell r="T347">
            <v>0</v>
          </cell>
          <cell r="W347">
            <v>730800</v>
          </cell>
          <cell r="Z347">
            <v>0</v>
          </cell>
          <cell r="AC347">
            <v>0</v>
          </cell>
          <cell r="AF347">
            <v>0</v>
          </cell>
          <cell r="AI347">
            <v>0</v>
          </cell>
          <cell r="AL347">
            <v>0</v>
          </cell>
          <cell r="AO347">
            <v>0</v>
          </cell>
          <cell r="AR347">
            <v>0</v>
          </cell>
          <cell r="BB347">
            <v>0</v>
          </cell>
          <cell r="BE347">
            <v>730800</v>
          </cell>
        </row>
        <row r="348">
          <cell r="A348">
            <v>8086</v>
          </cell>
          <cell r="K348">
            <v>0</v>
          </cell>
          <cell r="N348">
            <v>0</v>
          </cell>
          <cell r="Q348">
            <v>0</v>
          </cell>
          <cell r="T348">
            <v>0</v>
          </cell>
          <cell r="W348">
            <v>0</v>
          </cell>
          <cell r="Z348">
            <v>0</v>
          </cell>
          <cell r="AC348">
            <v>0</v>
          </cell>
          <cell r="AF348">
            <v>0</v>
          </cell>
          <cell r="AI348">
            <v>0</v>
          </cell>
          <cell r="AL348">
            <v>0</v>
          </cell>
          <cell r="AO348">
            <v>0</v>
          </cell>
          <cell r="AR348">
            <v>0</v>
          </cell>
          <cell r="BB348">
            <v>1371858</v>
          </cell>
          <cell r="BD348">
            <v>0</v>
          </cell>
          <cell r="BE348">
            <v>1371858</v>
          </cell>
        </row>
        <row r="349">
          <cell r="A349">
            <v>8086</v>
          </cell>
          <cell r="K349">
            <v>0</v>
          </cell>
          <cell r="N349">
            <v>0</v>
          </cell>
          <cell r="Q349">
            <v>0</v>
          </cell>
          <cell r="T349">
            <v>0</v>
          </cell>
          <cell r="W349">
            <v>0</v>
          </cell>
          <cell r="Z349">
            <v>0</v>
          </cell>
          <cell r="AC349">
            <v>0</v>
          </cell>
          <cell r="AF349">
            <v>0</v>
          </cell>
          <cell r="AI349">
            <v>0</v>
          </cell>
          <cell r="AL349">
            <v>0</v>
          </cell>
          <cell r="AO349">
            <v>0</v>
          </cell>
          <cell r="AR349">
            <v>0</v>
          </cell>
          <cell r="BB349">
            <v>0</v>
          </cell>
          <cell r="BD349">
            <v>0</v>
          </cell>
          <cell r="BE349">
            <v>11405301.300000001</v>
          </cell>
        </row>
        <row r="350">
          <cell r="A350">
            <v>8086</v>
          </cell>
          <cell r="K350">
            <v>0</v>
          </cell>
          <cell r="N350">
            <v>0</v>
          </cell>
          <cell r="Q350">
            <v>0</v>
          </cell>
          <cell r="T350">
            <v>0</v>
          </cell>
          <cell r="W350">
            <v>0</v>
          </cell>
          <cell r="Z350">
            <v>0</v>
          </cell>
          <cell r="AC350">
            <v>0</v>
          </cell>
          <cell r="AF350">
            <v>0</v>
          </cell>
          <cell r="AI350">
            <v>0</v>
          </cell>
          <cell r="AL350">
            <v>0</v>
          </cell>
          <cell r="AO350">
            <v>0</v>
          </cell>
          <cell r="AR350">
            <v>0</v>
          </cell>
          <cell r="BB350">
            <v>0</v>
          </cell>
          <cell r="BD350">
            <v>0</v>
          </cell>
          <cell r="BE350">
            <v>156507961</v>
          </cell>
        </row>
        <row r="351">
          <cell r="A351">
            <v>8086</v>
          </cell>
          <cell r="K351">
            <v>0</v>
          </cell>
          <cell r="N351">
            <v>0</v>
          </cell>
          <cell r="Q351">
            <v>0</v>
          </cell>
          <cell r="T351">
            <v>0</v>
          </cell>
          <cell r="W351">
            <v>0</v>
          </cell>
          <cell r="Z351">
            <v>0</v>
          </cell>
          <cell r="AC351">
            <v>0</v>
          </cell>
          <cell r="AF351">
            <v>0</v>
          </cell>
          <cell r="AI351">
            <v>0</v>
          </cell>
          <cell r="AL351">
            <v>0</v>
          </cell>
          <cell r="AO351">
            <v>0</v>
          </cell>
          <cell r="AR351">
            <v>0</v>
          </cell>
          <cell r="BB351">
            <v>0</v>
          </cell>
          <cell r="BD351">
            <v>65000000</v>
          </cell>
          <cell r="BE351">
            <v>958286</v>
          </cell>
        </row>
        <row r="352">
          <cell r="A352">
            <v>8086</v>
          </cell>
          <cell r="K352">
            <v>0</v>
          </cell>
          <cell r="N352">
            <v>0</v>
          </cell>
          <cell r="Q352">
            <v>0</v>
          </cell>
          <cell r="T352">
            <v>0</v>
          </cell>
          <cell r="W352">
            <v>0</v>
          </cell>
          <cell r="Z352">
            <v>0</v>
          </cell>
          <cell r="AC352">
            <v>0</v>
          </cell>
          <cell r="AF352">
            <v>0</v>
          </cell>
          <cell r="AI352">
            <v>0</v>
          </cell>
          <cell r="AL352">
            <v>0</v>
          </cell>
          <cell r="AO352">
            <v>0</v>
          </cell>
          <cell r="AR352">
            <v>0</v>
          </cell>
          <cell r="BB352">
            <v>0</v>
          </cell>
          <cell r="BE352">
            <v>0</v>
          </cell>
        </row>
        <row r="353">
          <cell r="A353" t="str">
            <v>Total Cuenta 516035 - Código 8086</v>
          </cell>
          <cell r="K353">
            <v>0</v>
          </cell>
          <cell r="N353">
            <v>19470654.060000002</v>
          </cell>
          <cell r="Q353">
            <v>524672</v>
          </cell>
          <cell r="T353">
            <v>8392578</v>
          </cell>
          <cell r="W353">
            <v>137995</v>
          </cell>
          <cell r="Z353">
            <v>7778605.7699999996</v>
          </cell>
          <cell r="AC353">
            <v>1608305</v>
          </cell>
          <cell r="AF353">
            <v>12706715.34</v>
          </cell>
          <cell r="AI353">
            <v>0</v>
          </cell>
          <cell r="AL353">
            <v>0</v>
          </cell>
          <cell r="AO353">
            <v>0</v>
          </cell>
          <cell r="AR353">
            <v>0</v>
          </cell>
          <cell r="BB353">
            <v>78568348.309173316</v>
          </cell>
          <cell r="BD353">
            <v>96723600</v>
          </cell>
          <cell r="BE353">
            <v>225911473.4791733</v>
          </cell>
        </row>
        <row r="354">
          <cell r="A354" t="str">
            <v>8087-ST</v>
          </cell>
          <cell r="K354">
            <v>0</v>
          </cell>
          <cell r="N354">
            <v>0</v>
          </cell>
          <cell r="Q354">
            <v>0</v>
          </cell>
          <cell r="T354">
            <v>14798193.370000001</v>
          </cell>
          <cell r="W354">
            <v>7399098</v>
          </cell>
          <cell r="Z354">
            <v>7399098</v>
          </cell>
          <cell r="AC354">
            <v>7399098</v>
          </cell>
          <cell r="AF354">
            <v>0</v>
          </cell>
          <cell r="AI354">
            <v>0</v>
          </cell>
          <cell r="AL354">
            <v>0</v>
          </cell>
          <cell r="AO354">
            <v>0</v>
          </cell>
          <cell r="AR354">
            <v>0</v>
          </cell>
          <cell r="BB354">
            <v>38293503.148599997</v>
          </cell>
          <cell r="BE354">
            <v>75288990.518600002</v>
          </cell>
        </row>
        <row r="355">
          <cell r="A355" t="str">
            <v>8087-ST</v>
          </cell>
          <cell r="K355">
            <v>0</v>
          </cell>
          <cell r="N355">
            <v>0</v>
          </cell>
          <cell r="Q355">
            <v>0</v>
          </cell>
          <cell r="T355">
            <v>0</v>
          </cell>
          <cell r="W355">
            <v>0</v>
          </cell>
          <cell r="Z355">
            <v>0</v>
          </cell>
          <cell r="AC355">
            <v>0</v>
          </cell>
          <cell r="AF355">
            <v>0</v>
          </cell>
          <cell r="AI355">
            <v>0</v>
          </cell>
          <cell r="AL355">
            <v>0</v>
          </cell>
          <cell r="AO355">
            <v>0</v>
          </cell>
          <cell r="AR355">
            <v>0</v>
          </cell>
          <cell r="BB355">
            <v>7213459.0891100168</v>
          </cell>
          <cell r="BE355">
            <v>7213459.0891100168</v>
          </cell>
        </row>
        <row r="356">
          <cell r="A356" t="str">
            <v>8087-ST</v>
          </cell>
          <cell r="K356">
            <v>5299967</v>
          </cell>
          <cell r="N356">
            <v>5299967</v>
          </cell>
          <cell r="Q356">
            <v>5299967</v>
          </cell>
          <cell r="T356">
            <v>5299967</v>
          </cell>
          <cell r="W356">
            <v>0</v>
          </cell>
          <cell r="Z356">
            <v>0</v>
          </cell>
          <cell r="AC356">
            <v>19774661.48</v>
          </cell>
          <cell r="AF356">
            <v>0</v>
          </cell>
          <cell r="AI356">
            <v>0</v>
          </cell>
          <cell r="AL356">
            <v>0</v>
          </cell>
          <cell r="AO356">
            <v>0</v>
          </cell>
          <cell r="AR356">
            <v>0</v>
          </cell>
          <cell r="BB356">
            <v>32957758.175421327</v>
          </cell>
          <cell r="BE356">
            <v>73932287.655421332</v>
          </cell>
        </row>
        <row r="357">
          <cell r="A357" t="str">
            <v>8087-ST</v>
          </cell>
          <cell r="K357">
            <v>0</v>
          </cell>
          <cell r="N357">
            <v>0</v>
          </cell>
          <cell r="Q357">
            <v>0</v>
          </cell>
          <cell r="T357">
            <v>0</v>
          </cell>
          <cell r="W357">
            <v>0</v>
          </cell>
          <cell r="Z357">
            <v>0</v>
          </cell>
          <cell r="AC357">
            <v>14009011.41</v>
          </cell>
          <cell r="AF357">
            <v>0</v>
          </cell>
          <cell r="AI357">
            <v>0</v>
          </cell>
          <cell r="AL357">
            <v>0</v>
          </cell>
          <cell r="AO357">
            <v>0</v>
          </cell>
          <cell r="AR357">
            <v>0</v>
          </cell>
          <cell r="BB357">
            <v>35022536.079166651</v>
          </cell>
          <cell r="BE357">
            <v>49031547.489166647</v>
          </cell>
        </row>
        <row r="358">
          <cell r="A358" t="str">
            <v>8087-ST</v>
          </cell>
          <cell r="K358">
            <v>0</v>
          </cell>
          <cell r="N358">
            <v>0</v>
          </cell>
          <cell r="Q358">
            <v>0</v>
          </cell>
          <cell r="T358">
            <v>0</v>
          </cell>
          <cell r="W358">
            <v>0</v>
          </cell>
          <cell r="Z358">
            <v>4076008.51</v>
          </cell>
          <cell r="AC358">
            <v>4076011</v>
          </cell>
          <cell r="AF358">
            <v>0</v>
          </cell>
          <cell r="AI358">
            <v>0</v>
          </cell>
          <cell r="AL358">
            <v>0</v>
          </cell>
          <cell r="AO358">
            <v>0</v>
          </cell>
          <cell r="AR358">
            <v>0</v>
          </cell>
          <cell r="BB358">
            <v>29426419.301063865</v>
          </cell>
          <cell r="BE358">
            <v>37578438.811063863</v>
          </cell>
        </row>
        <row r="359">
          <cell r="A359" t="str">
            <v>8087-ST</v>
          </cell>
          <cell r="K359">
            <v>0</v>
          </cell>
          <cell r="N359">
            <v>0</v>
          </cell>
          <cell r="Q359">
            <v>0</v>
          </cell>
          <cell r="T359">
            <v>0</v>
          </cell>
          <cell r="W359">
            <v>0</v>
          </cell>
          <cell r="Z359">
            <v>0</v>
          </cell>
          <cell r="AC359">
            <v>0</v>
          </cell>
          <cell r="AF359">
            <v>0</v>
          </cell>
          <cell r="AI359">
            <v>0</v>
          </cell>
          <cell r="AL359">
            <v>0</v>
          </cell>
          <cell r="AO359">
            <v>0</v>
          </cell>
          <cell r="AR359">
            <v>0</v>
          </cell>
          <cell r="BB359">
            <v>0</v>
          </cell>
          <cell r="BE359">
            <v>0</v>
          </cell>
        </row>
        <row r="360">
          <cell r="A360" t="str">
            <v>8087-ST</v>
          </cell>
          <cell r="K360">
            <v>0</v>
          </cell>
          <cell r="N360">
            <v>0</v>
          </cell>
          <cell r="Q360">
            <v>0</v>
          </cell>
          <cell r="T360">
            <v>0</v>
          </cell>
          <cell r="W360">
            <v>0</v>
          </cell>
          <cell r="Z360">
            <v>0</v>
          </cell>
          <cell r="AC360">
            <v>0</v>
          </cell>
          <cell r="AF360">
            <v>0</v>
          </cell>
          <cell r="AI360">
            <v>0</v>
          </cell>
          <cell r="AL360">
            <v>0</v>
          </cell>
          <cell r="AO360">
            <v>0</v>
          </cell>
          <cell r="AR360">
            <v>0</v>
          </cell>
          <cell r="BB360">
            <v>0</v>
          </cell>
          <cell r="BE360">
            <v>0</v>
          </cell>
        </row>
        <row r="361">
          <cell r="A361" t="str">
            <v>8087-ST</v>
          </cell>
          <cell r="K361">
            <v>0</v>
          </cell>
          <cell r="N361">
            <v>0</v>
          </cell>
          <cell r="Q361">
            <v>0</v>
          </cell>
          <cell r="T361">
            <v>0</v>
          </cell>
          <cell r="W361">
            <v>0</v>
          </cell>
          <cell r="Z361">
            <v>0</v>
          </cell>
          <cell r="AC361">
            <v>0</v>
          </cell>
          <cell r="AF361">
            <v>0</v>
          </cell>
          <cell r="AI361">
            <v>0</v>
          </cell>
          <cell r="AL361">
            <v>0</v>
          </cell>
          <cell r="AO361">
            <v>0</v>
          </cell>
          <cell r="AR361">
            <v>0</v>
          </cell>
          <cell r="BB361">
            <v>10077816.088960666</v>
          </cell>
          <cell r="BE361">
            <v>10077816.088960666</v>
          </cell>
        </row>
        <row r="362">
          <cell r="A362" t="str">
            <v>8087-ST</v>
          </cell>
          <cell r="K362">
            <v>0</v>
          </cell>
          <cell r="N362">
            <v>28000</v>
          </cell>
          <cell r="Q362">
            <v>75000</v>
          </cell>
          <cell r="T362">
            <v>36000</v>
          </cell>
          <cell r="W362">
            <v>98200</v>
          </cell>
          <cell r="Z362">
            <v>0</v>
          </cell>
          <cell r="AC362">
            <v>182200</v>
          </cell>
          <cell r="AF362">
            <v>0</v>
          </cell>
          <cell r="AI362">
            <v>0</v>
          </cell>
          <cell r="AL362">
            <v>0</v>
          </cell>
          <cell r="AO362">
            <v>0</v>
          </cell>
          <cell r="AR362">
            <v>0</v>
          </cell>
          <cell r="BB362">
            <v>0</v>
          </cell>
          <cell r="BD362">
            <v>210000</v>
          </cell>
          <cell r="BE362">
            <v>13210776</v>
          </cell>
        </row>
        <row r="363">
          <cell r="A363" t="str">
            <v>8087-ST</v>
          </cell>
          <cell r="K363">
            <v>0</v>
          </cell>
          <cell r="N363">
            <v>0</v>
          </cell>
          <cell r="Q363">
            <v>0</v>
          </cell>
          <cell r="T363">
            <v>0</v>
          </cell>
          <cell r="W363">
            <v>0</v>
          </cell>
          <cell r="Z363">
            <v>0</v>
          </cell>
          <cell r="AC363">
            <v>46400</v>
          </cell>
          <cell r="AF363">
            <v>0</v>
          </cell>
          <cell r="AI363">
            <v>0</v>
          </cell>
          <cell r="AL363">
            <v>0</v>
          </cell>
          <cell r="AO363">
            <v>0</v>
          </cell>
          <cell r="AR363">
            <v>0</v>
          </cell>
          <cell r="BB363">
            <v>0</v>
          </cell>
          <cell r="BE363">
            <v>46400</v>
          </cell>
        </row>
        <row r="364">
          <cell r="A364" t="str">
            <v>8087-ST</v>
          </cell>
          <cell r="K364">
            <v>0</v>
          </cell>
          <cell r="N364">
            <v>0</v>
          </cell>
          <cell r="Q364">
            <v>0</v>
          </cell>
          <cell r="T364">
            <v>0</v>
          </cell>
          <cell r="W364">
            <v>0</v>
          </cell>
          <cell r="Z364">
            <v>0</v>
          </cell>
          <cell r="AC364">
            <v>0</v>
          </cell>
          <cell r="AF364">
            <v>0</v>
          </cell>
          <cell r="AI364">
            <v>0</v>
          </cell>
          <cell r="AL364">
            <v>0</v>
          </cell>
          <cell r="AO364">
            <v>0</v>
          </cell>
          <cell r="AR364">
            <v>0</v>
          </cell>
          <cell r="BB364">
            <v>0</v>
          </cell>
          <cell r="BE364">
            <v>0</v>
          </cell>
        </row>
        <row r="365">
          <cell r="A365" t="str">
            <v>Total DTIN-ST</v>
          </cell>
          <cell r="K365">
            <v>5299967</v>
          </cell>
          <cell r="N365">
            <v>5327967</v>
          </cell>
          <cell r="Q365">
            <v>5374967</v>
          </cell>
          <cell r="T365">
            <v>20134160.370000001</v>
          </cell>
          <cell r="W365">
            <v>7497298</v>
          </cell>
          <cell r="Z365">
            <v>11475106.51</v>
          </cell>
          <cell r="AC365">
            <v>45487381.890000001</v>
          </cell>
          <cell r="AF365">
            <v>0</v>
          </cell>
          <cell r="AI365">
            <v>0</v>
          </cell>
          <cell r="AL365">
            <v>0</v>
          </cell>
          <cell r="AO365">
            <v>0</v>
          </cell>
          <cell r="AR365">
            <v>0</v>
          </cell>
          <cell r="BB365">
            <v>152991491.88232252</v>
          </cell>
          <cell r="BD365">
            <v>210000</v>
          </cell>
          <cell r="BE365">
            <v>9037371.5999999996</v>
          </cell>
        </row>
        <row r="366">
          <cell r="A366" t="str">
            <v>8087-DSI</v>
          </cell>
          <cell r="K366">
            <v>0</v>
          </cell>
          <cell r="N366">
            <v>0</v>
          </cell>
          <cell r="Q366">
            <v>0</v>
          </cell>
          <cell r="T366">
            <v>0</v>
          </cell>
          <cell r="W366">
            <v>0</v>
          </cell>
          <cell r="Z366">
            <v>0</v>
          </cell>
          <cell r="AC366">
            <v>0</v>
          </cell>
          <cell r="AF366">
            <v>0</v>
          </cell>
          <cell r="AI366">
            <v>0</v>
          </cell>
          <cell r="AL366">
            <v>0</v>
          </cell>
          <cell r="AO366">
            <v>0</v>
          </cell>
          <cell r="AR366">
            <v>0</v>
          </cell>
          <cell r="BB366">
            <v>0</v>
          </cell>
          <cell r="BE366">
            <v>0</v>
          </cell>
        </row>
        <row r="367">
          <cell r="A367" t="str">
            <v>8087-DSI</v>
          </cell>
          <cell r="K367">
            <v>0</v>
          </cell>
          <cell r="N367">
            <v>0</v>
          </cell>
          <cell r="Q367">
            <v>0</v>
          </cell>
          <cell r="T367">
            <v>0</v>
          </cell>
          <cell r="W367">
            <v>0</v>
          </cell>
          <cell r="Z367">
            <v>0</v>
          </cell>
          <cell r="AC367">
            <v>0</v>
          </cell>
          <cell r="AF367">
            <v>0</v>
          </cell>
          <cell r="AI367">
            <v>0</v>
          </cell>
          <cell r="AL367">
            <v>0</v>
          </cell>
          <cell r="AO367">
            <v>0</v>
          </cell>
          <cell r="AR367">
            <v>0</v>
          </cell>
          <cell r="BB367">
            <v>0</v>
          </cell>
          <cell r="BE367">
            <v>0</v>
          </cell>
        </row>
        <row r="368">
          <cell r="A368" t="str">
            <v>8087-DSI</v>
          </cell>
          <cell r="K368">
            <v>4394467</v>
          </cell>
          <cell r="N368">
            <v>4394467</v>
          </cell>
          <cell r="Q368">
            <v>4394467</v>
          </cell>
          <cell r="T368">
            <v>4394467</v>
          </cell>
          <cell r="W368">
            <v>4394467</v>
          </cell>
          <cell r="Z368">
            <v>4394467</v>
          </cell>
          <cell r="AC368">
            <v>4394467</v>
          </cell>
          <cell r="AF368">
            <v>0</v>
          </cell>
          <cell r="AI368">
            <v>0</v>
          </cell>
          <cell r="AL368">
            <v>0</v>
          </cell>
          <cell r="AO368">
            <v>0</v>
          </cell>
          <cell r="AR368">
            <v>0</v>
          </cell>
          <cell r="BB368">
            <v>19282727.93083334</v>
          </cell>
          <cell r="BE368">
            <v>50043996.93083334</v>
          </cell>
        </row>
        <row r="369">
          <cell r="A369" t="str">
            <v>8087-DSI</v>
          </cell>
          <cell r="K369">
            <v>0</v>
          </cell>
          <cell r="N369">
            <v>0</v>
          </cell>
          <cell r="Q369">
            <v>0</v>
          </cell>
          <cell r="T369">
            <v>0</v>
          </cell>
          <cell r="W369">
            <v>0</v>
          </cell>
          <cell r="Z369">
            <v>0</v>
          </cell>
          <cell r="AC369">
            <v>0</v>
          </cell>
          <cell r="AF369">
            <v>0</v>
          </cell>
          <cell r="AI369">
            <v>0</v>
          </cell>
          <cell r="AL369">
            <v>0</v>
          </cell>
          <cell r="AO369">
            <v>0</v>
          </cell>
          <cell r="AR369">
            <v>0</v>
          </cell>
          <cell r="BB369">
            <v>0</v>
          </cell>
          <cell r="BE369">
            <v>0</v>
          </cell>
        </row>
        <row r="370">
          <cell r="A370" t="str">
            <v>8087-DSI</v>
          </cell>
          <cell r="K370">
            <v>0</v>
          </cell>
          <cell r="N370">
            <v>0</v>
          </cell>
          <cell r="Q370">
            <v>0</v>
          </cell>
          <cell r="T370">
            <v>12825737</v>
          </cell>
          <cell r="W370">
            <v>3206433</v>
          </cell>
          <cell r="Z370">
            <v>3206433</v>
          </cell>
          <cell r="AC370">
            <v>3206433</v>
          </cell>
          <cell r="AF370">
            <v>0</v>
          </cell>
          <cell r="AI370">
            <v>0</v>
          </cell>
          <cell r="AL370">
            <v>0</v>
          </cell>
          <cell r="AO370">
            <v>0</v>
          </cell>
          <cell r="AR370">
            <v>0</v>
          </cell>
          <cell r="BB370">
            <v>16032165</v>
          </cell>
          <cell r="BE370">
            <v>38477201</v>
          </cell>
        </row>
        <row r="371">
          <cell r="A371" t="str">
            <v>8087-DSI</v>
          </cell>
          <cell r="K371">
            <v>2881564.65</v>
          </cell>
          <cell r="N371">
            <v>2881565</v>
          </cell>
          <cell r="Q371">
            <v>2881565</v>
          </cell>
          <cell r="T371">
            <v>2881565</v>
          </cell>
          <cell r="W371">
            <v>2881565</v>
          </cell>
          <cell r="Z371">
            <v>2881565</v>
          </cell>
          <cell r="AC371">
            <v>2881565</v>
          </cell>
          <cell r="AF371">
            <v>0</v>
          </cell>
          <cell r="AI371">
            <v>0</v>
          </cell>
          <cell r="AL371">
            <v>0</v>
          </cell>
          <cell r="AO371">
            <v>0</v>
          </cell>
          <cell r="AR371">
            <v>0</v>
          </cell>
          <cell r="BB371">
            <v>14407823.798945189</v>
          </cell>
          <cell r="BE371">
            <v>34578778.448945187</v>
          </cell>
        </row>
        <row r="372">
          <cell r="A372" t="str">
            <v>8087-DSI</v>
          </cell>
          <cell r="K372">
            <v>0</v>
          </cell>
          <cell r="N372">
            <v>0</v>
          </cell>
          <cell r="Q372">
            <v>0</v>
          </cell>
          <cell r="T372">
            <v>0</v>
          </cell>
          <cell r="W372">
            <v>0</v>
          </cell>
          <cell r="Z372">
            <v>0</v>
          </cell>
          <cell r="AC372">
            <v>0</v>
          </cell>
          <cell r="AF372">
            <v>0</v>
          </cell>
          <cell r="AI372">
            <v>0</v>
          </cell>
          <cell r="AL372">
            <v>0</v>
          </cell>
          <cell r="AO372">
            <v>0</v>
          </cell>
          <cell r="AR372">
            <v>0</v>
          </cell>
          <cell r="BB372">
            <v>0</v>
          </cell>
          <cell r="BE372">
            <v>0</v>
          </cell>
        </row>
        <row r="373">
          <cell r="A373" t="str">
            <v>8087-DSI</v>
          </cell>
          <cell r="K373">
            <v>0</v>
          </cell>
          <cell r="N373">
            <v>0</v>
          </cell>
          <cell r="Q373">
            <v>0</v>
          </cell>
          <cell r="T373">
            <v>0</v>
          </cell>
          <cell r="W373">
            <v>0</v>
          </cell>
          <cell r="Z373">
            <v>0</v>
          </cell>
          <cell r="AC373">
            <v>0</v>
          </cell>
          <cell r="AF373">
            <v>0</v>
          </cell>
          <cell r="AI373">
            <v>0</v>
          </cell>
          <cell r="AL373">
            <v>0</v>
          </cell>
          <cell r="AO373">
            <v>0</v>
          </cell>
          <cell r="AR373">
            <v>0</v>
          </cell>
          <cell r="BB373">
            <v>0</v>
          </cell>
          <cell r="BD373">
            <v>18724300</v>
          </cell>
          <cell r="BE373">
            <v>2220203</v>
          </cell>
        </row>
        <row r="374">
          <cell r="A374" t="str">
            <v>8087-DSI</v>
          </cell>
          <cell r="K374">
            <v>0</v>
          </cell>
          <cell r="N374">
            <v>0</v>
          </cell>
          <cell r="Q374">
            <v>0</v>
          </cell>
          <cell r="T374">
            <v>0</v>
          </cell>
          <cell r="W374">
            <v>0</v>
          </cell>
          <cell r="Z374">
            <v>0</v>
          </cell>
          <cell r="AC374">
            <v>0</v>
          </cell>
          <cell r="AF374">
            <v>0</v>
          </cell>
          <cell r="AI374">
            <v>0</v>
          </cell>
          <cell r="AL374">
            <v>0</v>
          </cell>
          <cell r="AO374">
            <v>0</v>
          </cell>
          <cell r="AR374">
            <v>0</v>
          </cell>
          <cell r="BB374">
            <v>0</v>
          </cell>
          <cell r="BE374">
            <v>0</v>
          </cell>
        </row>
        <row r="375">
          <cell r="A375" t="str">
            <v>Total DSI</v>
          </cell>
          <cell r="K375">
            <v>7276031.6500000004</v>
          </cell>
          <cell r="N375">
            <v>7276032</v>
          </cell>
          <cell r="Q375">
            <v>7276032</v>
          </cell>
          <cell r="T375">
            <v>20101769</v>
          </cell>
          <cell r="W375">
            <v>10482465</v>
          </cell>
          <cell r="Z375">
            <v>10482465</v>
          </cell>
          <cell r="AC375">
            <v>10482465</v>
          </cell>
          <cell r="AF375">
            <v>0</v>
          </cell>
          <cell r="AI375">
            <v>0</v>
          </cell>
          <cell r="AL375">
            <v>0</v>
          </cell>
          <cell r="AO375">
            <v>0</v>
          </cell>
          <cell r="AR375">
            <v>0</v>
          </cell>
          <cell r="BB375">
            <v>49722716.729778528</v>
          </cell>
          <cell r="BD375">
            <v>18724300</v>
          </cell>
          <cell r="BE375">
            <v>0</v>
          </cell>
        </row>
        <row r="376">
          <cell r="A376" t="str">
            <v>Total Cuenta 516050 - Código 8087</v>
          </cell>
          <cell r="K376">
            <v>12575998.65</v>
          </cell>
          <cell r="N376">
            <v>12603999</v>
          </cell>
          <cell r="Q376">
            <v>12650999</v>
          </cell>
          <cell r="T376">
            <v>40235929.370000005</v>
          </cell>
          <cell r="W376">
            <v>17979763</v>
          </cell>
          <cell r="Z376">
            <v>21957571.509999998</v>
          </cell>
          <cell r="AC376">
            <v>55969846.890000001</v>
          </cell>
          <cell r="AF376">
            <v>0</v>
          </cell>
          <cell r="AI376">
            <v>0</v>
          </cell>
          <cell r="AL376">
            <v>0</v>
          </cell>
          <cell r="AO376">
            <v>0</v>
          </cell>
          <cell r="AR376">
            <v>0</v>
          </cell>
          <cell r="BB376">
            <v>202714208.61210105</v>
          </cell>
          <cell r="BD376">
            <v>18934300</v>
          </cell>
          <cell r="BE376">
            <v>0</v>
          </cell>
        </row>
        <row r="377">
          <cell r="A377">
            <v>8208</v>
          </cell>
          <cell r="K377">
            <v>4629510</v>
          </cell>
          <cell r="N377">
            <v>4629506</v>
          </cell>
          <cell r="Q377">
            <v>4629506</v>
          </cell>
          <cell r="T377">
            <v>4629506</v>
          </cell>
          <cell r="W377">
            <v>4629506</v>
          </cell>
          <cell r="Z377">
            <v>4629506</v>
          </cell>
          <cell r="AC377">
            <v>4629506</v>
          </cell>
          <cell r="AF377">
            <v>0</v>
          </cell>
          <cell r="AI377">
            <v>0</v>
          </cell>
          <cell r="AL377">
            <v>0</v>
          </cell>
          <cell r="AO377">
            <v>0</v>
          </cell>
          <cell r="AR377">
            <v>0</v>
          </cell>
          <cell r="BB377">
            <v>23147530</v>
          </cell>
          <cell r="BE377">
            <v>55554076</v>
          </cell>
        </row>
        <row r="378">
          <cell r="A378">
            <v>8208</v>
          </cell>
          <cell r="K378">
            <v>0</v>
          </cell>
          <cell r="N378">
            <v>0</v>
          </cell>
          <cell r="Q378">
            <v>0</v>
          </cell>
          <cell r="T378">
            <v>0</v>
          </cell>
          <cell r="W378">
            <v>0</v>
          </cell>
          <cell r="Z378">
            <v>0</v>
          </cell>
          <cell r="AC378">
            <v>0</v>
          </cell>
          <cell r="AF378">
            <v>0</v>
          </cell>
          <cell r="AI378">
            <v>0</v>
          </cell>
          <cell r="AL378">
            <v>0</v>
          </cell>
          <cell r="AO378">
            <v>0</v>
          </cell>
          <cell r="AR378">
            <v>0</v>
          </cell>
          <cell r="BB378">
            <v>0</v>
          </cell>
          <cell r="BE378">
            <v>0</v>
          </cell>
        </row>
        <row r="379">
          <cell r="A379" t="str">
            <v>Total Cuenta 519025 - Código 8208</v>
          </cell>
          <cell r="K379">
            <v>4629510</v>
          </cell>
          <cell r="N379">
            <v>0</v>
          </cell>
          <cell r="Q379">
            <v>4629506</v>
          </cell>
          <cell r="T379">
            <v>0</v>
          </cell>
          <cell r="W379">
            <v>0</v>
          </cell>
          <cell r="Z379">
            <v>0</v>
          </cell>
          <cell r="AC379">
            <v>0</v>
          </cell>
          <cell r="AF379">
            <v>0</v>
          </cell>
          <cell r="AI379">
            <v>0</v>
          </cell>
          <cell r="AL379">
            <v>0</v>
          </cell>
          <cell r="AO379">
            <v>0</v>
          </cell>
          <cell r="AR379">
            <v>0</v>
          </cell>
          <cell r="BB379">
            <v>23147530</v>
          </cell>
          <cell r="BD379">
            <v>0</v>
          </cell>
          <cell r="BE379">
            <v>55554076</v>
          </cell>
        </row>
        <row r="380">
          <cell r="A380">
            <v>8254</v>
          </cell>
          <cell r="K380">
            <v>4965741.0000000019</v>
          </cell>
          <cell r="N380">
            <v>4965769</v>
          </cell>
          <cell r="Q380">
            <v>4965769</v>
          </cell>
          <cell r="T380">
            <v>4965769</v>
          </cell>
          <cell r="W380">
            <v>4965769</v>
          </cell>
          <cell r="Z380">
            <v>4965769</v>
          </cell>
          <cell r="AC380">
            <v>4965769</v>
          </cell>
          <cell r="AF380">
            <v>0</v>
          </cell>
          <cell r="AI380">
            <v>0</v>
          </cell>
          <cell r="AL380">
            <v>0</v>
          </cell>
          <cell r="AO380">
            <v>0</v>
          </cell>
          <cell r="AR380">
            <v>0</v>
          </cell>
          <cell r="BB380">
            <v>24828845</v>
          </cell>
          <cell r="BD380">
            <v>0</v>
          </cell>
          <cell r="BE380">
            <v>59589200</v>
          </cell>
        </row>
        <row r="381">
          <cell r="A381">
            <v>8254</v>
          </cell>
          <cell r="K381">
            <v>0</v>
          </cell>
          <cell r="N381">
            <v>0</v>
          </cell>
          <cell r="Q381">
            <v>0</v>
          </cell>
          <cell r="T381">
            <v>0</v>
          </cell>
          <cell r="W381">
            <v>0</v>
          </cell>
          <cell r="Z381">
            <v>0</v>
          </cell>
          <cell r="AC381">
            <v>0</v>
          </cell>
          <cell r="AF381">
            <v>0</v>
          </cell>
          <cell r="AI381">
            <v>0</v>
          </cell>
          <cell r="AL381">
            <v>0</v>
          </cell>
          <cell r="AO381">
            <v>0</v>
          </cell>
          <cell r="AR381">
            <v>0</v>
          </cell>
          <cell r="BB381">
            <v>0</v>
          </cell>
          <cell r="BD381">
            <v>0</v>
          </cell>
          <cell r="BE381">
            <v>0</v>
          </cell>
        </row>
        <row r="382">
          <cell r="A382">
            <v>8254</v>
          </cell>
          <cell r="K382">
            <v>0</v>
          </cell>
          <cell r="N382">
            <v>0</v>
          </cell>
          <cell r="Q382">
            <v>0</v>
          </cell>
          <cell r="T382">
            <v>0</v>
          </cell>
          <cell r="W382">
            <v>0</v>
          </cell>
          <cell r="Z382">
            <v>0</v>
          </cell>
          <cell r="AC382">
            <v>0</v>
          </cell>
          <cell r="AF382">
            <v>0</v>
          </cell>
          <cell r="AI382">
            <v>0</v>
          </cell>
          <cell r="AL382">
            <v>0</v>
          </cell>
          <cell r="AO382">
            <v>0</v>
          </cell>
          <cell r="AR382">
            <v>0</v>
          </cell>
          <cell r="BB382">
            <v>0</v>
          </cell>
          <cell r="BE382">
            <v>0</v>
          </cell>
        </row>
        <row r="383">
          <cell r="A383" t="str">
            <v>Total Cuenta 519015 - Código 8254</v>
          </cell>
          <cell r="K383">
            <v>4965741.0000000019</v>
          </cell>
          <cell r="N383">
            <v>4965769</v>
          </cell>
          <cell r="Q383">
            <v>4965769</v>
          </cell>
          <cell r="T383">
            <v>4965769</v>
          </cell>
          <cell r="W383">
            <v>4965769</v>
          </cell>
          <cell r="Z383">
            <v>4965769</v>
          </cell>
          <cell r="AC383">
            <v>4965769</v>
          </cell>
          <cell r="AF383">
            <v>0</v>
          </cell>
          <cell r="AI383">
            <v>0</v>
          </cell>
          <cell r="AL383">
            <v>0</v>
          </cell>
          <cell r="AO383">
            <v>0</v>
          </cell>
          <cell r="AR383">
            <v>0</v>
          </cell>
          <cell r="BB383">
            <v>24828845</v>
          </cell>
          <cell r="BD383">
            <v>0</v>
          </cell>
          <cell r="BE383">
            <v>0</v>
          </cell>
        </row>
        <row r="384">
          <cell r="A384">
            <v>8253</v>
          </cell>
          <cell r="K384">
            <v>4357242</v>
          </cell>
          <cell r="N384">
            <v>2445680</v>
          </cell>
          <cell r="Q384">
            <v>2775754</v>
          </cell>
          <cell r="T384">
            <v>11118641</v>
          </cell>
          <cell r="W384">
            <v>2070396</v>
          </cell>
          <cell r="Z384">
            <v>5128350</v>
          </cell>
          <cell r="AC384">
            <v>5135610.8</v>
          </cell>
          <cell r="AF384">
            <v>4855900.29</v>
          </cell>
          <cell r="AI384">
            <v>0</v>
          </cell>
          <cell r="AL384">
            <v>0</v>
          </cell>
          <cell r="AO384">
            <v>0</v>
          </cell>
          <cell r="AR384">
            <v>0</v>
          </cell>
          <cell r="BB384">
            <v>0</v>
          </cell>
          <cell r="BD384">
            <v>18944000</v>
          </cell>
          <cell r="BE384">
            <v>56831574.090000004</v>
          </cell>
        </row>
        <row r="385">
          <cell r="A385">
            <v>8253</v>
          </cell>
          <cell r="K385">
            <v>1961248</v>
          </cell>
          <cell r="N385">
            <v>2009533</v>
          </cell>
          <cell r="Q385">
            <v>1989126</v>
          </cell>
          <cell r="T385">
            <v>1985257</v>
          </cell>
          <cell r="W385">
            <v>1989314</v>
          </cell>
          <cell r="Z385">
            <v>1983426</v>
          </cell>
          <cell r="AC385">
            <v>1982579</v>
          </cell>
          <cell r="AF385">
            <v>1982664</v>
          </cell>
          <cell r="AI385">
            <v>0</v>
          </cell>
          <cell r="AL385">
            <v>0</v>
          </cell>
          <cell r="AO385">
            <v>0</v>
          </cell>
          <cell r="AR385">
            <v>0</v>
          </cell>
          <cell r="BB385">
            <v>0</v>
          </cell>
          <cell r="BD385">
            <v>7942000</v>
          </cell>
          <cell r="BE385">
            <v>48889681.240000002</v>
          </cell>
        </row>
        <row r="386">
          <cell r="A386">
            <v>8253</v>
          </cell>
          <cell r="K386">
            <v>21794323</v>
          </cell>
          <cell r="N386">
            <v>22883418</v>
          </cell>
          <cell r="Q386">
            <v>23891239</v>
          </cell>
          <cell r="T386">
            <v>24322069</v>
          </cell>
          <cell r="W386">
            <v>23701105.850000001</v>
          </cell>
          <cell r="Z386">
            <v>24071482</v>
          </cell>
          <cell r="AC386">
            <v>17270916</v>
          </cell>
          <cell r="AF386">
            <v>-1914513</v>
          </cell>
          <cell r="AI386">
            <v>0</v>
          </cell>
          <cell r="AL386">
            <v>0</v>
          </cell>
          <cell r="AO386">
            <v>0</v>
          </cell>
          <cell r="AR386">
            <v>0</v>
          </cell>
          <cell r="BB386">
            <v>0</v>
          </cell>
          <cell r="BD386">
            <v>78010000</v>
          </cell>
          <cell r="BE386">
            <v>18458290.66</v>
          </cell>
        </row>
        <row r="387">
          <cell r="A387">
            <v>8253</v>
          </cell>
          <cell r="K387">
            <v>0</v>
          </cell>
          <cell r="N387">
            <v>118530</v>
          </cell>
          <cell r="Q387">
            <v>106300</v>
          </cell>
          <cell r="T387">
            <v>0</v>
          </cell>
          <cell r="W387">
            <v>0</v>
          </cell>
          <cell r="Z387">
            <v>0</v>
          </cell>
          <cell r="AC387">
            <v>0</v>
          </cell>
          <cell r="AF387">
            <v>36680</v>
          </cell>
          <cell r="AI387">
            <v>0</v>
          </cell>
          <cell r="AL387">
            <v>0</v>
          </cell>
          <cell r="AO387">
            <v>0</v>
          </cell>
          <cell r="AR387">
            <v>0</v>
          </cell>
          <cell r="BB387">
            <v>0</v>
          </cell>
          <cell r="BD387">
            <v>131000</v>
          </cell>
          <cell r="BE387">
            <v>8821775.3000000007</v>
          </cell>
        </row>
        <row r="388">
          <cell r="A388">
            <v>8253</v>
          </cell>
          <cell r="K388">
            <v>0</v>
          </cell>
          <cell r="N388">
            <v>0</v>
          </cell>
          <cell r="Q388">
            <v>0</v>
          </cell>
          <cell r="T388">
            <v>0</v>
          </cell>
          <cell r="W388">
            <v>0</v>
          </cell>
          <cell r="Z388">
            <v>0</v>
          </cell>
          <cell r="AC388">
            <v>0</v>
          </cell>
          <cell r="AF388">
            <v>0</v>
          </cell>
          <cell r="AI388">
            <v>0</v>
          </cell>
          <cell r="AL388">
            <v>0</v>
          </cell>
          <cell r="AO388">
            <v>0</v>
          </cell>
          <cell r="AR388">
            <v>0</v>
          </cell>
          <cell r="BB388">
            <v>0</v>
          </cell>
          <cell r="BE388">
            <v>0</v>
          </cell>
        </row>
        <row r="389">
          <cell r="A389" t="str">
            <v>Total DTIN-ST</v>
          </cell>
          <cell r="K389">
            <v>28112813</v>
          </cell>
          <cell r="N389">
            <v>27457161</v>
          </cell>
          <cell r="Q389">
            <v>28762419</v>
          </cell>
          <cell r="T389">
            <v>37425967</v>
          </cell>
          <cell r="W389">
            <v>27760815.850000001</v>
          </cell>
          <cell r="Z389">
            <v>31183258</v>
          </cell>
          <cell r="AC389">
            <v>24389105.800000001</v>
          </cell>
          <cell r="AF389">
            <v>4960731.29</v>
          </cell>
          <cell r="AI389">
            <v>0</v>
          </cell>
          <cell r="AL389">
            <v>0</v>
          </cell>
          <cell r="AO389">
            <v>0</v>
          </cell>
          <cell r="AR389">
            <v>0</v>
          </cell>
          <cell r="BB389">
            <v>0</v>
          </cell>
          <cell r="BD389">
            <v>105027000</v>
          </cell>
          <cell r="BE389">
            <v>45122752</v>
          </cell>
        </row>
        <row r="390">
          <cell r="A390">
            <v>8253</v>
          </cell>
          <cell r="K390">
            <v>-321059.88</v>
          </cell>
          <cell r="N390">
            <v>-309925.77</v>
          </cell>
          <cell r="Q390">
            <v>-332091</v>
          </cell>
          <cell r="T390">
            <v>-348856.07999999821</v>
          </cell>
          <cell r="W390">
            <v>-94767.8</v>
          </cell>
          <cell r="Z390">
            <v>-141849.45000000001</v>
          </cell>
          <cell r="AC390">
            <v>-522514.01999998093</v>
          </cell>
          <cell r="AF390">
            <v>0</v>
          </cell>
          <cell r="AI390">
            <v>0</v>
          </cell>
          <cell r="AL390">
            <v>0</v>
          </cell>
          <cell r="AO390">
            <v>0</v>
          </cell>
          <cell r="AR390">
            <v>0</v>
          </cell>
          <cell r="BB390">
            <v>0</v>
          </cell>
          <cell r="BE390">
            <v>-2071063.999999979</v>
          </cell>
        </row>
        <row r="391">
          <cell r="A391">
            <v>8253</v>
          </cell>
          <cell r="K391">
            <v>28174</v>
          </cell>
          <cell r="N391">
            <v>-405107</v>
          </cell>
          <cell r="Q391">
            <v>-101114</v>
          </cell>
          <cell r="T391">
            <v>-253829</v>
          </cell>
          <cell r="W391">
            <v>-102539</v>
          </cell>
          <cell r="Z391">
            <v>-379064</v>
          </cell>
          <cell r="AC391">
            <v>-205197</v>
          </cell>
          <cell r="AF391">
            <v>0</v>
          </cell>
          <cell r="AI391">
            <v>0</v>
          </cell>
          <cell r="AL391">
            <v>0</v>
          </cell>
          <cell r="AO391">
            <v>0</v>
          </cell>
          <cell r="AR391">
            <v>0</v>
          </cell>
          <cell r="BB391">
            <v>0</v>
          </cell>
          <cell r="BD391">
            <v>-1745000</v>
          </cell>
          <cell r="BE391">
            <v>9436709</v>
          </cell>
        </row>
        <row r="392">
          <cell r="A392">
            <v>8253</v>
          </cell>
          <cell r="K392">
            <v>0</v>
          </cell>
          <cell r="N392">
            <v>0</v>
          </cell>
          <cell r="Q392">
            <v>0</v>
          </cell>
          <cell r="T392">
            <v>0</v>
          </cell>
          <cell r="W392">
            <v>0</v>
          </cell>
          <cell r="Z392">
            <v>0</v>
          </cell>
          <cell r="AC392">
            <v>0</v>
          </cell>
          <cell r="AF392">
            <v>0</v>
          </cell>
          <cell r="AI392">
            <v>0</v>
          </cell>
          <cell r="AL392">
            <v>0</v>
          </cell>
          <cell r="AO392">
            <v>0</v>
          </cell>
          <cell r="AR392">
            <v>0</v>
          </cell>
          <cell r="BB392">
            <v>0</v>
          </cell>
          <cell r="BE392">
            <v>0</v>
          </cell>
        </row>
        <row r="393">
          <cell r="A393" t="str">
            <v>Total Otros</v>
          </cell>
          <cell r="K393">
            <v>-292885.88</v>
          </cell>
          <cell r="N393">
            <v>-715032.77</v>
          </cell>
          <cell r="Q393">
            <v>-433205</v>
          </cell>
          <cell r="T393">
            <v>-602685.07999999821</v>
          </cell>
          <cell r="W393">
            <v>-197306.8</v>
          </cell>
          <cell r="Z393">
            <v>-520913.45</v>
          </cell>
          <cell r="AC393">
            <v>-727711.01999998093</v>
          </cell>
          <cell r="AF393">
            <v>0</v>
          </cell>
          <cell r="AI393">
            <v>0</v>
          </cell>
          <cell r="AL393">
            <v>0</v>
          </cell>
          <cell r="AO393">
            <v>0</v>
          </cell>
          <cell r="AR393">
            <v>0</v>
          </cell>
          <cell r="BB393">
            <v>0</v>
          </cell>
          <cell r="BD393">
            <v>-1745000</v>
          </cell>
          <cell r="BE393">
            <v>0</v>
          </cell>
        </row>
        <row r="394">
          <cell r="A394" t="str">
            <v>Total Cuenta 519025 - Código 8253</v>
          </cell>
          <cell r="K394">
            <v>27819927.120000001</v>
          </cell>
          <cell r="N394">
            <v>26742128.23</v>
          </cell>
          <cell r="Q394">
            <v>28329214</v>
          </cell>
          <cell r="T394">
            <v>36823281.920000002</v>
          </cell>
          <cell r="W394">
            <v>27563509.050000001</v>
          </cell>
          <cell r="Z394">
            <v>30662344.550000001</v>
          </cell>
          <cell r="AC394">
            <v>23661394.78000002</v>
          </cell>
          <cell r="AF394">
            <v>4960731.29</v>
          </cell>
          <cell r="AI394">
            <v>0</v>
          </cell>
          <cell r="AL394">
            <v>0</v>
          </cell>
          <cell r="AO394">
            <v>0</v>
          </cell>
          <cell r="AR394">
            <v>0</v>
          </cell>
          <cell r="BB394">
            <v>0</v>
          </cell>
          <cell r="BD394">
            <v>103282000</v>
          </cell>
          <cell r="BE394">
            <v>309844530.94</v>
          </cell>
        </row>
        <row r="395">
          <cell r="A395" t="str">
            <v>8255-ST</v>
          </cell>
          <cell r="K395">
            <v>2344516.86</v>
          </cell>
          <cell r="N395">
            <v>2404187.5099999998</v>
          </cell>
          <cell r="Q395">
            <v>2350833.2599999998</v>
          </cell>
          <cell r="T395">
            <v>2277941.67</v>
          </cell>
          <cell r="W395">
            <v>2241678.19</v>
          </cell>
          <cell r="Z395">
            <v>2216694.85</v>
          </cell>
          <cell r="AC395">
            <v>2173515.08</v>
          </cell>
          <cell r="AF395">
            <v>2258192.6</v>
          </cell>
          <cell r="AI395">
            <v>0</v>
          </cell>
          <cell r="AL395">
            <v>0</v>
          </cell>
          <cell r="AO395">
            <v>0</v>
          </cell>
          <cell r="AR395">
            <v>0</v>
          </cell>
          <cell r="BB395">
            <v>8810605.7647999674</v>
          </cell>
          <cell r="BD395">
            <v>0</v>
          </cell>
          <cell r="BE395">
            <v>27078165.784799967</v>
          </cell>
        </row>
        <row r="396">
          <cell r="A396" t="str">
            <v>8255-ST</v>
          </cell>
          <cell r="K396">
            <v>11789168</v>
          </cell>
          <cell r="N396">
            <v>11789168</v>
          </cell>
          <cell r="Q396">
            <v>11789168</v>
          </cell>
          <cell r="T396">
            <v>11789168</v>
          </cell>
          <cell r="W396">
            <v>11789168</v>
          </cell>
          <cell r="Z396">
            <v>11789168</v>
          </cell>
          <cell r="AC396">
            <v>11789168</v>
          </cell>
          <cell r="AF396">
            <v>0</v>
          </cell>
          <cell r="AI396">
            <v>0</v>
          </cell>
          <cell r="AL396">
            <v>0</v>
          </cell>
          <cell r="AO396">
            <v>0</v>
          </cell>
          <cell r="AR396">
            <v>0</v>
          </cell>
          <cell r="BB396">
            <v>58488097.608400032</v>
          </cell>
          <cell r="BE396">
            <v>141012273.60840005</v>
          </cell>
        </row>
        <row r="397">
          <cell r="A397" t="str">
            <v>8255-ST</v>
          </cell>
          <cell r="K397">
            <v>0</v>
          </cell>
          <cell r="N397">
            <v>0</v>
          </cell>
          <cell r="Q397">
            <v>0</v>
          </cell>
          <cell r="T397">
            <v>0</v>
          </cell>
          <cell r="W397">
            <v>0</v>
          </cell>
          <cell r="Z397">
            <v>0</v>
          </cell>
          <cell r="AC397">
            <v>0</v>
          </cell>
          <cell r="AF397">
            <v>0</v>
          </cell>
          <cell r="AI397">
            <v>0</v>
          </cell>
          <cell r="AL397">
            <v>0</v>
          </cell>
          <cell r="AO397">
            <v>0</v>
          </cell>
          <cell r="AR397">
            <v>0</v>
          </cell>
          <cell r="BB397">
            <v>1808697.5199999998</v>
          </cell>
          <cell r="BE397">
            <v>1808697.5199999998</v>
          </cell>
        </row>
        <row r="398">
          <cell r="A398" t="str">
            <v>8255-ST</v>
          </cell>
          <cell r="K398">
            <v>0</v>
          </cell>
          <cell r="N398">
            <v>0</v>
          </cell>
          <cell r="Q398">
            <v>0</v>
          </cell>
          <cell r="T398">
            <v>0</v>
          </cell>
          <cell r="W398">
            <v>0</v>
          </cell>
          <cell r="Z398">
            <v>0</v>
          </cell>
          <cell r="AC398">
            <v>0</v>
          </cell>
          <cell r="AF398">
            <v>0</v>
          </cell>
          <cell r="AI398">
            <v>0</v>
          </cell>
          <cell r="AL398">
            <v>0</v>
          </cell>
          <cell r="AO398">
            <v>0</v>
          </cell>
          <cell r="AR398">
            <v>0</v>
          </cell>
          <cell r="BB398">
            <v>-4.2840838432312012E-8</v>
          </cell>
          <cell r="BD398">
            <v>0</v>
          </cell>
          <cell r="BE398">
            <v>-4.2840838432312012E-8</v>
          </cell>
        </row>
        <row r="399">
          <cell r="A399" t="str">
            <v>8255-ST</v>
          </cell>
          <cell r="K399">
            <v>64400.32</v>
          </cell>
          <cell r="N399">
            <v>64355.64</v>
          </cell>
          <cell r="Q399">
            <v>0</v>
          </cell>
          <cell r="T399">
            <v>0</v>
          </cell>
          <cell r="W399">
            <v>0</v>
          </cell>
          <cell r="Z399">
            <v>0</v>
          </cell>
          <cell r="AC399">
            <v>0</v>
          </cell>
          <cell r="AF399">
            <v>0</v>
          </cell>
          <cell r="AI399">
            <v>0</v>
          </cell>
          <cell r="AL399">
            <v>0</v>
          </cell>
          <cell r="AO399">
            <v>0</v>
          </cell>
          <cell r="AR399">
            <v>0</v>
          </cell>
          <cell r="BB399">
            <v>0</v>
          </cell>
          <cell r="BD399">
            <v>64000</v>
          </cell>
          <cell r="BE399">
            <v>463500</v>
          </cell>
        </row>
        <row r="400">
          <cell r="A400" t="str">
            <v>8255-ST</v>
          </cell>
          <cell r="K400">
            <v>0</v>
          </cell>
          <cell r="N400">
            <v>0</v>
          </cell>
          <cell r="Q400">
            <v>0</v>
          </cell>
          <cell r="T400">
            <v>0</v>
          </cell>
          <cell r="W400">
            <v>0</v>
          </cell>
          <cell r="Z400">
            <v>0</v>
          </cell>
          <cell r="AC400">
            <v>0</v>
          </cell>
          <cell r="AF400">
            <v>0</v>
          </cell>
          <cell r="AI400">
            <v>0</v>
          </cell>
          <cell r="AL400">
            <v>0</v>
          </cell>
          <cell r="AO400">
            <v>0</v>
          </cell>
          <cell r="AR400">
            <v>0</v>
          </cell>
          <cell r="BB400">
            <v>0</v>
          </cell>
          <cell r="BE400">
            <v>0</v>
          </cell>
        </row>
        <row r="401">
          <cell r="A401" t="str">
            <v>8255-ST</v>
          </cell>
          <cell r="K401">
            <v>215700</v>
          </cell>
          <cell r="N401">
            <v>215700</v>
          </cell>
          <cell r="Q401">
            <v>215700</v>
          </cell>
          <cell r="T401">
            <v>215700</v>
          </cell>
          <cell r="W401">
            <v>215700</v>
          </cell>
          <cell r="Z401">
            <v>231245</v>
          </cell>
          <cell r="AC401">
            <v>215700</v>
          </cell>
          <cell r="AF401">
            <v>0</v>
          </cell>
          <cell r="AI401">
            <v>0</v>
          </cell>
          <cell r="AL401">
            <v>0</v>
          </cell>
          <cell r="AO401">
            <v>0</v>
          </cell>
          <cell r="AR401">
            <v>0</v>
          </cell>
          <cell r="BB401">
            <v>0</v>
          </cell>
          <cell r="BD401">
            <v>763000</v>
          </cell>
          <cell r="BE401">
            <v>2288445</v>
          </cell>
        </row>
        <row r="402">
          <cell r="A402" t="str">
            <v>8255-ST</v>
          </cell>
          <cell r="K402">
            <v>21358</v>
          </cell>
          <cell r="N402">
            <v>21366</v>
          </cell>
          <cell r="Q402">
            <v>21365</v>
          </cell>
          <cell r="T402">
            <v>21155</v>
          </cell>
          <cell r="W402">
            <v>21176</v>
          </cell>
          <cell r="Z402">
            <v>21153</v>
          </cell>
          <cell r="AC402">
            <v>21158</v>
          </cell>
          <cell r="AF402">
            <v>21153</v>
          </cell>
          <cell r="AI402">
            <v>0</v>
          </cell>
          <cell r="AL402">
            <v>0</v>
          </cell>
          <cell r="AO402">
            <v>0</v>
          </cell>
          <cell r="AR402">
            <v>0</v>
          </cell>
          <cell r="BB402">
            <v>0</v>
          </cell>
          <cell r="BD402">
            <v>85000</v>
          </cell>
          <cell r="BE402">
            <v>286752</v>
          </cell>
        </row>
        <row r="403">
          <cell r="A403" t="str">
            <v>8255-ST</v>
          </cell>
          <cell r="K403">
            <v>0</v>
          </cell>
          <cell r="N403">
            <v>0</v>
          </cell>
          <cell r="Q403">
            <v>0</v>
          </cell>
          <cell r="T403">
            <v>3983226</v>
          </cell>
          <cell r="W403">
            <v>1136800</v>
          </cell>
          <cell r="Z403">
            <v>1136800</v>
          </cell>
          <cell r="AC403">
            <v>1136800</v>
          </cell>
          <cell r="AF403">
            <v>0</v>
          </cell>
          <cell r="AI403">
            <v>0</v>
          </cell>
          <cell r="AL403">
            <v>0</v>
          </cell>
          <cell r="AO403">
            <v>0</v>
          </cell>
          <cell r="AR403">
            <v>0</v>
          </cell>
          <cell r="BB403">
            <v>6247974.0799999833</v>
          </cell>
          <cell r="BE403">
            <v>13641600.079999983</v>
          </cell>
        </row>
        <row r="404">
          <cell r="A404" t="str">
            <v>8255-ST</v>
          </cell>
          <cell r="K404">
            <v>0</v>
          </cell>
          <cell r="N404">
            <v>1304682</v>
          </cell>
          <cell r="Q404">
            <v>1304682</v>
          </cell>
          <cell r="T404">
            <v>1304682</v>
          </cell>
          <cell r="W404">
            <v>1304682</v>
          </cell>
          <cell r="Z404">
            <v>1304682</v>
          </cell>
          <cell r="AC404">
            <v>1304682</v>
          </cell>
          <cell r="AF404">
            <v>1304682</v>
          </cell>
          <cell r="AI404">
            <v>0</v>
          </cell>
          <cell r="AL404">
            <v>0</v>
          </cell>
          <cell r="AO404">
            <v>0</v>
          </cell>
          <cell r="AR404">
            <v>0</v>
          </cell>
          <cell r="BB404">
            <v>0</v>
          </cell>
          <cell r="BD404">
            <v>4566000</v>
          </cell>
          <cell r="BE404">
            <v>13698774</v>
          </cell>
        </row>
        <row r="405">
          <cell r="A405" t="str">
            <v>8255-ST</v>
          </cell>
          <cell r="K405">
            <v>7762866</v>
          </cell>
          <cell r="N405">
            <v>1076364</v>
          </cell>
          <cell r="Q405">
            <v>1076364</v>
          </cell>
          <cell r="T405">
            <v>1076364</v>
          </cell>
          <cell r="W405">
            <v>1076364</v>
          </cell>
          <cell r="Z405">
            <v>1076364</v>
          </cell>
          <cell r="AC405">
            <v>1076364</v>
          </cell>
          <cell r="AF405">
            <v>0</v>
          </cell>
          <cell r="AI405">
            <v>0</v>
          </cell>
          <cell r="AL405">
            <v>0</v>
          </cell>
          <cell r="AO405">
            <v>0</v>
          </cell>
          <cell r="AR405">
            <v>0</v>
          </cell>
          <cell r="BB405">
            <v>4077138</v>
          </cell>
          <cell r="BE405">
            <v>18298188</v>
          </cell>
        </row>
        <row r="406">
          <cell r="A406" t="str">
            <v>8255-ST</v>
          </cell>
          <cell r="K406">
            <v>235140.99</v>
          </cell>
          <cell r="N406">
            <v>235140.99</v>
          </cell>
          <cell r="Q406">
            <v>235140.99</v>
          </cell>
          <cell r="T406">
            <v>235140.99</v>
          </cell>
          <cell r="W406">
            <v>235117.22999999998</v>
          </cell>
          <cell r="Z406">
            <v>235140.99</v>
          </cell>
          <cell r="AC406">
            <v>235140.99</v>
          </cell>
          <cell r="AF406">
            <v>0</v>
          </cell>
          <cell r="AI406">
            <v>0</v>
          </cell>
          <cell r="AL406">
            <v>0</v>
          </cell>
          <cell r="AO406">
            <v>0</v>
          </cell>
          <cell r="AR406">
            <v>0</v>
          </cell>
          <cell r="BB406">
            <v>313558.33999999985</v>
          </cell>
          <cell r="BD406">
            <v>940563.96</v>
          </cell>
          <cell r="BE406">
            <v>0</v>
          </cell>
        </row>
        <row r="407">
          <cell r="A407" t="str">
            <v>8255-ST</v>
          </cell>
          <cell r="K407">
            <v>3840760</v>
          </cell>
          <cell r="N407">
            <v>3840760</v>
          </cell>
          <cell r="Q407">
            <v>3840760</v>
          </cell>
          <cell r="T407">
            <v>3840760</v>
          </cell>
          <cell r="W407">
            <v>1734536</v>
          </cell>
          <cell r="Z407">
            <v>3840760</v>
          </cell>
          <cell r="AC407">
            <v>3840760</v>
          </cell>
          <cell r="AF407">
            <v>0</v>
          </cell>
          <cell r="AI407">
            <v>0</v>
          </cell>
          <cell r="AL407">
            <v>0</v>
          </cell>
          <cell r="AO407">
            <v>0</v>
          </cell>
          <cell r="AR407">
            <v>0</v>
          </cell>
          <cell r="BB407">
            <v>21566077.006399997</v>
          </cell>
          <cell r="BE407">
            <v>46345173.006399997</v>
          </cell>
        </row>
        <row r="408">
          <cell r="A408" t="str">
            <v>8255-ST</v>
          </cell>
          <cell r="K408">
            <v>4150248</v>
          </cell>
          <cell r="N408">
            <v>4150248</v>
          </cell>
          <cell r="Q408">
            <v>4150248</v>
          </cell>
          <cell r="T408">
            <v>4150248</v>
          </cell>
          <cell r="W408">
            <v>6024556</v>
          </cell>
          <cell r="Z408">
            <v>4150248</v>
          </cell>
          <cell r="AC408">
            <v>4150248</v>
          </cell>
          <cell r="AF408">
            <v>0</v>
          </cell>
          <cell r="AI408">
            <v>0</v>
          </cell>
          <cell r="AL408">
            <v>0</v>
          </cell>
          <cell r="AO408">
            <v>0</v>
          </cell>
          <cell r="AR408">
            <v>0</v>
          </cell>
          <cell r="BB408">
            <v>18876932.000000007</v>
          </cell>
          <cell r="BE408">
            <v>49802976.000000007</v>
          </cell>
        </row>
        <row r="409">
          <cell r="A409" t="str">
            <v>8255-ST</v>
          </cell>
          <cell r="K409">
            <v>0</v>
          </cell>
          <cell r="N409">
            <v>2664825.16</v>
          </cell>
          <cell r="Q409">
            <v>0</v>
          </cell>
          <cell r="T409">
            <v>0</v>
          </cell>
          <cell r="W409">
            <v>0</v>
          </cell>
          <cell r="Z409">
            <v>0</v>
          </cell>
          <cell r="AC409">
            <v>0</v>
          </cell>
          <cell r="AF409">
            <v>0</v>
          </cell>
          <cell r="AI409">
            <v>0</v>
          </cell>
          <cell r="AL409">
            <v>0</v>
          </cell>
          <cell r="AO409">
            <v>0</v>
          </cell>
          <cell r="AR409">
            <v>0</v>
          </cell>
          <cell r="BB409">
            <v>0</v>
          </cell>
          <cell r="BE409">
            <v>2664825.16</v>
          </cell>
        </row>
        <row r="410">
          <cell r="A410" t="str">
            <v>8255-ST</v>
          </cell>
          <cell r="K410">
            <v>0</v>
          </cell>
          <cell r="N410">
            <v>0</v>
          </cell>
          <cell r="Q410">
            <v>0</v>
          </cell>
          <cell r="T410">
            <v>0</v>
          </cell>
          <cell r="W410">
            <v>0</v>
          </cell>
          <cell r="Z410">
            <v>0</v>
          </cell>
          <cell r="AC410">
            <v>0</v>
          </cell>
          <cell r="AF410">
            <v>0</v>
          </cell>
          <cell r="AI410">
            <v>0</v>
          </cell>
          <cell r="AL410">
            <v>0</v>
          </cell>
          <cell r="AO410">
            <v>0</v>
          </cell>
          <cell r="AR410">
            <v>0</v>
          </cell>
          <cell r="BB410">
            <v>0</v>
          </cell>
          <cell r="BD410">
            <v>17465335.066666666</v>
          </cell>
          <cell r="BE410">
            <v>17465335.066666666</v>
          </cell>
        </row>
        <row r="411">
          <cell r="A411" t="str">
            <v>8255-ST</v>
          </cell>
          <cell r="K411">
            <v>0</v>
          </cell>
          <cell r="N411">
            <v>0</v>
          </cell>
          <cell r="Q411">
            <v>0</v>
          </cell>
          <cell r="T411">
            <v>0</v>
          </cell>
          <cell r="W411">
            <v>0</v>
          </cell>
          <cell r="Z411">
            <v>0</v>
          </cell>
          <cell r="AC411">
            <v>0</v>
          </cell>
          <cell r="AF411">
            <v>0</v>
          </cell>
          <cell r="AI411">
            <v>0</v>
          </cell>
          <cell r="AL411">
            <v>0</v>
          </cell>
          <cell r="AO411">
            <v>0</v>
          </cell>
          <cell r="AR411">
            <v>0</v>
          </cell>
          <cell r="BB411">
            <v>0</v>
          </cell>
          <cell r="BD411">
            <v>16813411.199999999</v>
          </cell>
          <cell r="BE411">
            <v>13934405</v>
          </cell>
        </row>
        <row r="412">
          <cell r="A412" t="str">
            <v>8255-ST</v>
          </cell>
          <cell r="K412">
            <v>0</v>
          </cell>
          <cell r="N412">
            <v>0</v>
          </cell>
          <cell r="Q412">
            <v>0</v>
          </cell>
          <cell r="T412">
            <v>0</v>
          </cell>
          <cell r="W412">
            <v>0</v>
          </cell>
          <cell r="Z412">
            <v>0</v>
          </cell>
          <cell r="AC412">
            <v>0</v>
          </cell>
          <cell r="AF412">
            <v>0</v>
          </cell>
          <cell r="AI412">
            <v>0</v>
          </cell>
          <cell r="AL412">
            <v>0</v>
          </cell>
          <cell r="AO412">
            <v>0</v>
          </cell>
          <cell r="AR412">
            <v>0</v>
          </cell>
          <cell r="BB412">
            <v>0</v>
          </cell>
          <cell r="BD412">
            <v>0</v>
          </cell>
          <cell r="BE412">
            <v>20850862.690000001</v>
          </cell>
        </row>
        <row r="413">
          <cell r="A413" t="str">
            <v>8255-ST</v>
          </cell>
          <cell r="K413">
            <v>0</v>
          </cell>
          <cell r="N413">
            <v>0</v>
          </cell>
          <cell r="Q413">
            <v>0</v>
          </cell>
          <cell r="T413">
            <v>0</v>
          </cell>
          <cell r="W413">
            <v>0</v>
          </cell>
          <cell r="Z413">
            <v>0</v>
          </cell>
          <cell r="AC413">
            <v>0</v>
          </cell>
          <cell r="AF413">
            <v>0</v>
          </cell>
          <cell r="AI413">
            <v>0</v>
          </cell>
          <cell r="AL413">
            <v>0</v>
          </cell>
          <cell r="AO413">
            <v>0</v>
          </cell>
          <cell r="AR413">
            <v>0</v>
          </cell>
          <cell r="BB413">
            <v>0</v>
          </cell>
          <cell r="BD413">
            <v>0</v>
          </cell>
          <cell r="BE413">
            <v>12180086</v>
          </cell>
        </row>
        <row r="414">
          <cell r="A414" t="str">
            <v>8255-ST</v>
          </cell>
          <cell r="K414">
            <v>870000</v>
          </cell>
          <cell r="N414">
            <v>870000</v>
          </cell>
          <cell r="Q414">
            <v>870000</v>
          </cell>
          <cell r="T414">
            <v>870000</v>
          </cell>
          <cell r="W414">
            <v>870000</v>
          </cell>
          <cell r="Z414">
            <v>870000</v>
          </cell>
          <cell r="AC414">
            <v>870000</v>
          </cell>
          <cell r="AF414">
            <v>0</v>
          </cell>
          <cell r="AI414">
            <v>0</v>
          </cell>
          <cell r="AL414">
            <v>0</v>
          </cell>
          <cell r="AO414">
            <v>0</v>
          </cell>
          <cell r="AR414">
            <v>0</v>
          </cell>
          <cell r="BB414">
            <v>2841999</v>
          </cell>
          <cell r="BD414">
            <v>0</v>
          </cell>
          <cell r="BE414">
            <v>8931999</v>
          </cell>
        </row>
        <row r="415">
          <cell r="A415" t="str">
            <v>8255-ST</v>
          </cell>
          <cell r="K415">
            <v>0</v>
          </cell>
          <cell r="N415">
            <v>0</v>
          </cell>
          <cell r="Q415">
            <v>0</v>
          </cell>
          <cell r="T415">
            <v>0</v>
          </cell>
          <cell r="W415">
            <v>0</v>
          </cell>
          <cell r="Z415">
            <v>0</v>
          </cell>
          <cell r="AC415">
            <v>0</v>
          </cell>
          <cell r="AF415">
            <v>0</v>
          </cell>
          <cell r="AI415">
            <v>0</v>
          </cell>
          <cell r="AL415">
            <v>0</v>
          </cell>
          <cell r="AO415">
            <v>0</v>
          </cell>
          <cell r="AR415">
            <v>0</v>
          </cell>
          <cell r="BB415">
            <v>0</v>
          </cell>
          <cell r="BD415">
            <v>0</v>
          </cell>
          <cell r="BE415">
            <v>0</v>
          </cell>
        </row>
        <row r="416">
          <cell r="A416" t="str">
            <v>8255-ST</v>
          </cell>
          <cell r="K416">
            <v>0</v>
          </cell>
          <cell r="N416">
            <v>0</v>
          </cell>
          <cell r="Q416">
            <v>0</v>
          </cell>
          <cell r="T416">
            <v>0</v>
          </cell>
          <cell r="W416">
            <v>0</v>
          </cell>
          <cell r="Z416">
            <v>0</v>
          </cell>
          <cell r="AC416">
            <v>0</v>
          </cell>
          <cell r="AF416">
            <v>0</v>
          </cell>
          <cell r="AI416">
            <v>0</v>
          </cell>
          <cell r="AL416">
            <v>0</v>
          </cell>
          <cell r="AO416">
            <v>0</v>
          </cell>
          <cell r="AR416">
            <v>0</v>
          </cell>
          <cell r="BB416">
            <v>2993148</v>
          </cell>
          <cell r="BE416">
            <v>2993148</v>
          </cell>
        </row>
        <row r="417">
          <cell r="A417" t="str">
            <v>8255-ST</v>
          </cell>
          <cell r="K417">
            <v>0</v>
          </cell>
          <cell r="N417">
            <v>9308719.4000000004</v>
          </cell>
          <cell r="Q417">
            <v>2553845.29</v>
          </cell>
          <cell r="T417">
            <v>2514627.73</v>
          </cell>
          <cell r="W417">
            <v>2476709.63</v>
          </cell>
          <cell r="Z417">
            <v>2450785.5</v>
          </cell>
          <cell r="AC417">
            <v>2433138.89</v>
          </cell>
          <cell r="AF417">
            <v>2514497.79</v>
          </cell>
          <cell r="AI417">
            <v>0</v>
          </cell>
          <cell r="AL417">
            <v>0</v>
          </cell>
          <cell r="AO417">
            <v>0</v>
          </cell>
          <cell r="AR417">
            <v>0</v>
          </cell>
          <cell r="BB417">
            <v>10909985.271836005</v>
          </cell>
          <cell r="BE417">
            <v>35162309.501836002</v>
          </cell>
        </row>
        <row r="418">
          <cell r="A418" t="str">
            <v>8255-ST</v>
          </cell>
          <cell r="K418">
            <v>2990425</v>
          </cell>
          <cell r="N418">
            <v>2990425</v>
          </cell>
          <cell r="Q418">
            <v>2990425</v>
          </cell>
          <cell r="T418">
            <v>2990425</v>
          </cell>
          <cell r="W418">
            <v>2990425</v>
          </cell>
          <cell r="Z418">
            <v>2990425</v>
          </cell>
          <cell r="AC418">
            <v>2990425</v>
          </cell>
          <cell r="AF418">
            <v>0</v>
          </cell>
          <cell r="AI418">
            <v>0</v>
          </cell>
          <cell r="AL418">
            <v>0</v>
          </cell>
          <cell r="AO418">
            <v>0</v>
          </cell>
          <cell r="AR418">
            <v>0</v>
          </cell>
          <cell r="BB418">
            <v>13137019.678399937</v>
          </cell>
          <cell r="BD418">
            <v>0</v>
          </cell>
          <cell r="BE418">
            <v>34069994.678399935</v>
          </cell>
        </row>
        <row r="419">
          <cell r="A419" t="str">
            <v>8255-ST</v>
          </cell>
          <cell r="K419">
            <v>604128</v>
          </cell>
          <cell r="N419">
            <v>604128</v>
          </cell>
          <cell r="Q419">
            <v>604128</v>
          </cell>
          <cell r="T419">
            <v>604128</v>
          </cell>
          <cell r="W419">
            <v>604128</v>
          </cell>
          <cell r="Z419">
            <v>604128</v>
          </cell>
          <cell r="AC419">
            <v>604128</v>
          </cell>
          <cell r="AF419">
            <v>0</v>
          </cell>
          <cell r="AI419">
            <v>0</v>
          </cell>
          <cell r="AL419">
            <v>0</v>
          </cell>
          <cell r="AO419">
            <v>0</v>
          </cell>
          <cell r="AR419">
            <v>0</v>
          </cell>
          <cell r="BB419">
            <v>1812383.9999999981</v>
          </cell>
          <cell r="BD419">
            <v>1739999.9999999998</v>
          </cell>
          <cell r="BE419">
            <v>7781279.9999999981</v>
          </cell>
        </row>
        <row r="420">
          <cell r="A420" t="str">
            <v>8255-ST</v>
          </cell>
          <cell r="K420">
            <v>6521520</v>
          </cell>
          <cell r="N420">
            <v>0</v>
          </cell>
          <cell r="Q420">
            <v>3260760</v>
          </cell>
          <cell r="T420">
            <v>3260760</v>
          </cell>
          <cell r="W420">
            <v>3260760</v>
          </cell>
          <cell r="Z420">
            <v>3260760</v>
          </cell>
          <cell r="AC420">
            <v>3260760</v>
          </cell>
          <cell r="AF420">
            <v>0</v>
          </cell>
          <cell r="AI420">
            <v>0</v>
          </cell>
          <cell r="AL420">
            <v>0</v>
          </cell>
          <cell r="AO420">
            <v>0</v>
          </cell>
          <cell r="AR420">
            <v>0</v>
          </cell>
          <cell r="BB420">
            <v>14347344</v>
          </cell>
          <cell r="BD420">
            <v>0</v>
          </cell>
          <cell r="BE420">
            <v>37172664</v>
          </cell>
        </row>
        <row r="421">
          <cell r="A421" t="str">
            <v>8255-ST</v>
          </cell>
          <cell r="K421">
            <v>5072404</v>
          </cell>
          <cell r="N421">
            <v>5072404</v>
          </cell>
          <cell r="Q421">
            <v>5072404</v>
          </cell>
          <cell r="T421">
            <v>5072404</v>
          </cell>
          <cell r="W421">
            <v>5072404</v>
          </cell>
          <cell r="Z421">
            <v>5072404</v>
          </cell>
          <cell r="AC421">
            <v>5072404</v>
          </cell>
          <cell r="AF421">
            <v>0</v>
          </cell>
          <cell r="AI421">
            <v>0</v>
          </cell>
          <cell r="AL421">
            <v>0</v>
          </cell>
          <cell r="AO421">
            <v>0</v>
          </cell>
          <cell r="AR421">
            <v>0</v>
          </cell>
          <cell r="BB421">
            <v>-35506828.00000003</v>
          </cell>
          <cell r="BD421">
            <v>60868847.039999999</v>
          </cell>
          <cell r="BE421">
            <v>0</v>
          </cell>
        </row>
        <row r="422">
          <cell r="A422" t="str">
            <v>8255-ST</v>
          </cell>
          <cell r="K422">
            <v>0</v>
          </cell>
          <cell r="N422">
            <v>0</v>
          </cell>
          <cell r="Q422">
            <v>6960000</v>
          </cell>
          <cell r="T422">
            <v>2320000</v>
          </cell>
          <cell r="W422">
            <v>2769033</v>
          </cell>
          <cell r="Z422">
            <v>2320000</v>
          </cell>
          <cell r="AC422">
            <v>2320000</v>
          </cell>
          <cell r="AF422">
            <v>0</v>
          </cell>
          <cell r="AI422">
            <v>0</v>
          </cell>
          <cell r="AL422">
            <v>0</v>
          </cell>
          <cell r="AO422">
            <v>0</v>
          </cell>
          <cell r="AR422">
            <v>0</v>
          </cell>
          <cell r="BB422">
            <v>8830966.9999999925</v>
          </cell>
          <cell r="BD422">
            <v>0</v>
          </cell>
          <cell r="BE422">
            <v>25519999.999999993</v>
          </cell>
        </row>
        <row r="423">
          <cell r="A423" t="str">
            <v>8255-ST</v>
          </cell>
          <cell r="K423">
            <v>0</v>
          </cell>
          <cell r="N423">
            <v>0</v>
          </cell>
          <cell r="Q423">
            <v>0</v>
          </cell>
          <cell r="T423">
            <v>0</v>
          </cell>
          <cell r="W423">
            <v>0</v>
          </cell>
          <cell r="Z423">
            <v>0</v>
          </cell>
          <cell r="AC423">
            <v>0</v>
          </cell>
          <cell r="AF423">
            <v>0</v>
          </cell>
          <cell r="AI423">
            <v>0</v>
          </cell>
          <cell r="AL423">
            <v>0</v>
          </cell>
          <cell r="AO423">
            <v>0</v>
          </cell>
          <cell r="AR423">
            <v>0</v>
          </cell>
          <cell r="BB423">
            <v>0</v>
          </cell>
          <cell r="BD423">
            <v>0</v>
          </cell>
          <cell r="BE423">
            <v>0</v>
          </cell>
        </row>
        <row r="424">
          <cell r="A424" t="str">
            <v>8255-ST</v>
          </cell>
          <cell r="K424">
            <v>0</v>
          </cell>
          <cell r="N424">
            <v>0</v>
          </cell>
          <cell r="Q424">
            <v>0</v>
          </cell>
          <cell r="T424">
            <v>0</v>
          </cell>
          <cell r="W424">
            <v>0</v>
          </cell>
          <cell r="Z424">
            <v>0</v>
          </cell>
          <cell r="AC424">
            <v>0</v>
          </cell>
          <cell r="AF424">
            <v>0</v>
          </cell>
          <cell r="AI424">
            <v>0</v>
          </cell>
          <cell r="AL424">
            <v>0</v>
          </cell>
          <cell r="AO424">
            <v>0</v>
          </cell>
          <cell r="AR424">
            <v>0</v>
          </cell>
          <cell r="BB424">
            <v>0</v>
          </cell>
          <cell r="BE424">
            <v>0</v>
          </cell>
        </row>
        <row r="425">
          <cell r="A425" t="str">
            <v>8255-ST</v>
          </cell>
          <cell r="K425">
            <v>0</v>
          </cell>
          <cell r="N425">
            <v>0</v>
          </cell>
          <cell r="Q425">
            <v>0</v>
          </cell>
          <cell r="T425">
            <v>0</v>
          </cell>
          <cell r="W425">
            <v>0</v>
          </cell>
          <cell r="Z425">
            <v>0</v>
          </cell>
          <cell r="AC425">
            <v>0</v>
          </cell>
          <cell r="AF425">
            <v>0</v>
          </cell>
          <cell r="AI425">
            <v>0</v>
          </cell>
          <cell r="AL425">
            <v>0</v>
          </cell>
          <cell r="AO425">
            <v>0</v>
          </cell>
          <cell r="AR425">
            <v>0</v>
          </cell>
          <cell r="BB425">
            <v>0</v>
          </cell>
          <cell r="BD425">
            <v>87116000</v>
          </cell>
          <cell r="BE425">
            <v>87116000</v>
          </cell>
        </row>
        <row r="426">
          <cell r="A426" t="str">
            <v>8255-ST</v>
          </cell>
          <cell r="K426">
            <v>0</v>
          </cell>
          <cell r="N426">
            <v>0</v>
          </cell>
          <cell r="Q426">
            <v>0</v>
          </cell>
          <cell r="T426">
            <v>0</v>
          </cell>
          <cell r="W426">
            <v>0</v>
          </cell>
          <cell r="Z426">
            <v>0</v>
          </cell>
          <cell r="AC426">
            <v>0</v>
          </cell>
          <cell r="AF426">
            <v>0</v>
          </cell>
          <cell r="AI426">
            <v>0</v>
          </cell>
          <cell r="AL426">
            <v>0</v>
          </cell>
          <cell r="AO426">
            <v>0</v>
          </cell>
          <cell r="AR426">
            <v>0</v>
          </cell>
          <cell r="BB426">
            <v>0</v>
          </cell>
          <cell r="BE426">
            <v>0</v>
          </cell>
        </row>
        <row r="427">
          <cell r="A427" t="str">
            <v>8255-ST</v>
          </cell>
          <cell r="K427">
            <v>0</v>
          </cell>
          <cell r="N427">
            <v>0</v>
          </cell>
          <cell r="Q427">
            <v>0</v>
          </cell>
          <cell r="T427">
            <v>0</v>
          </cell>
          <cell r="W427">
            <v>0</v>
          </cell>
          <cell r="Z427">
            <v>0</v>
          </cell>
          <cell r="AC427">
            <v>0</v>
          </cell>
          <cell r="AF427">
            <v>0</v>
          </cell>
          <cell r="AI427">
            <v>0</v>
          </cell>
          <cell r="AL427">
            <v>0</v>
          </cell>
          <cell r="AO427">
            <v>0</v>
          </cell>
          <cell r="AR427">
            <v>0</v>
          </cell>
          <cell r="BB427">
            <v>0</v>
          </cell>
          <cell r="BD427">
            <v>4709600</v>
          </cell>
          <cell r="BE427">
            <v>73990977.370000005</v>
          </cell>
        </row>
        <row r="428">
          <cell r="A428" t="str">
            <v>8255-ST</v>
          </cell>
          <cell r="K428">
            <v>0</v>
          </cell>
          <cell r="N428">
            <v>0</v>
          </cell>
          <cell r="Q428">
            <v>0</v>
          </cell>
          <cell r="T428">
            <v>0</v>
          </cell>
          <cell r="W428">
            <v>0</v>
          </cell>
          <cell r="Z428">
            <v>0</v>
          </cell>
          <cell r="AC428">
            <v>0</v>
          </cell>
          <cell r="AF428">
            <v>0</v>
          </cell>
          <cell r="AI428">
            <v>0</v>
          </cell>
          <cell r="AL428">
            <v>0</v>
          </cell>
          <cell r="AO428">
            <v>0</v>
          </cell>
          <cell r="AR428">
            <v>0</v>
          </cell>
          <cell r="BB428">
            <v>0</v>
          </cell>
          <cell r="BE428">
            <v>0</v>
          </cell>
        </row>
        <row r="429">
          <cell r="A429" t="str">
            <v>Total DTIN-ST</v>
          </cell>
          <cell r="K429">
            <v>46482635.170000002</v>
          </cell>
          <cell r="N429">
            <v>46612473.699999996</v>
          </cell>
          <cell r="Q429">
            <v>47295823.539999999</v>
          </cell>
          <cell r="T429">
            <v>46526730.390000001</v>
          </cell>
          <cell r="W429">
            <v>43823237.049999997</v>
          </cell>
          <cell r="Z429">
            <v>43570758.340000004</v>
          </cell>
          <cell r="AC429">
            <v>43494391.959999993</v>
          </cell>
          <cell r="AF429">
            <v>6098525.3900000006</v>
          </cell>
          <cell r="AI429">
            <v>0</v>
          </cell>
          <cell r="AL429">
            <v>0</v>
          </cell>
          <cell r="AO429">
            <v>0</v>
          </cell>
          <cell r="AR429">
            <v>0</v>
          </cell>
          <cell r="BB429">
            <v>139555099.26983586</v>
          </cell>
          <cell r="BD429">
            <v>195131757.26666665</v>
          </cell>
          <cell r="BE429">
            <v>762092.15999999992</v>
          </cell>
        </row>
        <row r="430">
          <cell r="A430" t="str">
            <v>8255-DGI</v>
          </cell>
          <cell r="K430">
            <v>1706746</v>
          </cell>
          <cell r="N430">
            <v>0</v>
          </cell>
          <cell r="Q430">
            <v>1911680</v>
          </cell>
          <cell r="T430">
            <v>1561206</v>
          </cell>
          <cell r="W430">
            <v>860256</v>
          </cell>
          <cell r="Z430">
            <v>955840</v>
          </cell>
          <cell r="AC430">
            <v>955840</v>
          </cell>
          <cell r="AF430">
            <v>0</v>
          </cell>
          <cell r="AI430">
            <v>0</v>
          </cell>
          <cell r="AL430">
            <v>0</v>
          </cell>
          <cell r="AO430">
            <v>0</v>
          </cell>
          <cell r="AR430">
            <v>0</v>
          </cell>
          <cell r="BB430">
            <v>18203338</v>
          </cell>
          <cell r="BE430">
            <v>26154906</v>
          </cell>
        </row>
        <row r="431">
          <cell r="A431" t="str">
            <v>8255-DGI</v>
          </cell>
          <cell r="K431">
            <v>2923200</v>
          </cell>
          <cell r="N431">
            <v>0</v>
          </cell>
          <cell r="Q431">
            <v>8352000</v>
          </cell>
          <cell r="T431">
            <v>5428800</v>
          </cell>
          <cell r="W431">
            <v>4176000</v>
          </cell>
          <cell r="Z431">
            <v>4176000</v>
          </cell>
          <cell r="AC431">
            <v>4176000</v>
          </cell>
          <cell r="AF431">
            <v>0</v>
          </cell>
          <cell r="AI431">
            <v>0</v>
          </cell>
          <cell r="AL431">
            <v>0</v>
          </cell>
          <cell r="AO431">
            <v>0</v>
          </cell>
          <cell r="AR431">
            <v>0</v>
          </cell>
          <cell r="BB431">
            <v>12801678</v>
          </cell>
          <cell r="BE431">
            <v>42033678</v>
          </cell>
        </row>
        <row r="432">
          <cell r="A432" t="str">
            <v>8255-DGI</v>
          </cell>
          <cell r="K432">
            <v>0</v>
          </cell>
          <cell r="N432">
            <v>0</v>
          </cell>
          <cell r="Q432">
            <v>0</v>
          </cell>
          <cell r="T432">
            <v>0</v>
          </cell>
          <cell r="W432">
            <v>0</v>
          </cell>
          <cell r="Z432">
            <v>0</v>
          </cell>
          <cell r="AC432">
            <v>0</v>
          </cell>
          <cell r="AF432">
            <v>0</v>
          </cell>
          <cell r="AI432">
            <v>0</v>
          </cell>
          <cell r="AL432">
            <v>0</v>
          </cell>
          <cell r="AO432">
            <v>0</v>
          </cell>
          <cell r="AR432">
            <v>0</v>
          </cell>
          <cell r="BB432">
            <v>0</v>
          </cell>
          <cell r="BE432">
            <v>0</v>
          </cell>
        </row>
        <row r="433">
          <cell r="A433" t="str">
            <v>Total DTIN-SCC</v>
          </cell>
          <cell r="K433">
            <v>4629946</v>
          </cell>
          <cell r="N433">
            <v>0</v>
          </cell>
          <cell r="Q433">
            <v>10263680</v>
          </cell>
          <cell r="T433">
            <v>6990006</v>
          </cell>
          <cell r="W433">
            <v>5036256</v>
          </cell>
          <cell r="Z433">
            <v>5131840</v>
          </cell>
          <cell r="AC433">
            <v>5131840</v>
          </cell>
          <cell r="AF433">
            <v>0</v>
          </cell>
          <cell r="AI433">
            <v>0</v>
          </cell>
          <cell r="AL433">
            <v>0</v>
          </cell>
          <cell r="AO433">
            <v>0</v>
          </cell>
          <cell r="AR433">
            <v>0</v>
          </cell>
          <cell r="BB433">
            <v>31005016</v>
          </cell>
          <cell r="BD433">
            <v>0</v>
          </cell>
          <cell r="BE433">
            <v>7180365.6560852863</v>
          </cell>
        </row>
        <row r="434">
          <cell r="A434" t="str">
            <v>Total Cuenta 519025 - Código 8255</v>
          </cell>
          <cell r="K434">
            <v>51112581.170000002</v>
          </cell>
          <cell r="N434">
            <v>46612473.699999996</v>
          </cell>
          <cell r="Q434">
            <v>57559503.539999999</v>
          </cell>
          <cell r="T434">
            <v>53516736.390000001</v>
          </cell>
          <cell r="W434">
            <v>48859493.049999997</v>
          </cell>
          <cell r="Z434">
            <v>48702598.340000004</v>
          </cell>
          <cell r="AC434">
            <v>48626231.959999993</v>
          </cell>
          <cell r="AF434">
            <v>6098525.3900000006</v>
          </cell>
          <cell r="AI434">
            <v>0</v>
          </cell>
          <cell r="AL434">
            <v>0</v>
          </cell>
          <cell r="AO434">
            <v>0</v>
          </cell>
          <cell r="AR434">
            <v>0</v>
          </cell>
          <cell r="BB434">
            <v>170560115.26983586</v>
          </cell>
          <cell r="BD434">
            <v>195131757.26666665</v>
          </cell>
          <cell r="BE434">
            <v>49031546.409999996</v>
          </cell>
        </row>
        <row r="435">
          <cell r="A435">
            <v>8256</v>
          </cell>
          <cell r="K435">
            <v>0</v>
          </cell>
          <cell r="N435">
            <v>0</v>
          </cell>
          <cell r="Q435">
            <v>964459</v>
          </cell>
          <cell r="T435">
            <v>0</v>
          </cell>
          <cell r="W435">
            <v>0</v>
          </cell>
          <cell r="Z435">
            <v>0</v>
          </cell>
          <cell r="AC435">
            <v>0</v>
          </cell>
          <cell r="AF435">
            <v>0</v>
          </cell>
          <cell r="AI435">
            <v>0</v>
          </cell>
          <cell r="AL435">
            <v>0</v>
          </cell>
          <cell r="AO435">
            <v>0</v>
          </cell>
          <cell r="AR435">
            <v>0</v>
          </cell>
          <cell r="BB435">
            <v>0</v>
          </cell>
          <cell r="BD435">
            <v>1016000</v>
          </cell>
          <cell r="BE435">
            <v>28532074.509999998</v>
          </cell>
        </row>
        <row r="436">
          <cell r="A436">
            <v>8256</v>
          </cell>
          <cell r="K436">
            <v>0</v>
          </cell>
          <cell r="N436">
            <v>0</v>
          </cell>
          <cell r="Q436">
            <v>0</v>
          </cell>
          <cell r="T436">
            <v>0</v>
          </cell>
          <cell r="W436">
            <v>0</v>
          </cell>
          <cell r="Z436">
            <v>0</v>
          </cell>
          <cell r="AC436">
            <v>1067768</v>
          </cell>
          <cell r="AF436">
            <v>0</v>
          </cell>
          <cell r="AI436">
            <v>0</v>
          </cell>
          <cell r="AL436">
            <v>0</v>
          </cell>
          <cell r="AO436">
            <v>0</v>
          </cell>
          <cell r="AR436">
            <v>0</v>
          </cell>
          <cell r="BB436">
            <v>0</v>
          </cell>
          <cell r="BE436">
            <v>1067768</v>
          </cell>
        </row>
        <row r="437">
          <cell r="A437">
            <v>8256</v>
          </cell>
          <cell r="K437">
            <v>0</v>
          </cell>
          <cell r="N437">
            <v>0</v>
          </cell>
          <cell r="Q437">
            <v>0</v>
          </cell>
          <cell r="T437">
            <v>0</v>
          </cell>
          <cell r="W437">
            <v>0</v>
          </cell>
          <cell r="Z437">
            <v>0</v>
          </cell>
          <cell r="AC437">
            <v>0</v>
          </cell>
          <cell r="AF437">
            <v>0</v>
          </cell>
          <cell r="AI437">
            <v>0</v>
          </cell>
          <cell r="AL437">
            <v>0</v>
          </cell>
          <cell r="AO437">
            <v>0</v>
          </cell>
          <cell r="AR437">
            <v>0</v>
          </cell>
          <cell r="BB437">
            <v>0</v>
          </cell>
          <cell r="BD437">
            <v>6350000</v>
          </cell>
          <cell r="BE437">
            <v>6350000</v>
          </cell>
        </row>
        <row r="438">
          <cell r="A438">
            <v>8256</v>
          </cell>
          <cell r="K438">
            <v>0</v>
          </cell>
          <cell r="N438">
            <v>0</v>
          </cell>
          <cell r="Q438">
            <v>0</v>
          </cell>
          <cell r="T438">
            <v>0</v>
          </cell>
          <cell r="W438">
            <v>0</v>
          </cell>
          <cell r="Z438">
            <v>0</v>
          </cell>
          <cell r="AC438">
            <v>0</v>
          </cell>
          <cell r="AF438">
            <v>0</v>
          </cell>
          <cell r="AI438">
            <v>0</v>
          </cell>
          <cell r="AL438">
            <v>0</v>
          </cell>
          <cell r="AO438">
            <v>0</v>
          </cell>
          <cell r="AR438">
            <v>0</v>
          </cell>
          <cell r="BB438">
            <v>0</v>
          </cell>
          <cell r="BE438">
            <v>0</v>
          </cell>
        </row>
        <row r="439">
          <cell r="A439" t="str">
            <v>Total Cuenta 519025 - Código 8256</v>
          </cell>
          <cell r="K439">
            <v>0</v>
          </cell>
          <cell r="N439">
            <v>0</v>
          </cell>
          <cell r="Q439">
            <v>964459</v>
          </cell>
          <cell r="T439">
            <v>0</v>
          </cell>
          <cell r="W439">
            <v>0</v>
          </cell>
          <cell r="Z439">
            <v>0</v>
          </cell>
          <cell r="AC439">
            <v>1067768</v>
          </cell>
          <cell r="AF439">
            <v>0</v>
          </cell>
          <cell r="AI439">
            <v>0</v>
          </cell>
          <cell r="AL439">
            <v>0</v>
          </cell>
          <cell r="AO439">
            <v>0</v>
          </cell>
          <cell r="AR439">
            <v>0</v>
          </cell>
          <cell r="BB439">
            <v>0</v>
          </cell>
          <cell r="BD439">
            <v>7366000</v>
          </cell>
          <cell r="BE439">
            <v>9398227</v>
          </cell>
        </row>
        <row r="440">
          <cell r="A440">
            <v>8258</v>
          </cell>
          <cell r="K440">
            <v>9802865</v>
          </cell>
          <cell r="N440">
            <v>9137527</v>
          </cell>
          <cell r="Q440">
            <v>7985002</v>
          </cell>
          <cell r="T440">
            <v>8338530</v>
          </cell>
          <cell r="W440">
            <v>10338100</v>
          </cell>
          <cell r="Z440">
            <v>8037939</v>
          </cell>
          <cell r="AC440">
            <v>8850908</v>
          </cell>
          <cell r="AF440">
            <v>7299772</v>
          </cell>
          <cell r="AI440">
            <v>0</v>
          </cell>
          <cell r="AL440">
            <v>0</v>
          </cell>
          <cell r="AO440">
            <v>0</v>
          </cell>
          <cell r="AR440">
            <v>0</v>
          </cell>
          <cell r="BB440">
            <v>0</v>
          </cell>
          <cell r="BD440">
            <v>34895000</v>
          </cell>
          <cell r="BE440">
            <v>0</v>
          </cell>
        </row>
        <row r="441">
          <cell r="A441">
            <v>8258</v>
          </cell>
          <cell r="K441">
            <v>4807796.3100000005</v>
          </cell>
          <cell r="N441">
            <v>3754135.01</v>
          </cell>
          <cell r="Q441">
            <v>3230738.65</v>
          </cell>
          <cell r="T441">
            <v>3125272.59</v>
          </cell>
          <cell r="W441">
            <v>3492422.92</v>
          </cell>
          <cell r="Z441">
            <v>3117195.47</v>
          </cell>
          <cell r="AC441">
            <v>3071558.2199999997</v>
          </cell>
          <cell r="AF441">
            <v>3072230.37</v>
          </cell>
          <cell r="AI441">
            <v>0</v>
          </cell>
          <cell r="AL441">
            <v>0</v>
          </cell>
          <cell r="AO441">
            <v>0</v>
          </cell>
          <cell r="AR441">
            <v>0</v>
          </cell>
          <cell r="BB441">
            <v>0</v>
          </cell>
          <cell r="BD441">
            <v>13836000</v>
          </cell>
          <cell r="BE441">
            <v>0</v>
          </cell>
        </row>
        <row r="442">
          <cell r="A442">
            <v>8258</v>
          </cell>
          <cell r="K442">
            <v>558665</v>
          </cell>
          <cell r="N442">
            <v>132874</v>
          </cell>
          <cell r="Q442">
            <v>1177898</v>
          </cell>
          <cell r="T442">
            <v>581715</v>
          </cell>
          <cell r="W442">
            <v>685421</v>
          </cell>
          <cell r="Z442">
            <v>414101</v>
          </cell>
          <cell r="AC442">
            <v>479629</v>
          </cell>
          <cell r="AF442">
            <v>566181</v>
          </cell>
          <cell r="AI442">
            <v>0</v>
          </cell>
          <cell r="AL442">
            <v>0</v>
          </cell>
          <cell r="AO442">
            <v>0</v>
          </cell>
          <cell r="AR442">
            <v>0</v>
          </cell>
          <cell r="BB442">
            <v>0</v>
          </cell>
          <cell r="BD442">
            <v>2298000</v>
          </cell>
          <cell r="BE442">
            <v>0</v>
          </cell>
        </row>
        <row r="443">
          <cell r="A443">
            <v>8258</v>
          </cell>
          <cell r="K443">
            <v>3800262</v>
          </cell>
          <cell r="N443">
            <v>2853445</v>
          </cell>
          <cell r="Q443">
            <v>2936900.99</v>
          </cell>
          <cell r="T443">
            <v>3301890</v>
          </cell>
          <cell r="W443">
            <v>3247497.15</v>
          </cell>
          <cell r="Z443">
            <v>3963516</v>
          </cell>
          <cell r="AC443">
            <v>2757777</v>
          </cell>
          <cell r="AF443">
            <v>3169519</v>
          </cell>
          <cell r="AI443">
            <v>0</v>
          </cell>
          <cell r="AL443">
            <v>0</v>
          </cell>
          <cell r="AO443">
            <v>0</v>
          </cell>
          <cell r="AR443">
            <v>0</v>
          </cell>
          <cell r="BB443">
            <v>0</v>
          </cell>
          <cell r="BD443">
            <v>13015000</v>
          </cell>
          <cell r="BE443">
            <v>52733604</v>
          </cell>
        </row>
        <row r="444">
          <cell r="A444">
            <v>8258</v>
          </cell>
          <cell r="K444">
            <v>0</v>
          </cell>
          <cell r="N444">
            <v>10000</v>
          </cell>
          <cell r="Q444">
            <v>0</v>
          </cell>
          <cell r="T444">
            <v>0</v>
          </cell>
          <cell r="W444">
            <v>64000</v>
          </cell>
          <cell r="Z444">
            <v>0</v>
          </cell>
          <cell r="AC444">
            <v>1800</v>
          </cell>
          <cell r="AF444">
            <v>0</v>
          </cell>
          <cell r="AI444">
            <v>0</v>
          </cell>
          <cell r="AL444">
            <v>0</v>
          </cell>
          <cell r="AO444">
            <v>0</v>
          </cell>
          <cell r="AR444">
            <v>0</v>
          </cell>
          <cell r="BB444">
            <v>0</v>
          </cell>
          <cell r="BE444">
            <v>75800</v>
          </cell>
        </row>
        <row r="445">
          <cell r="A445">
            <v>8258</v>
          </cell>
          <cell r="K445">
            <v>9083520</v>
          </cell>
          <cell r="N445">
            <v>9083520</v>
          </cell>
          <cell r="Q445">
            <v>9083520</v>
          </cell>
          <cell r="T445">
            <v>9083520</v>
          </cell>
          <cell r="W445">
            <v>9083520</v>
          </cell>
          <cell r="Z445">
            <v>9083520</v>
          </cell>
          <cell r="AC445">
            <v>9083640.9996000007</v>
          </cell>
          <cell r="AF445">
            <v>0</v>
          </cell>
          <cell r="AI445">
            <v>0</v>
          </cell>
          <cell r="AL445">
            <v>0</v>
          </cell>
          <cell r="AO445">
            <v>0</v>
          </cell>
          <cell r="AR445">
            <v>0</v>
          </cell>
          <cell r="BB445">
            <v>59502512.000399999</v>
          </cell>
          <cell r="BD445">
            <v>0</v>
          </cell>
          <cell r="BE445">
            <v>123087273</v>
          </cell>
        </row>
        <row r="446">
          <cell r="A446">
            <v>8258</v>
          </cell>
          <cell r="K446">
            <v>0</v>
          </cell>
          <cell r="N446">
            <v>0</v>
          </cell>
          <cell r="Q446">
            <v>0</v>
          </cell>
          <cell r="T446">
            <v>0</v>
          </cell>
          <cell r="W446">
            <v>0</v>
          </cell>
          <cell r="Z446">
            <v>0</v>
          </cell>
          <cell r="AC446">
            <v>0</v>
          </cell>
          <cell r="AF446">
            <v>0</v>
          </cell>
          <cell r="AI446">
            <v>0</v>
          </cell>
          <cell r="AL446">
            <v>0</v>
          </cell>
          <cell r="AO446">
            <v>0</v>
          </cell>
          <cell r="AR446">
            <v>0</v>
          </cell>
          <cell r="BB446">
            <v>0</v>
          </cell>
          <cell r="BE446">
            <v>0</v>
          </cell>
        </row>
        <row r="447">
          <cell r="A447">
            <v>8258</v>
          </cell>
          <cell r="K447">
            <v>-589865.4</v>
          </cell>
          <cell r="N447">
            <v>-524485.19999999995</v>
          </cell>
          <cell r="Q447">
            <v>-299757.40000000002</v>
          </cell>
          <cell r="T447">
            <v>-516093.59999999404</v>
          </cell>
          <cell r="W447">
            <v>-623204.19999999995</v>
          </cell>
          <cell r="Z447">
            <v>-954262.19999998808</v>
          </cell>
          <cell r="AC447">
            <v>-440108</v>
          </cell>
          <cell r="AF447">
            <v>0</v>
          </cell>
          <cell r="AI447">
            <v>0</v>
          </cell>
          <cell r="AL447">
            <v>0</v>
          </cell>
          <cell r="AO447">
            <v>0</v>
          </cell>
          <cell r="AR447">
            <v>0</v>
          </cell>
          <cell r="BB447">
            <v>0</v>
          </cell>
          <cell r="BD447">
            <v>-1974000</v>
          </cell>
          <cell r="BE447">
            <v>38477201</v>
          </cell>
        </row>
        <row r="448">
          <cell r="A448">
            <v>8258</v>
          </cell>
          <cell r="K448">
            <v>0</v>
          </cell>
          <cell r="N448">
            <v>0</v>
          </cell>
          <cell r="Q448">
            <v>0</v>
          </cell>
          <cell r="T448">
            <v>0</v>
          </cell>
          <cell r="W448">
            <v>0</v>
          </cell>
          <cell r="Z448">
            <v>0</v>
          </cell>
          <cell r="AC448">
            <v>0</v>
          </cell>
          <cell r="AF448">
            <v>0</v>
          </cell>
          <cell r="AI448">
            <v>0</v>
          </cell>
          <cell r="AL448">
            <v>0</v>
          </cell>
          <cell r="AO448">
            <v>0</v>
          </cell>
          <cell r="AR448">
            <v>0</v>
          </cell>
          <cell r="BB448">
            <v>0</v>
          </cell>
          <cell r="BE448">
            <v>128165083.67999999</v>
          </cell>
        </row>
        <row r="449">
          <cell r="A449" t="str">
            <v>Total Cuenta 519025 - Código 8258</v>
          </cell>
          <cell r="K449">
            <v>27463242.910000004</v>
          </cell>
          <cell r="N449">
            <v>24447015.809999999</v>
          </cell>
          <cell r="Q449">
            <v>24114302.240000002</v>
          </cell>
          <cell r="T449">
            <v>23914833.990000006</v>
          </cell>
          <cell r="W449">
            <v>26287756.870000001</v>
          </cell>
          <cell r="Z449">
            <v>23662009.270000011</v>
          </cell>
          <cell r="AC449">
            <v>23805205.219599999</v>
          </cell>
          <cell r="AF449">
            <v>14107702.370000001</v>
          </cell>
          <cell r="AI449">
            <v>0</v>
          </cell>
          <cell r="AL449">
            <v>0</v>
          </cell>
          <cell r="AO449">
            <v>0</v>
          </cell>
          <cell r="AR449">
            <v>0</v>
          </cell>
          <cell r="BB449">
            <v>59502512.000399999</v>
          </cell>
          <cell r="BD449">
            <v>62070000</v>
          </cell>
          <cell r="BE449">
            <v>0</v>
          </cell>
        </row>
        <row r="450">
          <cell r="A450">
            <v>8259</v>
          </cell>
          <cell r="K450">
            <v>8262100</v>
          </cell>
          <cell r="N450">
            <v>8262100</v>
          </cell>
          <cell r="Q450">
            <v>8262100</v>
          </cell>
          <cell r="T450">
            <v>8262100</v>
          </cell>
          <cell r="W450">
            <v>0</v>
          </cell>
          <cell r="Z450">
            <v>16524200</v>
          </cell>
          <cell r="AC450">
            <v>8262100</v>
          </cell>
          <cell r="AF450">
            <v>0</v>
          </cell>
          <cell r="AI450">
            <v>0</v>
          </cell>
          <cell r="AL450">
            <v>0</v>
          </cell>
          <cell r="AO450">
            <v>0</v>
          </cell>
          <cell r="AR450">
            <v>0</v>
          </cell>
          <cell r="BB450">
            <v>41310500</v>
          </cell>
          <cell r="BD450">
            <v>4400000</v>
          </cell>
          <cell r="BE450">
            <v>103545200</v>
          </cell>
        </row>
        <row r="451">
          <cell r="A451">
            <v>8259</v>
          </cell>
          <cell r="K451">
            <v>0</v>
          </cell>
          <cell r="N451">
            <v>0</v>
          </cell>
          <cell r="Q451">
            <v>0</v>
          </cell>
          <cell r="T451">
            <v>0</v>
          </cell>
          <cell r="W451">
            <v>0</v>
          </cell>
          <cell r="Z451">
            <v>0</v>
          </cell>
          <cell r="AC451">
            <v>0</v>
          </cell>
          <cell r="AF451">
            <v>0</v>
          </cell>
          <cell r="AI451">
            <v>0</v>
          </cell>
          <cell r="AL451">
            <v>0</v>
          </cell>
          <cell r="AO451">
            <v>0</v>
          </cell>
          <cell r="AR451">
            <v>0</v>
          </cell>
          <cell r="BB451">
            <v>0</v>
          </cell>
          <cell r="BE451">
            <v>0</v>
          </cell>
        </row>
        <row r="452">
          <cell r="A452" t="str">
            <v>Total Cuenta 519025 - Código 8259</v>
          </cell>
          <cell r="K452">
            <v>8262100</v>
          </cell>
          <cell r="N452">
            <v>8262100</v>
          </cell>
          <cell r="Q452">
            <v>8262100</v>
          </cell>
          <cell r="T452">
            <v>8262100</v>
          </cell>
          <cell r="W452">
            <v>0</v>
          </cell>
          <cell r="Z452">
            <v>16524200</v>
          </cell>
          <cell r="AC452">
            <v>8262100</v>
          </cell>
          <cell r="AF452">
            <v>0</v>
          </cell>
          <cell r="AI452">
            <v>0</v>
          </cell>
          <cell r="AL452">
            <v>0</v>
          </cell>
          <cell r="AO452">
            <v>0</v>
          </cell>
          <cell r="AR452">
            <v>0</v>
          </cell>
          <cell r="BB452">
            <v>41310500</v>
          </cell>
          <cell r="BD452">
            <v>4400000</v>
          </cell>
          <cell r="BE452">
            <v>103545200</v>
          </cell>
        </row>
        <row r="453">
          <cell r="A453" t="str">
            <v>8058-ST</v>
          </cell>
          <cell r="K453">
            <v>5170455.3000000007</v>
          </cell>
          <cell r="N453">
            <v>5169988.1900000004</v>
          </cell>
          <cell r="Q453">
            <v>5169988.1900000004</v>
          </cell>
          <cell r="T453">
            <v>5169988.1900000004</v>
          </cell>
          <cell r="W453">
            <v>5169988.1900000004</v>
          </cell>
          <cell r="Z453">
            <v>5169988.1900000004</v>
          </cell>
          <cell r="AC453">
            <v>5169988.1900000004</v>
          </cell>
          <cell r="AF453">
            <v>0</v>
          </cell>
          <cell r="AI453">
            <v>0</v>
          </cell>
          <cell r="AL453">
            <v>0</v>
          </cell>
          <cell r="AO453">
            <v>0</v>
          </cell>
          <cell r="AR453">
            <v>0</v>
          </cell>
          <cell r="BB453">
            <v>25849936.733659975</v>
          </cell>
          <cell r="BD453">
            <v>0</v>
          </cell>
          <cell r="BE453">
            <v>62040321.17365998</v>
          </cell>
        </row>
        <row r="454">
          <cell r="A454" t="str">
            <v>8058-ST</v>
          </cell>
          <cell r="K454">
            <v>0</v>
          </cell>
          <cell r="N454">
            <v>0</v>
          </cell>
          <cell r="Q454">
            <v>0</v>
          </cell>
          <cell r="T454">
            <v>0</v>
          </cell>
          <cell r="W454">
            <v>0</v>
          </cell>
          <cell r="Z454">
            <v>0</v>
          </cell>
          <cell r="AC454">
            <v>0</v>
          </cell>
          <cell r="AF454">
            <v>0</v>
          </cell>
          <cell r="AI454">
            <v>0</v>
          </cell>
          <cell r="AL454">
            <v>0</v>
          </cell>
          <cell r="AO454">
            <v>0</v>
          </cell>
          <cell r="AR454">
            <v>0</v>
          </cell>
          <cell r="BB454">
            <v>0</v>
          </cell>
          <cell r="BE454">
            <v>0</v>
          </cell>
        </row>
        <row r="455">
          <cell r="A455" t="str">
            <v>Total DTIN-ST</v>
          </cell>
          <cell r="K455">
            <v>5170455.3000000007</v>
          </cell>
          <cell r="N455">
            <v>5169988.1900000004</v>
          </cell>
          <cell r="Q455">
            <v>5169988.1900000004</v>
          </cell>
          <cell r="T455">
            <v>5169988.1900000004</v>
          </cell>
          <cell r="W455">
            <v>5169988.1900000004</v>
          </cell>
          <cell r="Z455">
            <v>5169988.1900000004</v>
          </cell>
          <cell r="AC455">
            <v>5169988.1900000004</v>
          </cell>
          <cell r="AF455">
            <v>0</v>
          </cell>
          <cell r="AI455">
            <v>0</v>
          </cell>
          <cell r="AL455">
            <v>0</v>
          </cell>
          <cell r="AO455">
            <v>0</v>
          </cell>
          <cell r="AR455">
            <v>0</v>
          </cell>
          <cell r="BB455">
            <v>25849936.733659975</v>
          </cell>
          <cell r="BD455">
            <v>0</v>
          </cell>
          <cell r="BE455">
            <v>0</v>
          </cell>
        </row>
        <row r="456">
          <cell r="A456" t="str">
            <v>8058-USCI</v>
          </cell>
          <cell r="K456">
            <v>88271190.959999993</v>
          </cell>
          <cell r="N456">
            <v>95631361.62000002</v>
          </cell>
          <cell r="Q456">
            <v>91951275.420000002</v>
          </cell>
          <cell r="T456">
            <v>137023985.59999999</v>
          </cell>
          <cell r="W456">
            <v>107064738.85000001</v>
          </cell>
          <cell r="Z456">
            <v>119701039.09</v>
          </cell>
          <cell r="AC456">
            <v>121056556.55</v>
          </cell>
          <cell r="AF456">
            <v>121056225.91</v>
          </cell>
          <cell r="AI456">
            <v>0</v>
          </cell>
          <cell r="AL456">
            <v>0</v>
          </cell>
          <cell r="AO456">
            <v>0</v>
          </cell>
          <cell r="AR456">
            <v>0</v>
          </cell>
          <cell r="BB456">
            <v>66643084.0668993</v>
          </cell>
          <cell r="BD456">
            <v>0</v>
          </cell>
          <cell r="BE456">
            <v>948399458.0668993</v>
          </cell>
        </row>
        <row r="457">
          <cell r="A457" t="str">
            <v>8058-USCI</v>
          </cell>
          <cell r="K457">
            <v>0</v>
          </cell>
          <cell r="N457">
            <v>0</v>
          </cell>
          <cell r="Q457">
            <v>0</v>
          </cell>
          <cell r="T457">
            <v>0</v>
          </cell>
          <cell r="W457">
            <v>0</v>
          </cell>
          <cell r="Z457">
            <v>0</v>
          </cell>
          <cell r="AC457">
            <v>0</v>
          </cell>
          <cell r="AF457">
            <v>0</v>
          </cell>
          <cell r="AI457">
            <v>0</v>
          </cell>
          <cell r="AL457">
            <v>0</v>
          </cell>
          <cell r="AO457">
            <v>0</v>
          </cell>
          <cell r="AR457">
            <v>0</v>
          </cell>
          <cell r="BB457">
            <v>327185267.39999998</v>
          </cell>
          <cell r="BE457">
            <v>327185267.39999998</v>
          </cell>
        </row>
        <row r="458">
          <cell r="A458" t="str">
            <v>8058-USCI</v>
          </cell>
          <cell r="K458">
            <v>0</v>
          </cell>
          <cell r="N458">
            <v>0</v>
          </cell>
          <cell r="Q458">
            <v>0</v>
          </cell>
          <cell r="T458">
            <v>0</v>
          </cell>
          <cell r="W458">
            <v>0</v>
          </cell>
          <cell r="Z458">
            <v>0</v>
          </cell>
          <cell r="AC458">
            <v>0</v>
          </cell>
          <cell r="AF458">
            <v>0</v>
          </cell>
          <cell r="AI458">
            <v>0</v>
          </cell>
          <cell r="AL458">
            <v>0</v>
          </cell>
          <cell r="AO458">
            <v>0</v>
          </cell>
          <cell r="AR458">
            <v>0</v>
          </cell>
          <cell r="BB458">
            <v>0</v>
          </cell>
          <cell r="BE458">
            <v>0</v>
          </cell>
        </row>
        <row r="459">
          <cell r="A459" t="str">
            <v>Total USCI</v>
          </cell>
          <cell r="K459">
            <v>88271190.959999993</v>
          </cell>
          <cell r="N459">
            <v>95631361.62000002</v>
          </cell>
          <cell r="Q459">
            <v>91951275.420000002</v>
          </cell>
          <cell r="T459">
            <v>137023985.59999999</v>
          </cell>
          <cell r="W459">
            <v>107064738.85000001</v>
          </cell>
          <cell r="Z459">
            <v>119701039.09</v>
          </cell>
          <cell r="AC459">
            <v>121056556.55</v>
          </cell>
          <cell r="AF459">
            <v>121056225.91</v>
          </cell>
          <cell r="AI459">
            <v>0</v>
          </cell>
          <cell r="AL459">
            <v>0</v>
          </cell>
          <cell r="AO459">
            <v>0</v>
          </cell>
          <cell r="AR459">
            <v>0</v>
          </cell>
          <cell r="BB459">
            <v>393828351.46689928</v>
          </cell>
          <cell r="BD459">
            <v>0</v>
          </cell>
          <cell r="BE459">
            <v>0</v>
          </cell>
        </row>
        <row r="460">
          <cell r="A460" t="str">
            <v>Total Cuenta 5190956 - Código 8058</v>
          </cell>
          <cell r="K460">
            <v>93441646.25999999</v>
          </cell>
          <cell r="N460">
            <v>100801349.81000002</v>
          </cell>
          <cell r="Q460">
            <v>97121263.609999999</v>
          </cell>
          <cell r="T460">
            <v>142193973.78999999</v>
          </cell>
          <cell r="W460">
            <v>112234727.04000001</v>
          </cell>
          <cell r="Z460">
            <v>124871027.28</v>
          </cell>
          <cell r="AC460">
            <v>126226544.73999999</v>
          </cell>
          <cell r="AF460">
            <v>121056225.91</v>
          </cell>
          <cell r="AI460">
            <v>0</v>
          </cell>
          <cell r="AL460">
            <v>0</v>
          </cell>
          <cell r="AO460">
            <v>0</v>
          </cell>
          <cell r="AR460">
            <v>0</v>
          </cell>
          <cell r="BB460">
            <v>419678288.20055926</v>
          </cell>
          <cell r="BD460">
            <v>0</v>
          </cell>
          <cell r="BE460">
            <v>1337625046.6405592</v>
          </cell>
        </row>
        <row r="461">
          <cell r="A461" t="str">
            <v>TokCos</v>
          </cell>
          <cell r="K461">
            <v>845944.35</v>
          </cell>
          <cell r="N461">
            <v>247034.16</v>
          </cell>
          <cell r="Q461">
            <v>548964.80000000005</v>
          </cell>
          <cell r="T461">
            <v>0</v>
          </cell>
          <cell r="W461">
            <v>1125377.8400000001</v>
          </cell>
          <cell r="Z461">
            <v>1051816.1200000001</v>
          </cell>
          <cell r="AC461">
            <v>1070481.3600000001</v>
          </cell>
          <cell r="AF461">
            <v>0</v>
          </cell>
          <cell r="AI461">
            <v>0</v>
          </cell>
          <cell r="AL461">
            <v>0</v>
          </cell>
          <cell r="AO461">
            <v>0</v>
          </cell>
          <cell r="AR461">
            <v>0</v>
          </cell>
          <cell r="BB461">
            <v>0</v>
          </cell>
          <cell r="BD461">
            <v>329078865.315</v>
          </cell>
          <cell r="BE461">
            <v>333968483.94499999</v>
          </cell>
        </row>
        <row r="462">
          <cell r="A462" t="str">
            <v>TokCos</v>
          </cell>
          <cell r="K462">
            <v>0</v>
          </cell>
          <cell r="N462">
            <v>0</v>
          </cell>
          <cell r="Q462">
            <v>0</v>
          </cell>
          <cell r="T462">
            <v>0</v>
          </cell>
          <cell r="W462">
            <v>0</v>
          </cell>
          <cell r="Z462">
            <v>0</v>
          </cell>
          <cell r="AC462">
            <v>0</v>
          </cell>
          <cell r="AF462">
            <v>0</v>
          </cell>
          <cell r="AI462">
            <v>0</v>
          </cell>
          <cell r="AL462">
            <v>0</v>
          </cell>
          <cell r="AO462">
            <v>0</v>
          </cell>
          <cell r="AR462">
            <v>0</v>
          </cell>
          <cell r="BB462">
            <v>0</v>
          </cell>
          <cell r="BD462">
            <v>0</v>
          </cell>
          <cell r="BE462">
            <v>0</v>
          </cell>
        </row>
        <row r="463">
          <cell r="A463" t="str">
            <v>Total Cuenta 5194202</v>
          </cell>
          <cell r="K463">
            <v>845944.35</v>
          </cell>
          <cell r="N463">
            <v>247034.16</v>
          </cell>
          <cell r="Q463">
            <v>548964.80000000005</v>
          </cell>
          <cell r="T463">
            <v>0</v>
          </cell>
          <cell r="W463">
            <v>1125377.8400000001</v>
          </cell>
          <cell r="Z463">
            <v>1051816.1200000001</v>
          </cell>
          <cell r="AC463">
            <v>1070481.3600000001</v>
          </cell>
          <cell r="AF463">
            <v>0</v>
          </cell>
          <cell r="AI463">
            <v>0</v>
          </cell>
          <cell r="AL463">
            <v>0</v>
          </cell>
          <cell r="AO463">
            <v>0</v>
          </cell>
          <cell r="AR463">
            <v>0</v>
          </cell>
          <cell r="BB463">
            <v>0</v>
          </cell>
          <cell r="BD463">
            <v>329078865.315</v>
          </cell>
          <cell r="BE463">
            <v>333968483.94499999</v>
          </cell>
        </row>
        <row r="464">
          <cell r="A464" t="str">
            <v>TOTAL GASTOS A CARGO DE LA SG-INF</v>
          </cell>
          <cell r="K464">
            <v>301309207.29000002</v>
          </cell>
          <cell r="N464">
            <v>394655340.66000003</v>
          </cell>
          <cell r="Q464">
            <v>330656041.78000003</v>
          </cell>
          <cell r="T464">
            <v>382409042.10000002</v>
          </cell>
          <cell r="W464">
            <v>273208163.40999997</v>
          </cell>
          <cell r="Z464">
            <v>350495512.79000008</v>
          </cell>
          <cell r="AC464">
            <v>321149610.35960001</v>
          </cell>
          <cell r="AF464">
            <v>166920422.88</v>
          </cell>
          <cell r="AI464">
            <v>0</v>
          </cell>
          <cell r="AL464">
            <v>0</v>
          </cell>
          <cell r="AO464">
            <v>0</v>
          </cell>
          <cell r="AR464">
            <v>0</v>
          </cell>
          <cell r="BB464">
            <v>1252013063.3157072</v>
          </cell>
          <cell r="BD464">
            <v>997201021.3488667</v>
          </cell>
          <cell r="BE464">
            <v>5096449859.404171</v>
          </cell>
        </row>
        <row r="465">
          <cell r="A465" t="str">
            <v>6102-DSI</v>
          </cell>
          <cell r="K465">
            <v>0</v>
          </cell>
          <cell r="N465">
            <v>0</v>
          </cell>
          <cell r="Q465">
            <v>0</v>
          </cell>
          <cell r="T465">
            <v>0</v>
          </cell>
          <cell r="W465">
            <v>0</v>
          </cell>
          <cell r="Z465">
            <v>0</v>
          </cell>
          <cell r="AC465">
            <v>0</v>
          </cell>
          <cell r="AF465">
            <v>0</v>
          </cell>
          <cell r="AI465">
            <v>0</v>
          </cell>
          <cell r="AL465">
            <v>0</v>
          </cell>
          <cell r="AO465">
            <v>0</v>
          </cell>
          <cell r="AR465">
            <v>0</v>
          </cell>
          <cell r="BB465">
            <v>0</v>
          </cell>
          <cell r="BE465">
            <v>0</v>
          </cell>
        </row>
        <row r="466">
          <cell r="A466" t="str">
            <v>6102-DSI</v>
          </cell>
          <cell r="K466">
            <v>0</v>
          </cell>
          <cell r="N466">
            <v>0</v>
          </cell>
          <cell r="Q466">
            <v>0</v>
          </cell>
          <cell r="T466">
            <v>0</v>
          </cell>
          <cell r="W466">
            <v>0</v>
          </cell>
          <cell r="Z466">
            <v>0</v>
          </cell>
          <cell r="AC466">
            <v>0</v>
          </cell>
          <cell r="AF466">
            <v>0</v>
          </cell>
          <cell r="AI466">
            <v>0</v>
          </cell>
          <cell r="AL466">
            <v>0</v>
          </cell>
          <cell r="AO466">
            <v>0</v>
          </cell>
          <cell r="AR466">
            <v>0</v>
          </cell>
          <cell r="BB466">
            <v>0</v>
          </cell>
          <cell r="BD466">
            <v>0</v>
          </cell>
          <cell r="BE466">
            <v>0</v>
          </cell>
        </row>
        <row r="467">
          <cell r="A467" t="str">
            <v>Total DSI</v>
          </cell>
          <cell r="K467">
            <v>0</v>
          </cell>
          <cell r="N467">
            <v>0</v>
          </cell>
          <cell r="Q467">
            <v>0</v>
          </cell>
          <cell r="T467">
            <v>0</v>
          </cell>
          <cell r="W467">
            <v>0</v>
          </cell>
          <cell r="Z467">
            <v>0</v>
          </cell>
          <cell r="AC467">
            <v>0</v>
          </cell>
          <cell r="AF467">
            <v>0</v>
          </cell>
          <cell r="AI467">
            <v>0</v>
          </cell>
          <cell r="AL467">
            <v>0</v>
          </cell>
          <cell r="AO467">
            <v>0</v>
          </cell>
          <cell r="AR467">
            <v>0</v>
          </cell>
          <cell r="BB467">
            <v>0</v>
          </cell>
          <cell r="BD467">
            <v>0</v>
          </cell>
          <cell r="BE467">
            <v>-4256933.9699999178</v>
          </cell>
        </row>
        <row r="468">
          <cell r="A468" t="str">
            <v>6102-DG-T</v>
          </cell>
          <cell r="K468">
            <v>0</v>
          </cell>
          <cell r="N468">
            <v>0</v>
          </cell>
          <cell r="Q468">
            <v>0</v>
          </cell>
          <cell r="T468">
            <v>0</v>
          </cell>
          <cell r="W468">
            <v>0</v>
          </cell>
          <cell r="Z468">
            <v>0</v>
          </cell>
          <cell r="AC468">
            <v>4176000</v>
          </cell>
          <cell r="AF468">
            <v>0</v>
          </cell>
          <cell r="AI468">
            <v>0</v>
          </cell>
          <cell r="AL468">
            <v>0</v>
          </cell>
          <cell r="AO468">
            <v>0</v>
          </cell>
          <cell r="AR468">
            <v>0</v>
          </cell>
          <cell r="BB468">
            <v>-4176000</v>
          </cell>
          <cell r="BD468">
            <v>0</v>
          </cell>
          <cell r="BE468">
            <v>0</v>
          </cell>
        </row>
        <row r="469">
          <cell r="A469" t="str">
            <v>Total DG-T</v>
          </cell>
          <cell r="K469">
            <v>0</v>
          </cell>
          <cell r="N469">
            <v>0</v>
          </cell>
          <cell r="Q469">
            <v>0</v>
          </cell>
          <cell r="T469">
            <v>0</v>
          </cell>
          <cell r="W469">
            <v>0</v>
          </cell>
          <cell r="Z469">
            <v>0</v>
          </cell>
          <cell r="AC469">
            <v>4176000</v>
          </cell>
          <cell r="AF469">
            <v>0</v>
          </cell>
          <cell r="AI469">
            <v>0</v>
          </cell>
          <cell r="AL469">
            <v>0</v>
          </cell>
          <cell r="AO469">
            <v>0</v>
          </cell>
          <cell r="AR469">
            <v>0</v>
          </cell>
          <cell r="BB469">
            <v>-4176000</v>
          </cell>
          <cell r="BD469">
            <v>0</v>
          </cell>
          <cell r="BE469">
            <v>0</v>
          </cell>
        </row>
        <row r="470">
          <cell r="A470" t="str">
            <v>Total Cuenta 513095 - Código 6102</v>
          </cell>
          <cell r="BE470">
            <v>0</v>
          </cell>
        </row>
        <row r="471">
          <cell r="A471">
            <v>6325</v>
          </cell>
        </row>
        <row r="472">
          <cell r="A472">
            <v>6325</v>
          </cell>
        </row>
        <row r="473">
          <cell r="A473" t="str">
            <v>Total Cuenta 512066 - Código 6325</v>
          </cell>
        </row>
        <row r="474">
          <cell r="A474">
            <v>6327</v>
          </cell>
        </row>
        <row r="475">
          <cell r="A475">
            <v>6327</v>
          </cell>
        </row>
        <row r="476">
          <cell r="A476" t="str">
            <v>Total Cuenta 512066 - Código 6327</v>
          </cell>
        </row>
        <row r="477">
          <cell r="A477">
            <v>512080</v>
          </cell>
        </row>
        <row r="478">
          <cell r="A478">
            <v>512080</v>
          </cell>
        </row>
        <row r="479">
          <cell r="A479">
            <v>512080</v>
          </cell>
        </row>
        <row r="480">
          <cell r="A480">
            <v>512080</v>
          </cell>
        </row>
        <row r="481">
          <cell r="A481">
            <v>512080</v>
          </cell>
        </row>
        <row r="482">
          <cell r="A482">
            <v>512080</v>
          </cell>
        </row>
        <row r="483">
          <cell r="A483">
            <v>512080</v>
          </cell>
        </row>
        <row r="484">
          <cell r="A484" t="str">
            <v>Total Cuenta 512080 - Viáticos</v>
          </cell>
        </row>
        <row r="485">
          <cell r="A485">
            <v>8101</v>
          </cell>
        </row>
        <row r="486">
          <cell r="A486">
            <v>8077</v>
          </cell>
        </row>
        <row r="487">
          <cell r="A487">
            <v>8077</v>
          </cell>
        </row>
        <row r="488">
          <cell r="A488" t="str">
            <v>8077A</v>
          </cell>
        </row>
        <row r="489">
          <cell r="A489" t="str">
            <v>8077A</v>
          </cell>
        </row>
        <row r="490">
          <cell r="A490" t="str">
            <v>8077A</v>
          </cell>
        </row>
        <row r="491">
          <cell r="A491">
            <v>8101</v>
          </cell>
        </row>
        <row r="492">
          <cell r="A492">
            <v>8077</v>
          </cell>
        </row>
        <row r="498">
          <cell r="AX498">
            <v>770330423</v>
          </cell>
          <cell r="AY498">
            <v>810141161</v>
          </cell>
          <cell r="AZ498">
            <v>276095328</v>
          </cell>
          <cell r="BA498">
            <v>0</v>
          </cell>
          <cell r="BB498">
            <v>0</v>
          </cell>
          <cell r="BD498">
            <v>928283000</v>
          </cell>
        </row>
        <row r="499">
          <cell r="AX499">
            <v>1853000</v>
          </cell>
          <cell r="AY499">
            <v>2387000</v>
          </cell>
          <cell r="AZ499">
            <v>1209000</v>
          </cell>
          <cell r="BA499">
            <v>0</v>
          </cell>
          <cell r="BB499">
            <v>-1.862645149230957E-9</v>
          </cell>
          <cell r="BD499">
            <v>106513000</v>
          </cell>
        </row>
        <row r="500">
          <cell r="AX500">
            <v>772183423</v>
          </cell>
          <cell r="AY500">
            <v>812528161</v>
          </cell>
          <cell r="AZ500">
            <v>277304328</v>
          </cell>
          <cell r="BA500">
            <v>0</v>
          </cell>
          <cell r="BB500">
            <v>0</v>
          </cell>
          <cell r="BD500">
            <v>1034796000</v>
          </cell>
        </row>
        <row r="501">
          <cell r="BB501">
            <v>0</v>
          </cell>
        </row>
        <row r="502">
          <cell r="AX502">
            <v>893023497.43000007</v>
          </cell>
          <cell r="AY502">
            <v>1017390590.4299999</v>
          </cell>
          <cell r="AZ502">
            <v>309575451</v>
          </cell>
          <cell r="BA502">
            <v>0</v>
          </cell>
          <cell r="BB502">
            <v>0</v>
          </cell>
          <cell r="BD502">
            <v>1109995000</v>
          </cell>
        </row>
        <row r="503">
          <cell r="AX503">
            <v>0</v>
          </cell>
          <cell r="AY503">
            <v>0</v>
          </cell>
          <cell r="AZ503">
            <v>0</v>
          </cell>
          <cell r="BA503">
            <v>0</v>
          </cell>
          <cell r="BB503">
            <v>0</v>
          </cell>
          <cell r="BD503">
            <v>0</v>
          </cell>
        </row>
        <row r="504">
          <cell r="AX504">
            <v>195003914</v>
          </cell>
          <cell r="AY504">
            <v>120260374</v>
          </cell>
          <cell r="AZ504">
            <v>76300000</v>
          </cell>
          <cell r="BA504">
            <v>0</v>
          </cell>
          <cell r="BB504">
            <v>0</v>
          </cell>
          <cell r="BD504">
            <v>21937350.969999999</v>
          </cell>
        </row>
        <row r="505">
          <cell r="AX505">
            <v>0</v>
          </cell>
          <cell r="AY505">
            <v>0</v>
          </cell>
          <cell r="AZ505">
            <v>0</v>
          </cell>
          <cell r="BA505">
            <v>0</v>
          </cell>
          <cell r="BB505">
            <v>0</v>
          </cell>
          <cell r="BD505">
            <v>0</v>
          </cell>
        </row>
        <row r="506">
          <cell r="AX506">
            <v>130423325.73999999</v>
          </cell>
          <cell r="AY506">
            <v>191647429.00999999</v>
          </cell>
          <cell r="AZ506">
            <v>124454856</v>
          </cell>
          <cell r="BA506">
            <v>0</v>
          </cell>
          <cell r="BB506">
            <v>0</v>
          </cell>
          <cell r="BD506">
            <v>269779751.84859997</v>
          </cell>
        </row>
        <row r="507">
          <cell r="AX507">
            <v>28446000</v>
          </cell>
          <cell r="AY507">
            <v>28446000</v>
          </cell>
          <cell r="AZ507">
            <v>9482000</v>
          </cell>
          <cell r="BA507">
            <v>0</v>
          </cell>
          <cell r="BB507">
            <v>0</v>
          </cell>
          <cell r="BD507">
            <v>13032112.799999999</v>
          </cell>
        </row>
        <row r="508">
          <cell r="AX508">
            <v>177273592.04000002</v>
          </cell>
          <cell r="AY508">
            <v>239070361.78</v>
          </cell>
          <cell r="AZ508">
            <v>39626903</v>
          </cell>
          <cell r="BA508">
            <v>0</v>
          </cell>
          <cell r="BB508">
            <v>0</v>
          </cell>
          <cell r="BD508">
            <v>169611141.77310002</v>
          </cell>
        </row>
        <row r="509">
          <cell r="AX509">
            <v>0</v>
          </cell>
          <cell r="AY509">
            <v>0</v>
          </cell>
          <cell r="AZ509">
            <v>0</v>
          </cell>
          <cell r="BA509">
            <v>0</v>
          </cell>
          <cell r="BB509">
            <v>772417.51839998784</v>
          </cell>
          <cell r="BD509">
            <v>10000000</v>
          </cell>
        </row>
        <row r="510">
          <cell r="AX510">
            <v>140172210.74000001</v>
          </cell>
          <cell r="AY510">
            <v>159018000</v>
          </cell>
          <cell r="AZ510">
            <v>34611070</v>
          </cell>
          <cell r="BA510">
            <v>0</v>
          </cell>
          <cell r="BB510">
            <v>0</v>
          </cell>
          <cell r="BD510">
            <v>181911905.04916668</v>
          </cell>
        </row>
        <row r="511">
          <cell r="AX511">
            <v>0</v>
          </cell>
          <cell r="AY511">
            <v>0</v>
          </cell>
          <cell r="AZ511">
            <v>0</v>
          </cell>
          <cell r="BA511">
            <v>0</v>
          </cell>
          <cell r="BB511">
            <v>0</v>
          </cell>
          <cell r="BD511">
            <v>0</v>
          </cell>
        </row>
        <row r="512">
          <cell r="AX512">
            <v>0</v>
          </cell>
          <cell r="AY512">
            <v>0</v>
          </cell>
          <cell r="AZ512">
            <v>0</v>
          </cell>
          <cell r="BA512">
            <v>0</v>
          </cell>
          <cell r="BB512">
            <v>0</v>
          </cell>
          <cell r="BD512">
            <v>0</v>
          </cell>
        </row>
        <row r="513">
          <cell r="AX513">
            <v>2511113190.8000002</v>
          </cell>
          <cell r="AY513">
            <v>2550350271.9200001</v>
          </cell>
          <cell r="AZ513">
            <v>1216850648.5599999</v>
          </cell>
          <cell r="BA513">
            <v>0</v>
          </cell>
          <cell r="BB513">
            <v>0</v>
          </cell>
          <cell r="BD513">
            <v>680856241.02766669</v>
          </cell>
        </row>
        <row r="514">
          <cell r="AX514">
            <v>0</v>
          </cell>
          <cell r="AY514">
            <v>0</v>
          </cell>
          <cell r="AZ514">
            <v>0</v>
          </cell>
          <cell r="BA514">
            <v>0</v>
          </cell>
          <cell r="BB514">
            <v>772417.51839998784</v>
          </cell>
          <cell r="BD514">
            <v>0</v>
          </cell>
        </row>
        <row r="515">
          <cell r="AX515">
            <v>525877638.63</v>
          </cell>
          <cell r="AY515">
            <v>830857801.17000008</v>
          </cell>
          <cell r="AZ515">
            <v>266043568.88999999</v>
          </cell>
          <cell r="BA515">
            <v>0</v>
          </cell>
          <cell r="BB515">
            <v>0</v>
          </cell>
          <cell r="BD515">
            <v>147752402.32297143</v>
          </cell>
        </row>
        <row r="516">
          <cell r="AX516">
            <v>0</v>
          </cell>
          <cell r="AY516">
            <v>10962081.199999999</v>
          </cell>
          <cell r="AZ516">
            <v>0</v>
          </cell>
          <cell r="BA516">
            <v>0</v>
          </cell>
          <cell r="BB516">
            <v>0</v>
          </cell>
          <cell r="BD516">
            <v>0</v>
          </cell>
        </row>
        <row r="517">
          <cell r="AX517">
            <v>234849847.19999999</v>
          </cell>
          <cell r="AY517">
            <v>99839832</v>
          </cell>
          <cell r="AZ517">
            <v>31854884</v>
          </cell>
          <cell r="BA517">
            <v>0</v>
          </cell>
          <cell r="BB517">
            <v>0</v>
          </cell>
          <cell r="BD517">
            <v>159992310.40096667</v>
          </cell>
        </row>
        <row r="518">
          <cell r="AX518">
            <v>368150549.16999996</v>
          </cell>
          <cell r="AY518">
            <v>238157129.58000001</v>
          </cell>
          <cell r="AZ518">
            <v>218886610.55000001</v>
          </cell>
          <cell r="BA518">
            <v>0</v>
          </cell>
          <cell r="BB518">
            <v>0</v>
          </cell>
          <cell r="BD518">
            <v>128902724.82640001</v>
          </cell>
        </row>
        <row r="519">
          <cell r="AX519">
            <v>0</v>
          </cell>
          <cell r="AY519">
            <v>0</v>
          </cell>
          <cell r="AZ519">
            <v>0</v>
          </cell>
          <cell r="BA519">
            <v>0</v>
          </cell>
          <cell r="BB519">
            <v>0</v>
          </cell>
          <cell r="BD519">
            <v>0</v>
          </cell>
        </row>
        <row r="520">
          <cell r="AX520">
            <v>0</v>
          </cell>
          <cell r="AY520">
            <v>0</v>
          </cell>
          <cell r="AZ520">
            <v>0</v>
          </cell>
          <cell r="BA520">
            <v>0</v>
          </cell>
          <cell r="BB520">
            <v>0</v>
          </cell>
          <cell r="BD520">
            <v>0</v>
          </cell>
        </row>
        <row r="521">
          <cell r="AX521">
            <v>119899185.98999999</v>
          </cell>
          <cell r="AY521">
            <v>142615570.58999997</v>
          </cell>
          <cell r="AZ521">
            <v>67070848.530000001</v>
          </cell>
          <cell r="BA521">
            <v>0</v>
          </cell>
          <cell r="BB521">
            <v>0</v>
          </cell>
          <cell r="BD521">
            <v>-81850</v>
          </cell>
        </row>
        <row r="522">
          <cell r="AX522">
            <v>0</v>
          </cell>
          <cell r="AY522">
            <v>0</v>
          </cell>
          <cell r="AZ522">
            <v>0</v>
          </cell>
          <cell r="BA522">
            <v>0</v>
          </cell>
          <cell r="BB522">
            <v>0</v>
          </cell>
          <cell r="BD522">
            <v>0</v>
          </cell>
        </row>
        <row r="523">
          <cell r="AX523">
            <v>133339174.16000001</v>
          </cell>
          <cell r="AY523">
            <v>126206242.15000001</v>
          </cell>
          <cell r="AZ523">
            <v>20275859.990000002</v>
          </cell>
          <cell r="BA523">
            <v>0</v>
          </cell>
          <cell r="BB523">
            <v>0</v>
          </cell>
          <cell r="BD523">
            <v>138602065.80000001</v>
          </cell>
        </row>
        <row r="524">
          <cell r="AX524">
            <v>40474770</v>
          </cell>
          <cell r="AY524">
            <v>22478616</v>
          </cell>
          <cell r="AZ524">
            <v>7492872</v>
          </cell>
          <cell r="BA524">
            <v>0</v>
          </cell>
          <cell r="BB524">
            <v>0</v>
          </cell>
          <cell r="BD524">
            <v>30612432.9672</v>
          </cell>
        </row>
        <row r="525">
          <cell r="AX525">
            <v>16425250</v>
          </cell>
          <cell r="AY525">
            <v>5903807</v>
          </cell>
          <cell r="AZ525">
            <v>1478248</v>
          </cell>
          <cell r="BA525">
            <v>0</v>
          </cell>
          <cell r="BB525">
            <v>0</v>
          </cell>
          <cell r="BD525">
            <v>11000000</v>
          </cell>
        </row>
        <row r="526">
          <cell r="AX526">
            <v>19995326.060000002</v>
          </cell>
          <cell r="AY526">
            <v>16309178.77</v>
          </cell>
          <cell r="AZ526">
            <v>14315020.34</v>
          </cell>
          <cell r="BA526">
            <v>0</v>
          </cell>
          <cell r="BB526">
            <v>8323809</v>
          </cell>
          <cell r="BD526">
            <v>96723600</v>
          </cell>
        </row>
        <row r="527">
          <cell r="AX527">
            <v>0</v>
          </cell>
          <cell r="AY527">
            <v>0</v>
          </cell>
          <cell r="AZ527">
            <v>55969846.890000001</v>
          </cell>
          <cell r="BA527">
            <v>0</v>
          </cell>
          <cell r="BB527">
            <v>0</v>
          </cell>
          <cell r="BD527">
            <v>0</v>
          </cell>
        </row>
        <row r="528">
          <cell r="AX528">
            <v>16002901</v>
          </cell>
          <cell r="AY528">
            <v>39106564.880000003</v>
          </cell>
          <cell r="AZ528">
            <v>45487381.890000001</v>
          </cell>
          <cell r="BA528">
            <v>0</v>
          </cell>
          <cell r="BB528">
            <v>0</v>
          </cell>
          <cell r="BD528">
            <v>210000</v>
          </cell>
        </row>
        <row r="529">
          <cell r="AX529">
            <v>21828095.649999999</v>
          </cell>
          <cell r="AY529">
            <v>41066699</v>
          </cell>
          <cell r="AZ529">
            <v>10482465</v>
          </cell>
          <cell r="BA529">
            <v>0</v>
          </cell>
          <cell r="BB529">
            <v>0</v>
          </cell>
          <cell r="BD529">
            <v>18724300</v>
          </cell>
        </row>
        <row r="530">
          <cell r="AX530">
            <v>13888522</v>
          </cell>
          <cell r="AY530">
            <v>13888518</v>
          </cell>
          <cell r="AZ530">
            <v>4629506</v>
          </cell>
          <cell r="BA530">
            <v>0</v>
          </cell>
          <cell r="BB530">
            <v>8323809</v>
          </cell>
          <cell r="BD530">
            <v>0</v>
          </cell>
        </row>
        <row r="531">
          <cell r="AX531">
            <v>14897279.000000002</v>
          </cell>
          <cell r="AY531">
            <v>14897307</v>
          </cell>
          <cell r="AZ531">
            <v>4965769</v>
          </cell>
          <cell r="BA531">
            <v>0</v>
          </cell>
          <cell r="BB531">
            <v>619657.5</v>
          </cell>
          <cell r="BD531">
            <v>0</v>
          </cell>
        </row>
        <row r="532">
          <cell r="AX532">
            <v>82891269.349999994</v>
          </cell>
          <cell r="AY532">
            <v>95049135.519999996</v>
          </cell>
          <cell r="AZ532">
            <v>28622126.070000019</v>
          </cell>
          <cell r="BA532">
            <v>0</v>
          </cell>
          <cell r="BB532">
            <v>0</v>
          </cell>
          <cell r="BD532">
            <v>103282000</v>
          </cell>
        </row>
        <row r="533">
          <cell r="AX533">
            <v>0</v>
          </cell>
          <cell r="AY533">
            <v>0</v>
          </cell>
          <cell r="AZ533">
            <v>0</v>
          </cell>
          <cell r="BA533">
            <v>0</v>
          </cell>
          <cell r="BB533">
            <v>619657.5</v>
          </cell>
          <cell r="BD533">
            <v>0</v>
          </cell>
        </row>
        <row r="534">
          <cell r="AX534">
            <v>140390932.41</v>
          </cell>
          <cell r="AY534">
            <v>133920725.78</v>
          </cell>
          <cell r="AZ534">
            <v>49592917.349999994</v>
          </cell>
          <cell r="BA534">
            <v>0</v>
          </cell>
          <cell r="BB534">
            <v>0</v>
          </cell>
          <cell r="BD534">
            <v>195131757.26666665</v>
          </cell>
        </row>
        <row r="535">
          <cell r="AX535">
            <v>14893626</v>
          </cell>
          <cell r="AY535">
            <v>17158102</v>
          </cell>
          <cell r="AZ535">
            <v>5131840</v>
          </cell>
          <cell r="BA535">
            <v>0</v>
          </cell>
          <cell r="BB535">
            <v>0</v>
          </cell>
          <cell r="BD535">
            <v>0</v>
          </cell>
        </row>
        <row r="536">
          <cell r="AX536">
            <v>964459</v>
          </cell>
          <cell r="AY536">
            <v>0</v>
          </cell>
          <cell r="AZ536">
            <v>1067768</v>
          </cell>
          <cell r="BA536">
            <v>0</v>
          </cell>
          <cell r="BB536">
            <v>0</v>
          </cell>
          <cell r="BD536">
            <v>7366000</v>
          </cell>
        </row>
        <row r="537">
          <cell r="AX537">
            <v>76024560.960000008</v>
          </cell>
          <cell r="AY537">
            <v>73864600.130000025</v>
          </cell>
          <cell r="AZ537">
            <v>37912907.589599997</v>
          </cell>
          <cell r="BA537">
            <v>0</v>
          </cell>
          <cell r="BB537">
            <v>0</v>
          </cell>
          <cell r="BD537">
            <v>62070000</v>
          </cell>
        </row>
        <row r="538">
          <cell r="AX538">
            <v>24786300</v>
          </cell>
          <cell r="AY538">
            <v>24786300</v>
          </cell>
          <cell r="AZ538">
            <v>8262100</v>
          </cell>
          <cell r="BA538">
            <v>0</v>
          </cell>
          <cell r="BB538">
            <v>0</v>
          </cell>
          <cell r="BD538">
            <v>4400000</v>
          </cell>
        </row>
        <row r="539">
          <cell r="AX539">
            <v>0</v>
          </cell>
          <cell r="AY539">
            <v>0</v>
          </cell>
          <cell r="AZ539">
            <v>0</v>
          </cell>
          <cell r="BA539">
            <v>0</v>
          </cell>
          <cell r="BB539">
            <v>0</v>
          </cell>
          <cell r="BD539">
            <v>0</v>
          </cell>
        </row>
        <row r="540">
          <cell r="AX540">
            <v>15510431.680000003</v>
          </cell>
          <cell r="AY540">
            <v>15509964.57</v>
          </cell>
          <cell r="AZ540">
            <v>5169988.1900000004</v>
          </cell>
          <cell r="BA540">
            <v>0</v>
          </cell>
          <cell r="BB540">
            <v>0</v>
          </cell>
          <cell r="BD540">
            <v>0</v>
          </cell>
        </row>
        <row r="541">
          <cell r="AX541">
            <v>275853828</v>
          </cell>
          <cell r="AY541">
            <v>363789763.53999996</v>
          </cell>
          <cell r="AZ541">
            <v>242112782.45999998</v>
          </cell>
          <cell r="BA541">
            <v>0</v>
          </cell>
          <cell r="BB541">
            <v>0</v>
          </cell>
          <cell r="BD541">
            <v>0</v>
          </cell>
        </row>
        <row r="542">
          <cell r="AX542">
            <v>1641943.31</v>
          </cell>
          <cell r="AY542">
            <v>2177193.96</v>
          </cell>
          <cell r="AZ542">
            <v>1070481.3600000001</v>
          </cell>
          <cell r="BA542">
            <v>0</v>
          </cell>
          <cell r="BB542">
            <v>0</v>
          </cell>
          <cell r="BD542">
            <v>329078865.315</v>
          </cell>
        </row>
        <row r="543">
          <cell r="AX543">
            <v>1029707854.5699998</v>
          </cell>
          <cell r="AY543">
            <v>1148728288.8899999</v>
          </cell>
          <cell r="AZ543">
            <v>611110728.65960002</v>
          </cell>
          <cell r="BA543">
            <v>0</v>
          </cell>
          <cell r="BB543">
            <v>0</v>
          </cell>
          <cell r="BD543">
            <v>997119171.3488667</v>
          </cell>
        </row>
        <row r="544">
          <cell r="AX544">
            <v>0</v>
          </cell>
          <cell r="AY544">
            <v>0</v>
          </cell>
          <cell r="AZ544">
            <v>0</v>
          </cell>
          <cell r="BA544">
            <v>0</v>
          </cell>
          <cell r="BB544">
            <v>0</v>
          </cell>
          <cell r="BD544">
            <v>0</v>
          </cell>
        </row>
        <row r="545">
          <cell r="AX545">
            <v>0</v>
          </cell>
          <cell r="AY545">
            <v>0</v>
          </cell>
          <cell r="AZ545">
            <v>0</v>
          </cell>
          <cell r="BA545">
            <v>0</v>
          </cell>
          <cell r="BB545">
            <v>33294747.771026887</v>
          </cell>
          <cell r="BD545">
            <v>0</v>
          </cell>
        </row>
        <row r="546">
          <cell r="AX546">
            <v>0</v>
          </cell>
          <cell r="AY546">
            <v>0</v>
          </cell>
          <cell r="AZ546">
            <v>4176000</v>
          </cell>
          <cell r="BA546">
            <v>0</v>
          </cell>
          <cell r="BB546">
            <v>0</v>
          </cell>
          <cell r="BD546">
            <v>0</v>
          </cell>
        </row>
        <row r="547">
          <cell r="AX547">
            <v>0</v>
          </cell>
          <cell r="AY547">
            <v>0</v>
          </cell>
          <cell r="AZ547">
            <v>0</v>
          </cell>
          <cell r="BA547">
            <v>0</v>
          </cell>
          <cell r="BB547">
            <v>0</v>
          </cell>
          <cell r="BD547">
            <v>0</v>
          </cell>
        </row>
        <row r="548">
          <cell r="AX548">
            <v>0</v>
          </cell>
          <cell r="AY548">
            <v>0</v>
          </cell>
          <cell r="AZ548">
            <v>0</v>
          </cell>
          <cell r="BA548">
            <v>0</v>
          </cell>
          <cell r="BB548">
            <v>0</v>
          </cell>
          <cell r="BD548">
            <v>0</v>
          </cell>
        </row>
        <row r="549">
          <cell r="AX549">
            <v>0</v>
          </cell>
          <cell r="AY549">
            <v>0</v>
          </cell>
          <cell r="AZ549">
            <v>0</v>
          </cell>
          <cell r="BA549">
            <v>0</v>
          </cell>
          <cell r="BB549">
            <v>-4176000</v>
          </cell>
          <cell r="BD549">
            <v>0</v>
          </cell>
        </row>
        <row r="550">
          <cell r="AX550">
            <v>2402400</v>
          </cell>
          <cell r="AY550">
            <v>2772000</v>
          </cell>
          <cell r="AZ550">
            <v>1817200</v>
          </cell>
          <cell r="BA550">
            <v>0</v>
          </cell>
          <cell r="BB550">
            <v>-4176000</v>
          </cell>
          <cell r="BD550">
            <v>0</v>
          </cell>
        </row>
        <row r="551">
          <cell r="AX551">
            <v>2402400</v>
          </cell>
          <cell r="AY551">
            <v>2772000</v>
          </cell>
          <cell r="AZ551">
            <v>5993200</v>
          </cell>
          <cell r="BA551">
            <v>0</v>
          </cell>
          <cell r="BB551">
            <v>-634000</v>
          </cell>
        </row>
        <row r="552">
          <cell r="AX552">
            <v>1032110254.5699998</v>
          </cell>
          <cell r="AY552">
            <v>1151500288.8899999</v>
          </cell>
          <cell r="AZ552">
            <v>617103928.65960002</v>
          </cell>
          <cell r="BA552">
            <v>0</v>
          </cell>
          <cell r="BB552">
            <v>1431063797.6557069</v>
          </cell>
          <cell r="BD552">
            <v>997119171.3488667</v>
          </cell>
        </row>
      </sheetData>
      <sheetData sheetId="16" refreshError="1"/>
      <sheetData sheetId="17" refreshError="1">
        <row r="6">
          <cell r="M6">
            <v>1029041.3799999999</v>
          </cell>
          <cell r="AN6">
            <v>204277.44039999999</v>
          </cell>
          <cell r="AQ6">
            <v>24000</v>
          </cell>
          <cell r="AT6">
            <v>165000</v>
          </cell>
          <cell r="BL6">
            <v>24764.700799999999</v>
          </cell>
          <cell r="BV6">
            <v>47066.45</v>
          </cell>
          <cell r="BX6">
            <v>27621.003599999996</v>
          </cell>
          <cell r="CG6">
            <v>247948.79359999998</v>
          </cell>
          <cell r="CH6">
            <v>19948.52</v>
          </cell>
          <cell r="CO6">
            <v>33310</v>
          </cell>
          <cell r="CP6">
            <v>316789.03999999992</v>
          </cell>
          <cell r="CS6">
            <v>46771.199999999997</v>
          </cell>
          <cell r="CT6">
            <v>1855.9999999999998</v>
          </cell>
          <cell r="DQ6">
            <v>53585.974999999999</v>
          </cell>
          <cell r="DU6">
            <v>19212.2912</v>
          </cell>
          <cell r="DX6">
            <v>110439.81839999999</v>
          </cell>
          <cell r="DY6">
            <v>31851.279999999999</v>
          </cell>
          <cell r="EI6">
            <v>42727.509599999998</v>
          </cell>
          <cell r="EJ6">
            <v>24444.679999999997</v>
          </cell>
          <cell r="EO6">
            <v>23870.015999999996</v>
          </cell>
          <cell r="ER6">
            <v>160050.8492</v>
          </cell>
          <cell r="ES6">
            <v>3248</v>
          </cell>
          <cell r="FG6">
            <v>160722.63999999998</v>
          </cell>
          <cell r="FI6">
            <v>27835.359999999997</v>
          </cell>
          <cell r="FJ6">
            <v>3185.2439999999992</v>
          </cell>
          <cell r="FP6">
            <v>86519.76</v>
          </cell>
          <cell r="FV6">
            <v>176980.17919999998</v>
          </cell>
          <cell r="FY6">
            <v>107558.27229187552</v>
          </cell>
          <cell r="GC6">
            <v>30000</v>
          </cell>
          <cell r="GK6">
            <v>13687.999999999998</v>
          </cell>
          <cell r="GL6">
            <v>736591.65960000001</v>
          </cell>
          <cell r="GM6">
            <v>13687.999999999998</v>
          </cell>
          <cell r="GP6">
            <v>237466.52319999997</v>
          </cell>
          <cell r="GT6">
            <v>21752.32</v>
          </cell>
          <cell r="GX6">
            <v>174595.57879999999</v>
          </cell>
          <cell r="GY6">
            <v>26836.623199999998</v>
          </cell>
          <cell r="GZ6">
            <v>174595.57879999999</v>
          </cell>
          <cell r="HG6">
            <v>319227.08159999998</v>
          </cell>
          <cell r="HK6">
            <v>344827.45</v>
          </cell>
          <cell r="HZ6">
            <v>966102.42720000003</v>
          </cell>
          <cell r="ID6">
            <v>1149793.9487999999</v>
          </cell>
          <cell r="IL6">
            <v>170133.72</v>
          </cell>
          <cell r="IS6">
            <v>103996.31999999999</v>
          </cell>
          <cell r="JC6">
            <v>70624.28</v>
          </cell>
          <cell r="JD6">
            <v>1173696.2127999999</v>
          </cell>
          <cell r="JE6">
            <v>516426.33919999999</v>
          </cell>
          <cell r="JH6">
            <v>5500</v>
          </cell>
          <cell r="JI6">
            <v>70624.28</v>
          </cell>
          <cell r="JP6">
            <v>251940.26079999999</v>
          </cell>
          <cell r="JZ6">
            <v>34968.199999999997</v>
          </cell>
          <cell r="KA6">
            <v>45932.52</v>
          </cell>
          <cell r="KC6">
            <v>54333.147199999992</v>
          </cell>
          <cell r="KD6">
            <v>259948.576</v>
          </cell>
          <cell r="KK6">
            <v>162400</v>
          </cell>
          <cell r="KL6">
            <v>954721.79479999992</v>
          </cell>
          <cell r="KM6">
            <v>111556.5156</v>
          </cell>
          <cell r="KW6">
            <v>436710.99999999994</v>
          </cell>
          <cell r="LD6">
            <v>49415.338799999998</v>
          </cell>
          <cell r="LP6">
            <v>178087.84</v>
          </cell>
          <cell r="LR6">
            <v>517579.24</v>
          </cell>
          <cell r="MA6">
            <v>58024.6</v>
          </cell>
          <cell r="MD6">
            <v>333125.78399999999</v>
          </cell>
          <cell r="MT6">
            <v>13249.519999999999</v>
          </cell>
          <cell r="MU6">
            <v>161990.51999999999</v>
          </cell>
          <cell r="ND6">
            <v>355418.19999999995</v>
          </cell>
          <cell r="NE6">
            <v>284361.24</v>
          </cell>
          <cell r="NI6">
            <v>27511.186399999999</v>
          </cell>
          <cell r="NR6">
            <v>46980</v>
          </cell>
          <cell r="NS6">
            <v>534187</v>
          </cell>
          <cell r="NU6">
            <v>21251.199999999997</v>
          </cell>
          <cell r="NV6">
            <v>244967.74439999997</v>
          </cell>
          <cell r="NW6">
            <v>227568.8</v>
          </cell>
          <cell r="NX6">
            <v>459520</v>
          </cell>
          <cell r="OC6">
            <v>46179.6</v>
          </cell>
          <cell r="OE6">
            <v>22182.1</v>
          </cell>
          <cell r="OH6">
            <v>31725.002399999998</v>
          </cell>
          <cell r="OI6">
            <v>69350.599999999991</v>
          </cell>
          <cell r="OK6">
            <v>18031.921600000001</v>
          </cell>
          <cell r="OL6">
            <v>46179.6</v>
          </cell>
          <cell r="OQ6">
            <v>315520</v>
          </cell>
          <cell r="OX6">
            <v>380712</v>
          </cell>
          <cell r="OY6">
            <v>233720.23359999998</v>
          </cell>
        </row>
        <row r="164">
          <cell r="I164">
            <v>647532996</v>
          </cell>
          <cell r="AA164">
            <v>5643383.7599999998</v>
          </cell>
          <cell r="AX164">
            <v>801572058.38560009</v>
          </cell>
          <cell r="AY164">
            <v>41329234</v>
          </cell>
          <cell r="BB164">
            <v>0</v>
          </cell>
          <cell r="BI164">
            <v>109708780.59999999</v>
          </cell>
          <cell r="BO164">
            <v>799255080</v>
          </cell>
          <cell r="BW164">
            <v>290000000</v>
          </cell>
          <cell r="BY164">
            <v>63649200</v>
          </cell>
          <cell r="BZ164">
            <v>10579200</v>
          </cell>
          <cell r="CD164">
            <v>30623999.999999996</v>
          </cell>
          <cell r="CI164">
            <v>55162639.999999993</v>
          </cell>
          <cell r="CL164">
            <v>1043837600</v>
          </cell>
          <cell r="CX164">
            <v>3445800</v>
          </cell>
          <cell r="DG164">
            <v>3011205071.3280001</v>
          </cell>
          <cell r="DJ164">
            <v>141952512.95999998</v>
          </cell>
          <cell r="DK164">
            <v>73846847.382799998</v>
          </cell>
          <cell r="DL164">
            <v>4340414.8000000007</v>
          </cell>
          <cell r="DM164">
            <v>115527415.99999999</v>
          </cell>
          <cell r="DP164">
            <v>571184000</v>
          </cell>
          <cell r="DT164">
            <v>194722426.00599998</v>
          </cell>
          <cell r="DZ164">
            <v>24677849.999200001</v>
          </cell>
          <cell r="ED164">
            <v>18950000.0504</v>
          </cell>
          <cell r="EE164">
            <v>9744000</v>
          </cell>
          <cell r="EF164">
            <v>18950000.0504</v>
          </cell>
          <cell r="EK164">
            <v>19431160</v>
          </cell>
          <cell r="EL164">
            <v>1893232689.0003998</v>
          </cell>
          <cell r="EP164">
            <v>92178240</v>
          </cell>
          <cell r="EQ164">
            <v>253463746.79999998</v>
          </cell>
          <cell r="EW164">
            <v>19093600</v>
          </cell>
          <cell r="EZ164">
            <v>253344000</v>
          </cell>
          <cell r="FA164">
            <v>131605479.99999999</v>
          </cell>
          <cell r="FH164">
            <v>16239071.999999998</v>
          </cell>
          <cell r="FO164">
            <v>1332082584</v>
          </cell>
          <cell r="GB164">
            <v>307347649.19999999</v>
          </cell>
          <cell r="GF164">
            <v>101140864</v>
          </cell>
          <cell r="GU164">
            <v>70483920</v>
          </cell>
          <cell r="HC164">
            <v>260999999.99999997</v>
          </cell>
          <cell r="HD164">
            <v>1380400000</v>
          </cell>
          <cell r="HL164">
            <v>126994479.99999999</v>
          </cell>
          <cell r="HN164">
            <v>890434386.39999986</v>
          </cell>
          <cell r="HP164">
            <v>187430311.79999998</v>
          </cell>
          <cell r="HQ164">
            <v>238521983.99999997</v>
          </cell>
          <cell r="HR164">
            <v>126994479.99999999</v>
          </cell>
          <cell r="HU164">
            <v>1012795975.64</v>
          </cell>
          <cell r="HV164">
            <v>187430311.79999998</v>
          </cell>
          <cell r="HY164">
            <v>230359830</v>
          </cell>
          <cell r="IH164">
            <v>132939708.76185998</v>
          </cell>
          <cell r="II164">
            <v>20880000</v>
          </cell>
          <cell r="IJ164">
            <v>10000000</v>
          </cell>
          <cell r="IK164">
            <v>5000000</v>
          </cell>
          <cell r="IT164">
            <v>57158860.799999997</v>
          </cell>
          <cell r="IX164">
            <v>51678000</v>
          </cell>
          <cell r="IY164">
            <v>43848000</v>
          </cell>
          <cell r="IZ164">
            <v>44191648.248400003</v>
          </cell>
          <cell r="JL164">
            <v>113784000.95999999</v>
          </cell>
          <cell r="JM164">
            <v>406874640</v>
          </cell>
          <cell r="JQ164">
            <v>1014802799.9999999</v>
          </cell>
          <cell r="JR164">
            <v>113784000.95999999</v>
          </cell>
          <cell r="JT164">
            <v>25832736</v>
          </cell>
          <cell r="JU164">
            <v>18580202.559999999</v>
          </cell>
          <cell r="JV164">
            <v>16182000</v>
          </cell>
          <cell r="JW164">
            <v>1014802799.9999999</v>
          </cell>
          <cell r="KB164">
            <v>260999999.99999997</v>
          </cell>
          <cell r="KG164">
            <v>115426580</v>
          </cell>
          <cell r="KJ164">
            <v>91612876.716207981</v>
          </cell>
          <cell r="KS164">
            <v>492017479.99999994</v>
          </cell>
          <cell r="KT164">
            <v>25036220</v>
          </cell>
          <cell r="KU164">
            <v>318231558</v>
          </cell>
          <cell r="LG164">
            <v>99605952</v>
          </cell>
          <cell r="LI164">
            <v>720127583.55999994</v>
          </cell>
          <cell r="LO164">
            <v>55679999.999999993</v>
          </cell>
          <cell r="LQ164">
            <v>336125881.29319996</v>
          </cell>
          <cell r="MH164">
            <v>113227599.99999999</v>
          </cell>
          <cell r="MS164">
            <v>13210776</v>
          </cell>
          <cell r="NM164">
            <v>41222253.997599997</v>
          </cell>
          <cell r="NY164">
            <v>76734000</v>
          </cell>
          <cell r="NZ164">
            <v>359755669.67999995</v>
          </cell>
          <cell r="OD164">
            <v>115671218.88</v>
          </cell>
          <cell r="OJ164">
            <v>156823435.72</v>
          </cell>
          <cell r="OR164">
            <v>40321600</v>
          </cell>
          <cell r="OU164">
            <v>251778997.98279995</v>
          </cell>
        </row>
        <row r="349">
          <cell r="A349">
            <v>1.2981499999999999</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cuperado_Hoja1"/>
      <sheetName val="Acumulado"/>
      <sheetName val="Axo_Ejec"/>
      <sheetName val="Contratos"/>
      <sheetName val="PagosContrat"/>
      <sheetName val="DetalladoSW"/>
      <sheetName val="PorSG"/>
      <sheetName val="Por3 "/>
      <sheetName val="Resumen"/>
      <sheetName val="Resumen(2)"/>
      <sheetName val="Telmex"/>
      <sheetName val="PYG0003"/>
    </sheetNames>
    <sheetDataSet>
      <sheetData sheetId="0" refreshError="1"/>
      <sheetData sheetId="1" refreshError="1"/>
      <sheetData sheetId="2">
        <row r="292">
          <cell r="A292">
            <v>8259</v>
          </cell>
          <cell r="AU292">
            <v>52418545</v>
          </cell>
        </row>
        <row r="293">
          <cell r="A293">
            <v>8259</v>
          </cell>
          <cell r="AU293">
            <v>0</v>
          </cell>
        </row>
        <row r="294">
          <cell r="A294" t="str">
            <v>Total Cuenta 519025 - Código 8259</v>
          </cell>
          <cell r="AU294">
            <v>52418545</v>
          </cell>
        </row>
        <row r="295">
          <cell r="A295" t="str">
            <v>8058-ST</v>
          </cell>
          <cell r="AU295">
            <v>56743366</v>
          </cell>
        </row>
        <row r="296">
          <cell r="A296" t="str">
            <v>8058-ST</v>
          </cell>
          <cell r="AU296">
            <v>0</v>
          </cell>
        </row>
        <row r="297">
          <cell r="A297" t="str">
            <v>Total DTIN-ST</v>
          </cell>
          <cell r="AU297">
            <v>56743366</v>
          </cell>
        </row>
        <row r="298">
          <cell r="A298" t="str">
            <v>8058-UPCI</v>
          </cell>
          <cell r="AU298">
            <v>544627399.68000007</v>
          </cell>
        </row>
        <row r="299">
          <cell r="A299" t="str">
            <v>8058-UPCI</v>
          </cell>
          <cell r="AU299">
            <v>0</v>
          </cell>
        </row>
        <row r="300">
          <cell r="A300" t="str">
            <v>Total UPCI</v>
          </cell>
          <cell r="AU300">
            <v>544627399.68000007</v>
          </cell>
        </row>
        <row r="301">
          <cell r="A301" t="str">
            <v>Total Cuenta 5190956 - Código 8058</v>
          </cell>
          <cell r="AU301">
            <v>601370765.68000007</v>
          </cell>
        </row>
        <row r="302">
          <cell r="A302" t="str">
            <v>TarCos</v>
          </cell>
          <cell r="AU302">
            <v>182018955.81</v>
          </cell>
        </row>
        <row r="303">
          <cell r="A303" t="str">
            <v>TarCos</v>
          </cell>
          <cell r="AU303">
            <v>0</v>
          </cell>
        </row>
        <row r="304">
          <cell r="A304" t="str">
            <v>Total Cuenta 5194204</v>
          </cell>
          <cell r="AU304">
            <v>182018955.81</v>
          </cell>
        </row>
        <row r="305">
          <cell r="A305" t="str">
            <v>TOTAL GASTOS A CARGO DE LA SG-INF</v>
          </cell>
          <cell r="AU305">
            <v>13458238243.130001</v>
          </cell>
        </row>
        <row r="306">
          <cell r="A306">
            <v>6102</v>
          </cell>
          <cell r="AU306">
            <v>3242200</v>
          </cell>
        </row>
        <row r="307">
          <cell r="A307">
            <v>6102</v>
          </cell>
          <cell r="AU307">
            <v>0</v>
          </cell>
        </row>
        <row r="308">
          <cell r="A308" t="str">
            <v>Total Cuenta 513095 - Código 6102</v>
          </cell>
          <cell r="AU308">
            <v>3242200</v>
          </cell>
        </row>
        <row r="309">
          <cell r="A309">
            <v>6325</v>
          </cell>
          <cell r="AU309">
            <v>0</v>
          </cell>
        </row>
        <row r="310">
          <cell r="A310">
            <v>6325</v>
          </cell>
          <cell r="AU310">
            <v>0</v>
          </cell>
        </row>
        <row r="311">
          <cell r="A311" t="str">
            <v>Total Cuenta 512066 - Código 6325</v>
          </cell>
          <cell r="AU311">
            <v>0</v>
          </cell>
        </row>
        <row r="312">
          <cell r="A312">
            <v>8077</v>
          </cell>
          <cell r="AU312">
            <v>238667</v>
          </cell>
        </row>
        <row r="313">
          <cell r="A313">
            <v>8077</v>
          </cell>
          <cell r="AU313">
            <v>143200</v>
          </cell>
        </row>
        <row r="314">
          <cell r="A314">
            <v>8077</v>
          </cell>
          <cell r="AU314">
            <v>4296000</v>
          </cell>
        </row>
        <row r="315">
          <cell r="A315">
            <v>8077</v>
          </cell>
          <cell r="AU315">
            <v>3132500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ecklist"/>
      <sheetName val="Hoja1"/>
    </sheetNames>
    <sheetDataSet>
      <sheetData sheetId="0"/>
      <sheetData sheetId="1">
        <row r="15">
          <cell r="A15" t="str">
            <v>Linea Recta</v>
          </cell>
        </row>
        <row r="16">
          <cell r="A16" t="str">
            <v>Suma de Digitos</v>
          </cell>
        </row>
        <row r="17">
          <cell r="A17" t="str">
            <v>Horas de trabajo</v>
          </cell>
        </row>
        <row r="18">
          <cell r="A18" t="str">
            <v>Decreciente</v>
          </cell>
        </row>
        <row r="21">
          <cell r="A21" t="str">
            <v>Si</v>
          </cell>
        </row>
        <row r="22">
          <cell r="A22" t="str">
            <v>No</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ecklist"/>
      <sheetName val="Hoja1"/>
      <sheetName val="CENTROS DE COSTOS"/>
      <sheetName val="CUENTAS"/>
      <sheetName val="PROYECTOS"/>
      <sheetName val="UEN"/>
    </sheetNames>
    <sheetDataSet>
      <sheetData sheetId="0"/>
      <sheetData sheetId="1">
        <row r="15">
          <cell r="A15" t="str">
            <v>Linea Recta</v>
          </cell>
        </row>
        <row r="16">
          <cell r="A16" t="str">
            <v>Suma de Digitos</v>
          </cell>
        </row>
        <row r="17">
          <cell r="A17" t="str">
            <v>Horas de trabajo</v>
          </cell>
        </row>
        <row r="18">
          <cell r="A18" t="str">
            <v>Decreciente</v>
          </cell>
        </row>
        <row r="21">
          <cell r="A21" t="str">
            <v>Si</v>
          </cell>
        </row>
        <row r="22">
          <cell r="A22" t="str">
            <v>No</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0.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7E52C-FDB8-46B2-91C5-9E18539A0D3C}">
  <sheetPr>
    <tabColor rgb="FF7030A0"/>
  </sheetPr>
  <dimension ref="A1:E35"/>
  <sheetViews>
    <sheetView showGridLines="0" zoomScaleNormal="100" workbookViewId="0">
      <selection activeCell="A2" sqref="A2:C2"/>
    </sheetView>
  </sheetViews>
  <sheetFormatPr baseColWidth="10" defaultColWidth="11.42578125" defaultRowHeight="12.75" x14ac:dyDescent="0.25"/>
  <cols>
    <col min="1" max="1" width="56.85546875" style="637" customWidth="1"/>
    <col min="2" max="2" width="19.28515625" style="637" customWidth="1"/>
    <col min="3" max="3" width="21.42578125" style="637" bestFit="1" customWidth="1"/>
    <col min="4" max="5" width="17.28515625" style="637" bestFit="1" customWidth="1"/>
    <col min="6" max="16384" width="11.42578125" style="637"/>
  </cols>
  <sheetData>
    <row r="1" spans="1:5" ht="18.75" x14ac:dyDescent="0.25">
      <c r="A1" s="650" t="s">
        <v>598</v>
      </c>
      <c r="B1" s="649"/>
    </row>
    <row r="2" spans="1:5" s="640" customFormat="1" ht="15.75" x14ac:dyDescent="0.25">
      <c r="A2" s="1169" t="s">
        <v>597</v>
      </c>
      <c r="B2" s="1169"/>
      <c r="C2" s="1169"/>
    </row>
    <row r="3" spans="1:5" s="640" customFormat="1" ht="15.75" x14ac:dyDescent="0.25">
      <c r="A3" s="1170" t="s">
        <v>122</v>
      </c>
      <c r="B3" s="1170"/>
      <c r="C3" s="1170"/>
    </row>
    <row r="4" spans="1:5" s="640" customFormat="1" ht="31.5" x14ac:dyDescent="0.25">
      <c r="A4" s="648"/>
      <c r="B4" s="647" t="s">
        <v>596</v>
      </c>
      <c r="C4" s="647" t="s">
        <v>595</v>
      </c>
    </row>
    <row r="5" spans="1:5" s="640" customFormat="1" ht="15.75" x14ac:dyDescent="0.25">
      <c r="A5" s="645" t="s">
        <v>34</v>
      </c>
      <c r="B5" s="646">
        <f>+SUM(B6:B16)</f>
        <v>6233731191</v>
      </c>
      <c r="C5" s="646">
        <f>+SUM(C6:C16)</f>
        <v>208256390277</v>
      </c>
      <c r="E5" s="643"/>
    </row>
    <row r="6" spans="1:5" ht="15.75" x14ac:dyDescent="0.25">
      <c r="A6" s="642" t="s">
        <v>507</v>
      </c>
      <c r="B6" s="641">
        <v>0</v>
      </c>
      <c r="C6" s="641">
        <v>6360023535</v>
      </c>
      <c r="E6" s="643"/>
    </row>
    <row r="7" spans="1:5" ht="15.75" x14ac:dyDescent="0.25">
      <c r="A7" s="642" t="s">
        <v>594</v>
      </c>
      <c r="B7" s="641">
        <v>0</v>
      </c>
      <c r="C7" s="641">
        <v>20392988729</v>
      </c>
      <c r="E7" s="643"/>
    </row>
    <row r="8" spans="1:5" ht="15.75" x14ac:dyDescent="0.25">
      <c r="A8" s="642" t="s">
        <v>490</v>
      </c>
      <c r="B8" s="641">
        <v>6062988178</v>
      </c>
      <c r="C8" s="641">
        <v>165304551591</v>
      </c>
      <c r="E8" s="643"/>
    </row>
    <row r="9" spans="1:5" ht="15.75" x14ac:dyDescent="0.25">
      <c r="A9" s="642" t="s">
        <v>593</v>
      </c>
      <c r="B9" s="641">
        <v>170743013</v>
      </c>
      <c r="C9" s="641">
        <v>0</v>
      </c>
      <c r="E9" s="643"/>
    </row>
    <row r="10" spans="1:5" ht="15.75" x14ac:dyDescent="0.25">
      <c r="A10" s="642" t="s">
        <v>592</v>
      </c>
      <c r="B10" s="641">
        <v>0</v>
      </c>
      <c r="C10" s="641">
        <v>2174352105</v>
      </c>
      <c r="E10" s="643"/>
    </row>
    <row r="11" spans="1:5" ht="15.75" x14ac:dyDescent="0.25">
      <c r="A11" s="642" t="s">
        <v>591</v>
      </c>
      <c r="B11" s="641">
        <v>0</v>
      </c>
      <c r="C11" s="641">
        <v>2579076095</v>
      </c>
      <c r="E11" s="643"/>
    </row>
    <row r="12" spans="1:5" ht="15.75" x14ac:dyDescent="0.25">
      <c r="A12" s="642" t="s">
        <v>33</v>
      </c>
      <c r="B12" s="641">
        <v>0</v>
      </c>
      <c r="C12" s="641">
        <v>333216148</v>
      </c>
      <c r="E12" s="643"/>
    </row>
    <row r="13" spans="1:5" ht="15.75" x14ac:dyDescent="0.25">
      <c r="A13" s="642" t="s">
        <v>492</v>
      </c>
      <c r="B13" s="641">
        <v>0</v>
      </c>
      <c r="C13" s="641">
        <v>57125653</v>
      </c>
      <c r="E13" s="643"/>
    </row>
    <row r="14" spans="1:5" ht="31.5" x14ac:dyDescent="0.25">
      <c r="A14" s="642" t="s">
        <v>488</v>
      </c>
      <c r="B14" s="641">
        <v>0</v>
      </c>
      <c r="C14" s="641">
        <v>7570625272</v>
      </c>
      <c r="E14" s="643"/>
    </row>
    <row r="15" spans="1:5" ht="15.75" x14ac:dyDescent="0.25">
      <c r="A15" s="642" t="s">
        <v>489</v>
      </c>
      <c r="B15" s="641">
        <v>0</v>
      </c>
      <c r="C15" s="641">
        <v>3974932</v>
      </c>
      <c r="E15" s="643"/>
    </row>
    <row r="16" spans="1:5" ht="15.75" x14ac:dyDescent="0.25">
      <c r="A16" s="642" t="s">
        <v>504</v>
      </c>
      <c r="B16" s="641">
        <v>0</v>
      </c>
      <c r="C16" s="641">
        <v>3480456217</v>
      </c>
      <c r="E16" s="643"/>
    </row>
    <row r="17" spans="1:5" ht="15.75" x14ac:dyDescent="0.25">
      <c r="A17" s="645" t="s">
        <v>66</v>
      </c>
      <c r="B17" s="644">
        <f>+SUM(B18:B19)</f>
        <v>0</v>
      </c>
      <c r="C17" s="644">
        <f>+SUM(C18:C19)</f>
        <v>6217086535</v>
      </c>
      <c r="E17" s="643"/>
    </row>
    <row r="18" spans="1:5" ht="15.75" x14ac:dyDescent="0.25">
      <c r="A18" s="642" t="s">
        <v>31</v>
      </c>
      <c r="B18" s="641">
        <v>0</v>
      </c>
      <c r="C18" s="641">
        <v>5752565424</v>
      </c>
      <c r="D18" s="640"/>
    </row>
    <row r="19" spans="1:5" ht="15.75" x14ac:dyDescent="0.25">
      <c r="A19" s="642" t="s">
        <v>30</v>
      </c>
      <c r="B19" s="641">
        <v>0</v>
      </c>
      <c r="C19" s="641">
        <v>464521111</v>
      </c>
      <c r="D19" s="640"/>
    </row>
    <row r="20" spans="1:5" ht="3" customHeight="1" x14ac:dyDescent="0.25">
      <c r="A20" s="595"/>
      <c r="B20" s="128"/>
      <c r="C20" s="128"/>
      <c r="D20" s="640"/>
      <c r="E20" s="639"/>
    </row>
    <row r="24" spans="1:5" x14ac:dyDescent="0.25">
      <c r="A24" s="638"/>
    </row>
    <row r="35" spans="1:1" x14ac:dyDescent="0.25">
      <c r="A35" s="638"/>
    </row>
  </sheetData>
  <mergeCells count="2">
    <mergeCell ref="A2:C2"/>
    <mergeCell ref="A3:C3"/>
  </mergeCells>
  <pageMargins left="0.75" right="0.75" top="1" bottom="1" header="0" footer="0"/>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A253B-C34D-4CC7-A029-CE94916E4113}">
  <dimension ref="A1:G49"/>
  <sheetViews>
    <sheetView showGridLines="0" zoomScaleNormal="100" workbookViewId="0"/>
  </sheetViews>
  <sheetFormatPr baseColWidth="10" defaultColWidth="0" defaultRowHeight="12.75" zeroHeight="1" x14ac:dyDescent="0.2"/>
  <cols>
    <col min="1" max="1" width="60.7109375" style="35" customWidth="1"/>
    <col min="2" max="3" width="18" style="35" bestFit="1" customWidth="1"/>
    <col min="4" max="4" width="17.7109375" style="35" bestFit="1" customWidth="1"/>
    <col min="5" max="5" width="18" style="35" bestFit="1" customWidth="1"/>
    <col min="6" max="6" width="16.85546875" style="35" hidden="1" customWidth="1"/>
    <col min="7" max="7" width="21.28515625" style="35" customWidth="1"/>
    <col min="8" max="16384" width="10.42578125" style="35" hidden="1"/>
  </cols>
  <sheetData>
    <row r="1" spans="1:7" ht="18.75" x14ac:dyDescent="0.3">
      <c r="A1" s="32" t="s">
        <v>733</v>
      </c>
      <c r="B1" s="32"/>
      <c r="C1" s="32"/>
    </row>
    <row r="2" spans="1:7" ht="18.75" x14ac:dyDescent="0.3">
      <c r="A2" s="32" t="s">
        <v>749</v>
      </c>
      <c r="B2" s="32"/>
      <c r="C2" s="32"/>
      <c r="D2" s="107"/>
      <c r="E2" s="582"/>
      <c r="F2" s="582"/>
    </row>
    <row r="3" spans="1:7" ht="15.75" x14ac:dyDescent="0.25">
      <c r="A3" s="1200" t="s">
        <v>735</v>
      </c>
      <c r="B3" s="1200"/>
      <c r="C3" s="1200"/>
      <c r="D3" s="1200"/>
      <c r="E3" s="1200"/>
      <c r="F3" s="1200"/>
      <c r="G3" s="1200"/>
    </row>
    <row r="4" spans="1:7" ht="15.75" x14ac:dyDescent="0.25">
      <c r="A4" s="1201" t="s">
        <v>122</v>
      </c>
      <c r="B4" s="1201"/>
      <c r="C4" s="1201"/>
      <c r="D4" s="1201"/>
      <c r="E4" s="1201"/>
      <c r="F4" s="1201"/>
      <c r="G4" s="1201"/>
    </row>
    <row r="5" spans="1:7" s="581" customFormat="1" ht="15.75" x14ac:dyDescent="0.25">
      <c r="A5" s="424"/>
      <c r="D5" s="1203" t="s">
        <v>736</v>
      </c>
      <c r="E5" s="1203"/>
      <c r="F5" s="1203"/>
      <c r="G5" s="1203"/>
    </row>
    <row r="6" spans="1:7" s="581" customFormat="1" ht="30.75" customHeight="1" x14ac:dyDescent="0.25">
      <c r="A6" s="254"/>
      <c r="B6" s="849" t="s">
        <v>737</v>
      </c>
      <c r="C6" s="850" t="s">
        <v>738</v>
      </c>
      <c r="D6" s="254" t="s">
        <v>739</v>
      </c>
      <c r="E6" s="254" t="s">
        <v>740</v>
      </c>
      <c r="F6" s="254" t="s">
        <v>741</v>
      </c>
      <c r="G6" s="254" t="s">
        <v>163</v>
      </c>
    </row>
    <row r="7" spans="1:7" s="581" customFormat="1" ht="15.75" x14ac:dyDescent="0.25">
      <c r="A7" s="832" t="s">
        <v>742</v>
      </c>
      <c r="B7" s="832"/>
      <c r="C7" s="832"/>
      <c r="D7" s="424"/>
      <c r="E7" s="424"/>
      <c r="F7" s="424"/>
      <c r="G7" s="424"/>
    </row>
    <row r="8" spans="1:7" s="581" customFormat="1" ht="15.75" x14ac:dyDescent="0.25">
      <c r="A8" s="834" t="s">
        <v>38</v>
      </c>
      <c r="B8" s="832"/>
      <c r="C8" s="832"/>
      <c r="D8" s="424"/>
      <c r="E8" s="424"/>
      <c r="F8" s="424"/>
      <c r="G8" s="424"/>
    </row>
    <row r="9" spans="1:7" s="43" customFormat="1" ht="15.75" x14ac:dyDescent="0.2">
      <c r="A9" s="836" t="s">
        <v>743</v>
      </c>
      <c r="B9" s="835">
        <f>SUM(B10:B20)</f>
        <v>261600667874</v>
      </c>
      <c r="C9" s="835">
        <f t="shared" ref="C9:G9" si="0">SUM(C10:C20)</f>
        <v>261600667874</v>
      </c>
      <c r="D9" s="835">
        <f t="shared" si="0"/>
        <v>17417551502</v>
      </c>
      <c r="E9" s="835">
        <f t="shared" si="0"/>
        <v>244183116372</v>
      </c>
      <c r="F9" s="835">
        <f t="shared" si="0"/>
        <v>0</v>
      </c>
      <c r="G9" s="835">
        <f t="shared" si="0"/>
        <v>261600667874</v>
      </c>
    </row>
    <row r="10" spans="1:7" ht="15.75" x14ac:dyDescent="0.2">
      <c r="A10" s="541" t="s">
        <v>507</v>
      </c>
      <c r="B10" s="669">
        <v>5731279052</v>
      </c>
      <c r="C10" s="669">
        <v>5731279052</v>
      </c>
      <c r="D10" s="669">
        <v>5731279052</v>
      </c>
      <c r="E10" s="669">
        <v>0</v>
      </c>
      <c r="F10" s="837">
        <v>0</v>
      </c>
      <c r="G10" s="838">
        <f t="shared" ref="G10:G31" si="1">SUM(D10:F10)</f>
        <v>5731279052</v>
      </c>
    </row>
    <row r="11" spans="1:7" ht="15.75" x14ac:dyDescent="0.2">
      <c r="A11" s="541" t="s">
        <v>491</v>
      </c>
      <c r="B11" s="669">
        <v>26550726973</v>
      </c>
      <c r="C11" s="669">
        <v>26550726973</v>
      </c>
      <c r="D11" s="669">
        <v>0</v>
      </c>
      <c r="E11" s="669">
        <v>26550726973</v>
      </c>
      <c r="F11" s="837">
        <v>0</v>
      </c>
      <c r="G11" s="838">
        <f t="shared" si="1"/>
        <v>26550726973</v>
      </c>
    </row>
    <row r="12" spans="1:7" ht="15.75" x14ac:dyDescent="0.2">
      <c r="A12" s="541" t="s">
        <v>490</v>
      </c>
      <c r="B12" s="669">
        <v>210792062847</v>
      </c>
      <c r="C12" s="669">
        <v>210792062847</v>
      </c>
      <c r="D12" s="669">
        <v>0</v>
      </c>
      <c r="E12" s="669">
        <v>210792062847</v>
      </c>
      <c r="F12" s="837">
        <v>0</v>
      </c>
      <c r="G12" s="838">
        <f t="shared" si="1"/>
        <v>210792062847</v>
      </c>
    </row>
    <row r="13" spans="1:7" ht="15.75" x14ac:dyDescent="0.2">
      <c r="A13" s="541" t="s">
        <v>593</v>
      </c>
      <c r="B13" s="669">
        <v>580445207</v>
      </c>
      <c r="C13" s="669">
        <v>580445207</v>
      </c>
      <c r="D13" s="669">
        <v>580445207</v>
      </c>
      <c r="E13" s="669">
        <v>0</v>
      </c>
      <c r="F13" s="837">
        <v>0</v>
      </c>
      <c r="G13" s="838">
        <f t="shared" si="1"/>
        <v>580445207</v>
      </c>
    </row>
    <row r="14" spans="1:7" ht="15.75" x14ac:dyDescent="0.2">
      <c r="A14" s="541" t="s">
        <v>517</v>
      </c>
      <c r="B14" s="669">
        <v>2639755254</v>
      </c>
      <c r="C14" s="669">
        <v>2639755254</v>
      </c>
      <c r="D14" s="669">
        <v>0</v>
      </c>
      <c r="E14" s="669">
        <v>2639755254</v>
      </c>
      <c r="F14" s="837">
        <v>0</v>
      </c>
      <c r="G14" s="838">
        <f t="shared" si="1"/>
        <v>2639755254</v>
      </c>
    </row>
    <row r="15" spans="1:7" ht="15.75" x14ac:dyDescent="0.2">
      <c r="A15" s="541" t="s">
        <v>516</v>
      </c>
      <c r="B15" s="669">
        <v>2899646421</v>
      </c>
      <c r="C15" s="669">
        <v>2899646421</v>
      </c>
      <c r="D15" s="669">
        <v>0</v>
      </c>
      <c r="E15" s="669">
        <v>2899646421</v>
      </c>
      <c r="F15" s="837">
        <v>0</v>
      </c>
      <c r="G15" s="838">
        <f t="shared" si="1"/>
        <v>2899646421</v>
      </c>
    </row>
    <row r="16" spans="1:7" ht="15.75" x14ac:dyDescent="0.2">
      <c r="A16" s="541" t="s">
        <v>504</v>
      </c>
      <c r="B16" s="669">
        <v>1261978738</v>
      </c>
      <c r="C16" s="669">
        <v>1261978738</v>
      </c>
      <c r="D16" s="669">
        <v>0</v>
      </c>
      <c r="E16" s="669">
        <v>1261978738</v>
      </c>
      <c r="F16" s="837">
        <v>0</v>
      </c>
      <c r="G16" s="838">
        <f t="shared" si="1"/>
        <v>1261978738</v>
      </c>
    </row>
    <row r="17" spans="1:7" ht="15.75" x14ac:dyDescent="0.2">
      <c r="A17" s="541" t="s">
        <v>33</v>
      </c>
      <c r="B17" s="669">
        <v>296182257</v>
      </c>
      <c r="C17" s="669">
        <v>296182257</v>
      </c>
      <c r="D17" s="669">
        <v>296182257</v>
      </c>
      <c r="E17" s="669">
        <v>0</v>
      </c>
      <c r="F17" s="837">
        <v>0</v>
      </c>
      <c r="G17" s="838">
        <f t="shared" si="1"/>
        <v>296182257</v>
      </c>
    </row>
    <row r="18" spans="1:7" ht="15.75" x14ac:dyDescent="0.2">
      <c r="A18" s="541" t="s">
        <v>492</v>
      </c>
      <c r="B18" s="669">
        <v>38946139</v>
      </c>
      <c r="C18" s="669">
        <v>38946139</v>
      </c>
      <c r="D18" s="669"/>
      <c r="E18" s="669">
        <v>38946139</v>
      </c>
      <c r="F18" s="837">
        <v>0</v>
      </c>
      <c r="G18" s="838">
        <f t="shared" si="1"/>
        <v>38946139</v>
      </c>
    </row>
    <row r="19" spans="1:7" ht="15.75" x14ac:dyDescent="0.2">
      <c r="A19" s="541" t="s">
        <v>744</v>
      </c>
      <c r="B19" s="669">
        <v>10780783786</v>
      </c>
      <c r="C19" s="669">
        <v>10780783786</v>
      </c>
      <c r="D19" s="669">
        <v>10780783786</v>
      </c>
      <c r="E19" s="669">
        <v>0</v>
      </c>
      <c r="F19" s="837">
        <v>0</v>
      </c>
      <c r="G19" s="838">
        <f t="shared" si="1"/>
        <v>10780783786</v>
      </c>
    </row>
    <row r="20" spans="1:7" ht="15.75" x14ac:dyDescent="0.2">
      <c r="A20" s="541" t="s">
        <v>489</v>
      </c>
      <c r="B20" s="669">
        <v>28861200</v>
      </c>
      <c r="C20" s="669">
        <v>28861200</v>
      </c>
      <c r="D20" s="669">
        <v>28861200</v>
      </c>
      <c r="E20" s="669">
        <v>0</v>
      </c>
      <c r="F20" s="837">
        <v>0</v>
      </c>
      <c r="G20" s="838">
        <f t="shared" si="1"/>
        <v>28861200</v>
      </c>
    </row>
    <row r="21" spans="1:7" s="43" customFormat="1" ht="15.75" x14ac:dyDescent="0.2">
      <c r="A21" s="836" t="s">
        <v>28</v>
      </c>
      <c r="B21" s="844">
        <v>1310338791</v>
      </c>
      <c r="C21" s="844">
        <v>1310338791</v>
      </c>
      <c r="D21" s="851"/>
      <c r="E21" s="837">
        <v>1310338791</v>
      </c>
      <c r="F21" s="837">
        <v>0</v>
      </c>
      <c r="G21" s="839">
        <f t="shared" si="1"/>
        <v>1310338791</v>
      </c>
    </row>
    <row r="22" spans="1:7" s="43" customFormat="1" ht="15.75" x14ac:dyDescent="0.2">
      <c r="A22" s="836" t="s">
        <v>15</v>
      </c>
      <c r="B22" s="852">
        <f>+B23+B24</f>
        <v>36107231926</v>
      </c>
      <c r="C22" s="852">
        <f t="shared" ref="C22:G22" si="2">+C23+C24</f>
        <v>36107231926</v>
      </c>
      <c r="D22" s="852">
        <f t="shared" si="2"/>
        <v>0</v>
      </c>
      <c r="E22" s="852">
        <f t="shared" si="2"/>
        <v>36107231926</v>
      </c>
      <c r="F22" s="852">
        <f t="shared" si="2"/>
        <v>0</v>
      </c>
      <c r="G22" s="852">
        <f t="shared" si="2"/>
        <v>36107231926</v>
      </c>
    </row>
    <row r="23" spans="1:7" ht="15.75" x14ac:dyDescent="0.2">
      <c r="A23" s="541" t="s">
        <v>13</v>
      </c>
      <c r="B23" s="669">
        <v>35909310789</v>
      </c>
      <c r="C23" s="669">
        <v>35909310789</v>
      </c>
      <c r="D23" s="669">
        <v>0</v>
      </c>
      <c r="E23" s="669">
        <v>35909310789</v>
      </c>
      <c r="F23" s="837">
        <v>0</v>
      </c>
      <c r="G23" s="669">
        <f t="shared" si="1"/>
        <v>35909310789</v>
      </c>
    </row>
    <row r="24" spans="1:7" ht="15.75" x14ac:dyDescent="0.2">
      <c r="A24" s="541" t="s">
        <v>12</v>
      </c>
      <c r="B24" s="669">
        <v>197921137</v>
      </c>
      <c r="C24" s="669">
        <v>197921137</v>
      </c>
      <c r="D24" s="669">
        <v>0</v>
      </c>
      <c r="E24" s="669">
        <v>197921137</v>
      </c>
      <c r="F24" s="669">
        <v>0</v>
      </c>
      <c r="G24" s="669">
        <f t="shared" si="1"/>
        <v>197921137</v>
      </c>
    </row>
    <row r="25" spans="1:7" ht="15.75" x14ac:dyDescent="0.2">
      <c r="A25" s="834" t="s">
        <v>745</v>
      </c>
      <c r="B25" s="669"/>
      <c r="C25" s="669"/>
      <c r="D25" s="669"/>
      <c r="E25" s="669"/>
      <c r="F25" s="837"/>
      <c r="G25" s="669">
        <f t="shared" si="1"/>
        <v>0</v>
      </c>
    </row>
    <row r="26" spans="1:7" s="857" customFormat="1" ht="15.75" x14ac:dyDescent="0.2">
      <c r="A26" s="855" t="s">
        <v>66</v>
      </c>
      <c r="B26" s="840">
        <f>SUM(B27:B29)</f>
        <v>10535354865</v>
      </c>
      <c r="C26" s="840">
        <f t="shared" ref="C26:F26" si="3">SUM(C27:C29)</f>
        <v>10535354865</v>
      </c>
      <c r="D26" s="840">
        <f t="shared" si="3"/>
        <v>10535354865</v>
      </c>
      <c r="E26" s="840">
        <f t="shared" si="3"/>
        <v>0</v>
      </c>
      <c r="F26" s="840">
        <f t="shared" si="3"/>
        <v>0</v>
      </c>
      <c r="G26" s="856">
        <f t="shared" si="1"/>
        <v>10535354865</v>
      </c>
    </row>
    <row r="27" spans="1:7" s="860" customFormat="1" ht="15.75" x14ac:dyDescent="0.2">
      <c r="A27" s="858" t="s">
        <v>31</v>
      </c>
      <c r="B27" s="853">
        <v>8110988361</v>
      </c>
      <c r="C27" s="853">
        <v>8110988361</v>
      </c>
      <c r="D27" s="853">
        <v>8110988361</v>
      </c>
      <c r="E27" s="859">
        <v>0</v>
      </c>
      <c r="F27" s="856">
        <v>0</v>
      </c>
      <c r="G27" s="859">
        <f t="shared" si="1"/>
        <v>8110988361</v>
      </c>
    </row>
    <row r="28" spans="1:7" s="860" customFormat="1" ht="15.75" x14ac:dyDescent="0.2">
      <c r="A28" s="858" t="s">
        <v>30</v>
      </c>
      <c r="B28" s="853">
        <v>2323649082</v>
      </c>
      <c r="C28" s="853">
        <v>2323649082</v>
      </c>
      <c r="D28" s="853">
        <v>2323649082</v>
      </c>
      <c r="E28" s="859">
        <v>0</v>
      </c>
      <c r="F28" s="856">
        <v>0</v>
      </c>
      <c r="G28" s="859">
        <f t="shared" si="1"/>
        <v>2323649082</v>
      </c>
    </row>
    <row r="29" spans="1:7" s="860" customFormat="1" ht="15.75" x14ac:dyDescent="0.2">
      <c r="A29" s="858" t="s">
        <v>64</v>
      </c>
      <c r="B29" s="853">
        <v>100717422</v>
      </c>
      <c r="C29" s="853">
        <v>100717422</v>
      </c>
      <c r="D29" s="853">
        <v>100717422</v>
      </c>
      <c r="E29" s="859">
        <v>0</v>
      </c>
      <c r="F29" s="856">
        <v>0</v>
      </c>
      <c r="G29" s="859">
        <f t="shared" si="1"/>
        <v>100717422</v>
      </c>
    </row>
    <row r="30" spans="1:7" s="841" customFormat="1" ht="15.75" x14ac:dyDescent="0.2">
      <c r="A30" s="836" t="s">
        <v>63</v>
      </c>
      <c r="B30" s="840">
        <f>+B31</f>
        <v>96204000</v>
      </c>
      <c r="C30" s="840">
        <f t="shared" ref="C30:G30" si="4">+C31</f>
        <v>96204000</v>
      </c>
      <c r="D30" s="840">
        <f t="shared" si="4"/>
        <v>0</v>
      </c>
      <c r="E30" s="840">
        <f t="shared" si="4"/>
        <v>96204000</v>
      </c>
      <c r="F30" s="840">
        <f t="shared" si="4"/>
        <v>0</v>
      </c>
      <c r="G30" s="840">
        <f t="shared" si="4"/>
        <v>96204000</v>
      </c>
    </row>
    <row r="31" spans="1:7" s="842" customFormat="1" ht="15.75" x14ac:dyDescent="0.2">
      <c r="A31" s="541" t="s">
        <v>24</v>
      </c>
      <c r="B31" s="853">
        <v>96204000</v>
      </c>
      <c r="C31" s="853">
        <v>96204000</v>
      </c>
      <c r="D31" s="669">
        <v>0</v>
      </c>
      <c r="E31" s="669">
        <v>96204000</v>
      </c>
      <c r="F31" s="669">
        <v>0</v>
      </c>
      <c r="G31" s="669">
        <f t="shared" si="1"/>
        <v>96204000</v>
      </c>
    </row>
    <row r="32" spans="1:7" s="581" customFormat="1" ht="15.75" x14ac:dyDescent="0.25">
      <c r="A32" s="832" t="s">
        <v>746</v>
      </c>
      <c r="B32" s="843"/>
      <c r="C32" s="843"/>
      <c r="D32" s="843"/>
      <c r="E32" s="843"/>
      <c r="F32" s="843"/>
      <c r="G32" s="843"/>
    </row>
    <row r="33" spans="1:7" s="581" customFormat="1" ht="15.75" x14ac:dyDescent="0.25">
      <c r="A33" s="834" t="s">
        <v>38</v>
      </c>
      <c r="B33" s="843"/>
      <c r="C33" s="843"/>
      <c r="D33" s="843"/>
      <c r="E33" s="843"/>
      <c r="F33" s="843"/>
      <c r="G33" s="843"/>
    </row>
    <row r="34" spans="1:7" s="43" customFormat="1" ht="15.75" x14ac:dyDescent="0.2">
      <c r="A34" s="836" t="s">
        <v>747</v>
      </c>
      <c r="B34" s="844">
        <v>2832209536</v>
      </c>
      <c r="C34" s="837">
        <v>2832209536</v>
      </c>
      <c r="D34" s="837">
        <v>0</v>
      </c>
      <c r="E34" s="837">
        <f>+'[30]Nota 2.6 Valor Razonable'!B22</f>
        <v>2832209536</v>
      </c>
      <c r="F34" s="837">
        <v>0</v>
      </c>
      <c r="G34" s="839">
        <f>SUM(D34:F34)</f>
        <v>2832209536</v>
      </c>
    </row>
    <row r="35" spans="1:7" s="43" customFormat="1" ht="15.75" x14ac:dyDescent="0.2">
      <c r="A35" s="836" t="s">
        <v>748</v>
      </c>
      <c r="B35" s="837">
        <f>+B36</f>
        <v>420662371</v>
      </c>
      <c r="C35" s="837">
        <f t="shared" ref="C35:G35" si="5">+C36</f>
        <v>420662371</v>
      </c>
      <c r="D35" s="837">
        <f t="shared" si="5"/>
        <v>0</v>
      </c>
      <c r="E35" s="837">
        <f t="shared" si="5"/>
        <v>420662371</v>
      </c>
      <c r="F35" s="837">
        <f t="shared" si="5"/>
        <v>0</v>
      </c>
      <c r="G35" s="837">
        <f t="shared" si="5"/>
        <v>420662371</v>
      </c>
    </row>
    <row r="36" spans="1:7" ht="15.75" x14ac:dyDescent="0.2">
      <c r="A36" s="845" t="s">
        <v>630</v>
      </c>
      <c r="B36" s="846">
        <v>420662371</v>
      </c>
      <c r="C36" s="846">
        <f>+B36</f>
        <v>420662371</v>
      </c>
      <c r="D36" s="854">
        <v>0</v>
      </c>
      <c r="E36" s="846">
        <v>420662371</v>
      </c>
      <c r="F36" s="846">
        <v>0</v>
      </c>
      <c r="G36" s="847">
        <f t="shared" ref="G36" si="6">SUM(D36:F36)</f>
        <v>420662371</v>
      </c>
    </row>
    <row r="37" spans="1:7" hidden="1" x14ac:dyDescent="0.2">
      <c r="B37" s="848"/>
      <c r="C37" s="848"/>
      <c r="D37" s="848"/>
      <c r="E37" s="848"/>
      <c r="F37" s="848"/>
      <c r="G37" s="848"/>
    </row>
    <row r="38" spans="1:7" hidden="1" x14ac:dyDescent="0.2">
      <c r="B38" s="848"/>
      <c r="C38" s="848"/>
      <c r="D38" s="848"/>
      <c r="E38" s="848"/>
      <c r="F38" s="848"/>
      <c r="G38" s="848"/>
    </row>
    <row r="39" spans="1:7" hidden="1" x14ac:dyDescent="0.2">
      <c r="B39" s="848"/>
      <c r="C39" s="848"/>
      <c r="D39" s="848"/>
      <c r="E39" s="848"/>
      <c r="F39" s="848"/>
      <c r="G39" s="848"/>
    </row>
    <row r="40" spans="1:7" hidden="1" x14ac:dyDescent="0.2">
      <c r="B40" s="848"/>
      <c r="C40" s="848"/>
      <c r="D40" s="848"/>
      <c r="E40" s="848"/>
      <c r="F40" s="848"/>
      <c r="G40" s="848"/>
    </row>
    <row r="41" spans="1:7" hidden="1" x14ac:dyDescent="0.2">
      <c r="B41" s="848"/>
      <c r="C41" s="848"/>
      <c r="D41" s="848"/>
      <c r="E41" s="848"/>
      <c r="F41" s="848"/>
      <c r="G41" s="848"/>
    </row>
    <row r="42" spans="1:7" hidden="1" x14ac:dyDescent="0.2">
      <c r="B42" s="848"/>
      <c r="C42" s="848"/>
      <c r="D42" s="848"/>
      <c r="E42" s="848"/>
      <c r="F42" s="848"/>
      <c r="G42" s="848"/>
    </row>
    <row r="43" spans="1:7" hidden="1" x14ac:dyDescent="0.2">
      <c r="B43" s="848"/>
      <c r="C43" s="848"/>
      <c r="D43" s="848"/>
      <c r="E43" s="848"/>
      <c r="F43" s="848"/>
      <c r="G43" s="848"/>
    </row>
    <row r="44" spans="1:7" hidden="1" x14ac:dyDescent="0.2">
      <c r="B44" s="848"/>
      <c r="C44" s="848"/>
      <c r="D44" s="848"/>
      <c r="E44" s="848"/>
      <c r="F44" s="848"/>
      <c r="G44" s="848"/>
    </row>
    <row r="45" spans="1:7" hidden="1" x14ac:dyDescent="0.2">
      <c r="B45" s="848"/>
      <c r="C45" s="848"/>
      <c r="D45" s="848"/>
      <c r="E45" s="848"/>
      <c r="F45" s="848"/>
      <c r="G45" s="848"/>
    </row>
    <row r="46" spans="1:7" hidden="1" x14ac:dyDescent="0.2">
      <c r="B46" s="848"/>
      <c r="C46" s="848"/>
      <c r="D46" s="848"/>
      <c r="E46" s="848"/>
      <c r="F46" s="848"/>
      <c r="G46" s="848"/>
    </row>
    <row r="47" spans="1:7" hidden="1" x14ac:dyDescent="0.2">
      <c r="B47" s="848"/>
      <c r="C47" s="848"/>
      <c r="D47" s="848"/>
      <c r="E47" s="848"/>
      <c r="F47" s="848"/>
      <c r="G47" s="848"/>
    </row>
    <row r="48" spans="1:7" hidden="1" x14ac:dyDescent="0.2">
      <c r="B48" s="848"/>
      <c r="C48" s="848"/>
      <c r="D48" s="848"/>
      <c r="E48" s="848"/>
      <c r="F48" s="848"/>
      <c r="G48" s="848"/>
    </row>
    <row r="49" spans="2:7" hidden="1" x14ac:dyDescent="0.2">
      <c r="B49" s="848"/>
      <c r="C49" s="848"/>
      <c r="D49" s="848"/>
      <c r="E49" s="848"/>
      <c r="F49" s="848"/>
      <c r="G49" s="848"/>
    </row>
  </sheetData>
  <mergeCells count="3">
    <mergeCell ref="A3:G3"/>
    <mergeCell ref="A4:G4"/>
    <mergeCell ref="D5:G5"/>
  </mergeCells>
  <pageMargins left="0.7" right="0.7" top="0.75" bottom="0.75" header="0.3" footer="0.3"/>
  <pageSetup orientation="portrait" verticalDpi="300" r:id="rId1"/>
  <ignoredErrors>
    <ignoredError sqref="B9:E9 G10:G21" formulaRange="1"/>
    <ignoredError sqref="G22" formula="1" formulaRange="1"/>
  </ignoredError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45851-5ABC-47F3-9061-14B5C6F5CA41}">
  <dimension ref="A1:D49"/>
  <sheetViews>
    <sheetView showGridLines="0" zoomScaleNormal="100" workbookViewId="0"/>
  </sheetViews>
  <sheetFormatPr baseColWidth="10" defaultColWidth="0" defaultRowHeight="12.75" zeroHeight="1" x14ac:dyDescent="0.2"/>
  <cols>
    <col min="1" max="1" width="55.7109375" style="35" customWidth="1"/>
    <col min="2" max="2" width="16.85546875" style="35" customWidth="1"/>
    <col min="3" max="3" width="18.28515625" style="35" customWidth="1"/>
    <col min="4" max="4" width="0" style="35" hidden="1" customWidth="1"/>
    <col min="5" max="16384" width="11.42578125" style="35" hidden="1"/>
  </cols>
  <sheetData>
    <row r="1" spans="1:4" ht="18.75" x14ac:dyDescent="0.3">
      <c r="A1" s="32" t="s">
        <v>396</v>
      </c>
    </row>
    <row r="2" spans="1:4" ht="18.75" x14ac:dyDescent="0.3">
      <c r="A2" s="32" t="s">
        <v>397</v>
      </c>
    </row>
    <row r="3" spans="1:4" s="234" customFormat="1" ht="15.75" x14ac:dyDescent="0.25">
      <c r="A3" s="1207" t="s">
        <v>397</v>
      </c>
      <c r="B3" s="1207"/>
      <c r="C3" s="1207"/>
    </row>
    <row r="4" spans="1:4" s="234" customFormat="1" ht="15.75" x14ac:dyDescent="0.25">
      <c r="A4" s="1199" t="s">
        <v>122</v>
      </c>
      <c r="B4" s="1199"/>
      <c r="C4" s="1199"/>
    </row>
    <row r="5" spans="1:4" s="344" customFormat="1" ht="34.5" customHeight="1" x14ac:dyDescent="0.25">
      <c r="A5" s="248" t="s">
        <v>109</v>
      </c>
      <c r="B5" s="198" t="s">
        <v>128</v>
      </c>
      <c r="C5" s="198" t="s">
        <v>129</v>
      </c>
    </row>
    <row r="6" spans="1:4" s="344" customFormat="1" ht="15.75" x14ac:dyDescent="0.25">
      <c r="A6" s="170" t="s">
        <v>398</v>
      </c>
      <c r="B6" s="408">
        <v>0</v>
      </c>
      <c r="C6" s="409">
        <v>134085675</v>
      </c>
    </row>
    <row r="7" spans="1:4" s="344" customFormat="1" ht="15.75" x14ac:dyDescent="0.25">
      <c r="A7" s="170" t="s">
        <v>399</v>
      </c>
      <c r="B7" s="408">
        <v>5229819</v>
      </c>
      <c r="C7" s="409">
        <v>0</v>
      </c>
    </row>
    <row r="8" spans="1:4" s="344" customFormat="1" ht="15.75" x14ac:dyDescent="0.25">
      <c r="A8" s="170" t="s">
        <v>400</v>
      </c>
      <c r="B8" s="408">
        <v>0</v>
      </c>
      <c r="C8" s="212">
        <v>1333023</v>
      </c>
    </row>
    <row r="9" spans="1:4" s="234" customFormat="1" ht="15.75" x14ac:dyDescent="0.25">
      <c r="A9" s="170" t="s">
        <v>401</v>
      </c>
      <c r="B9" s="188">
        <v>8202265</v>
      </c>
      <c r="C9" s="212">
        <v>0</v>
      </c>
    </row>
    <row r="10" spans="1:4" s="234" customFormat="1" ht="15.75" x14ac:dyDescent="0.25">
      <c r="A10" s="153" t="s">
        <v>123</v>
      </c>
      <c r="B10" s="410">
        <f>SUM(B6:B9)</f>
        <v>13432084</v>
      </c>
      <c r="C10" s="410">
        <f>SUM(C6:C9)</f>
        <v>135418698</v>
      </c>
      <c r="D10" s="411"/>
    </row>
    <row r="11" spans="1:4" s="234" customFormat="1" hidden="1" x14ac:dyDescent="0.2">
      <c r="A11" s="412"/>
      <c r="B11" s="412"/>
      <c r="C11" s="412"/>
      <c r="D11" s="130"/>
    </row>
    <row r="12" spans="1:4" ht="15.75" hidden="1" x14ac:dyDescent="0.2">
      <c r="B12" s="408"/>
      <c r="C12" s="408"/>
    </row>
    <row r="13" spans="1:4" hidden="1" x14ac:dyDescent="0.2">
      <c r="B13" s="130"/>
      <c r="C13" s="130"/>
    </row>
    <row r="14" spans="1:4" hidden="1" x14ac:dyDescent="0.2">
      <c r="B14" s="130"/>
      <c r="C14" s="130"/>
    </row>
    <row r="15" spans="1:4" hidden="1" x14ac:dyDescent="0.2">
      <c r="B15" s="130"/>
      <c r="C15" s="130"/>
    </row>
    <row r="16" spans="1:4" hidden="1" x14ac:dyDescent="0.2">
      <c r="B16" s="130"/>
      <c r="C16" s="130"/>
    </row>
    <row r="17" spans="2:3" hidden="1" x14ac:dyDescent="0.2">
      <c r="B17" s="130"/>
      <c r="C17" s="130"/>
    </row>
    <row r="18" spans="2:3" hidden="1" x14ac:dyDescent="0.2">
      <c r="B18" s="130"/>
      <c r="C18" s="130"/>
    </row>
    <row r="19" spans="2:3" hidden="1" x14ac:dyDescent="0.2">
      <c r="B19" s="130"/>
      <c r="C19" s="130"/>
    </row>
    <row r="20" spans="2:3" hidden="1" x14ac:dyDescent="0.2">
      <c r="B20" s="130"/>
      <c r="C20" s="130"/>
    </row>
    <row r="21" spans="2:3" hidden="1" x14ac:dyDescent="0.2">
      <c r="B21" s="130"/>
      <c r="C21" s="130"/>
    </row>
    <row r="22" spans="2:3" hidden="1" x14ac:dyDescent="0.2">
      <c r="B22" s="130"/>
      <c r="C22" s="130"/>
    </row>
    <row r="23" spans="2:3" hidden="1" x14ac:dyDescent="0.2">
      <c r="B23" s="130"/>
      <c r="C23" s="130"/>
    </row>
    <row r="24" spans="2:3" hidden="1" x14ac:dyDescent="0.2">
      <c r="B24" s="130"/>
      <c r="C24" s="130"/>
    </row>
    <row r="25" spans="2:3" hidden="1" x14ac:dyDescent="0.2">
      <c r="B25" s="130"/>
      <c r="C25" s="130"/>
    </row>
    <row r="26" spans="2:3" hidden="1" x14ac:dyDescent="0.2">
      <c r="B26" s="130"/>
      <c r="C26" s="130"/>
    </row>
    <row r="27" spans="2:3" hidden="1" x14ac:dyDescent="0.2">
      <c r="B27" s="130"/>
      <c r="C27" s="130"/>
    </row>
    <row r="28" spans="2:3" hidden="1" x14ac:dyDescent="0.2">
      <c r="B28" s="130"/>
      <c r="C28" s="130"/>
    </row>
    <row r="29" spans="2:3" hidden="1" x14ac:dyDescent="0.2">
      <c r="B29" s="130"/>
      <c r="C29" s="130"/>
    </row>
    <row r="30" spans="2:3" hidden="1" x14ac:dyDescent="0.2">
      <c r="B30" s="130"/>
      <c r="C30" s="130"/>
    </row>
    <row r="31" spans="2:3" hidden="1" x14ac:dyDescent="0.2">
      <c r="B31" s="130"/>
      <c r="C31" s="130"/>
    </row>
    <row r="32" spans="2:3" hidden="1" x14ac:dyDescent="0.2">
      <c r="B32" s="130"/>
      <c r="C32" s="130"/>
    </row>
    <row r="33" spans="2:3" hidden="1" x14ac:dyDescent="0.2">
      <c r="B33" s="130"/>
      <c r="C33" s="130"/>
    </row>
    <row r="34" spans="2:3" hidden="1" x14ac:dyDescent="0.2">
      <c r="B34" s="130"/>
      <c r="C34" s="130"/>
    </row>
    <row r="35" spans="2:3" hidden="1" x14ac:dyDescent="0.2">
      <c r="B35" s="130"/>
      <c r="C35" s="130"/>
    </row>
    <row r="36" spans="2:3" hidden="1" x14ac:dyDescent="0.2">
      <c r="B36" s="130"/>
      <c r="C36" s="130"/>
    </row>
    <row r="37" spans="2:3" hidden="1" x14ac:dyDescent="0.2">
      <c r="B37" s="130"/>
      <c r="C37" s="130"/>
    </row>
    <row r="38" spans="2:3" hidden="1" x14ac:dyDescent="0.2">
      <c r="B38" s="130"/>
      <c r="C38" s="130"/>
    </row>
    <row r="39" spans="2:3" hidden="1" x14ac:dyDescent="0.2">
      <c r="B39" s="130"/>
      <c r="C39" s="130"/>
    </row>
    <row r="40" spans="2:3" hidden="1" x14ac:dyDescent="0.2">
      <c r="B40" s="130"/>
      <c r="C40" s="130"/>
    </row>
    <row r="41" spans="2:3" hidden="1" x14ac:dyDescent="0.2">
      <c r="B41" s="130"/>
      <c r="C41" s="130"/>
    </row>
    <row r="42" spans="2:3" hidden="1" x14ac:dyDescent="0.2">
      <c r="B42" s="130"/>
      <c r="C42" s="130"/>
    </row>
    <row r="43" spans="2:3" hidden="1" x14ac:dyDescent="0.2">
      <c r="B43" s="130"/>
      <c r="C43" s="130"/>
    </row>
    <row r="44" spans="2:3" hidden="1" x14ac:dyDescent="0.2">
      <c r="B44" s="130"/>
      <c r="C44" s="130"/>
    </row>
    <row r="45" spans="2:3" hidden="1" x14ac:dyDescent="0.2">
      <c r="B45" s="130"/>
      <c r="C45" s="130"/>
    </row>
    <row r="46" spans="2:3" hidden="1" x14ac:dyDescent="0.2">
      <c r="B46" s="130"/>
      <c r="C46" s="130"/>
    </row>
    <row r="47" spans="2:3" hidden="1" x14ac:dyDescent="0.2">
      <c r="B47" s="130"/>
      <c r="C47" s="130"/>
    </row>
    <row r="48" spans="2:3" hidden="1" x14ac:dyDescent="0.2">
      <c r="B48" s="130"/>
      <c r="C48" s="130"/>
    </row>
    <row r="49" spans="2:3" hidden="1" x14ac:dyDescent="0.2">
      <c r="B49" s="130"/>
      <c r="C49" s="130"/>
    </row>
  </sheetData>
  <mergeCells count="2">
    <mergeCell ref="A3:C3"/>
    <mergeCell ref="A4:C4"/>
  </mergeCells>
  <pageMargins left="0.7" right="0.7" top="0.75" bottom="0.75" header="0.3" footer="0.3"/>
  <pageSetup orientation="portrait" verticalDpi="0" r:id="rId1"/>
  <ignoredErrors>
    <ignoredError sqref="B10:C10" unlockedFormula="1"/>
  </ignoredError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7E506-96A9-4E77-B528-83F604F689B9}">
  <dimension ref="A1:D14"/>
  <sheetViews>
    <sheetView showGridLines="0" zoomScaleNormal="100" workbookViewId="0"/>
  </sheetViews>
  <sheetFormatPr baseColWidth="10" defaultColWidth="0" defaultRowHeight="15" zeroHeight="1" x14ac:dyDescent="0.25"/>
  <cols>
    <col min="1" max="1" width="55.7109375" style="76" customWidth="1"/>
    <col min="2" max="2" width="18.85546875" style="76" customWidth="1"/>
    <col min="3" max="3" width="18.140625" style="76" customWidth="1"/>
    <col min="4" max="4" width="0" style="76" hidden="1" customWidth="1"/>
    <col min="5" max="16384" width="11.42578125" style="76" hidden="1"/>
  </cols>
  <sheetData>
    <row r="1" spans="1:4" ht="18.75" x14ac:dyDescent="0.3">
      <c r="A1" s="118" t="s">
        <v>396</v>
      </c>
    </row>
    <row r="2" spans="1:4" ht="18.75" x14ac:dyDescent="0.3">
      <c r="A2" s="118" t="s">
        <v>402</v>
      </c>
    </row>
    <row r="3" spans="1:4" ht="15.75" x14ac:dyDescent="0.25">
      <c r="A3" s="1207" t="s">
        <v>402</v>
      </c>
      <c r="B3" s="1258"/>
      <c r="C3" s="1258"/>
    </row>
    <row r="4" spans="1:4" ht="15.75" x14ac:dyDescent="0.25">
      <c r="A4" s="1199" t="s">
        <v>122</v>
      </c>
      <c r="B4" s="1259"/>
      <c r="C4" s="1259"/>
    </row>
    <row r="5" spans="1:4" ht="31.5" x14ac:dyDescent="0.25">
      <c r="A5" s="248" t="s">
        <v>109</v>
      </c>
      <c r="B5" s="198" t="s">
        <v>128</v>
      </c>
      <c r="C5" s="249" t="s">
        <v>129</v>
      </c>
    </row>
    <row r="6" spans="1:4" ht="15.75" x14ac:dyDescent="0.25">
      <c r="A6" s="170" t="s">
        <v>398</v>
      </c>
      <c r="B6" s="413">
        <v>83695846</v>
      </c>
      <c r="C6" s="413">
        <v>0</v>
      </c>
    </row>
    <row r="7" spans="1:4" ht="15.75" x14ac:dyDescent="0.25">
      <c r="A7" s="170" t="s">
        <v>399</v>
      </c>
      <c r="B7" s="413">
        <v>0</v>
      </c>
      <c r="C7" s="413">
        <v>5871859</v>
      </c>
    </row>
    <row r="8" spans="1:4" ht="15.75" x14ac:dyDescent="0.25">
      <c r="A8" s="170" t="s">
        <v>400</v>
      </c>
      <c r="B8" s="413">
        <v>912541</v>
      </c>
      <c r="C8" s="413">
        <v>0</v>
      </c>
    </row>
    <row r="9" spans="1:4" ht="15.75" x14ac:dyDescent="0.25">
      <c r="A9" s="170" t="s">
        <v>401</v>
      </c>
      <c r="B9" s="413">
        <v>0</v>
      </c>
      <c r="C9" s="413">
        <v>3767643</v>
      </c>
    </row>
    <row r="10" spans="1:4" ht="15.75" x14ac:dyDescent="0.25">
      <c r="A10" s="149" t="s">
        <v>123</v>
      </c>
      <c r="B10" s="327">
        <f>SUM(B6:B9)</f>
        <v>84608387</v>
      </c>
      <c r="C10" s="247">
        <f>SUM(C6:C9)</f>
        <v>9639502</v>
      </c>
      <c r="D10" s="77"/>
    </row>
    <row r="14" spans="1:4" hidden="1" x14ac:dyDescent="0.25">
      <c r="B14" s="163"/>
      <c r="C14" s="163"/>
    </row>
  </sheetData>
  <mergeCells count="2">
    <mergeCell ref="A3:C3"/>
    <mergeCell ref="A4:C4"/>
  </mergeCells>
  <pageMargins left="0.7" right="0.7" top="0.75" bottom="0.75" header="0.3" footer="0.3"/>
  <pageSetup orientation="portrait" r:id="rId1"/>
  <ignoredErrors>
    <ignoredError sqref="C10" unlockedFormula="1"/>
  </ignoredError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80BC8-DB4D-42F5-BF5A-8A1B17C9CC51}">
  <dimension ref="A1:C27"/>
  <sheetViews>
    <sheetView showGridLines="0" zoomScaleNormal="100" workbookViewId="0"/>
  </sheetViews>
  <sheetFormatPr baseColWidth="10" defaultColWidth="0" defaultRowHeight="15" zeroHeight="1" x14ac:dyDescent="0.25"/>
  <cols>
    <col min="1" max="1" width="50.85546875" customWidth="1"/>
    <col min="2" max="3" width="19.7109375" customWidth="1"/>
    <col min="4" max="16384" width="11.42578125" hidden="1"/>
  </cols>
  <sheetData>
    <row r="1" spans="1:3" ht="18.75" x14ac:dyDescent="0.3">
      <c r="A1" s="32" t="s">
        <v>353</v>
      </c>
      <c r="B1" s="181"/>
      <c r="C1" s="181"/>
    </row>
    <row r="2" spans="1:3" ht="15.75" x14ac:dyDescent="0.25">
      <c r="A2" s="1198" t="s">
        <v>354</v>
      </c>
      <c r="B2" s="1207"/>
      <c r="C2" s="1207"/>
    </row>
    <row r="3" spans="1:3" ht="15.75" x14ac:dyDescent="0.25">
      <c r="A3" s="1199" t="s">
        <v>122</v>
      </c>
      <c r="B3" s="1199"/>
      <c r="C3" s="1199"/>
    </row>
    <row r="4" spans="1:3" ht="37.5" customHeight="1" x14ac:dyDescent="0.25">
      <c r="A4" s="103" t="s">
        <v>109</v>
      </c>
      <c r="B4" s="261" t="s">
        <v>128</v>
      </c>
      <c r="C4" s="261" t="s">
        <v>129</v>
      </c>
    </row>
    <row r="5" spans="1:3" ht="15.75" hidden="1" x14ac:dyDescent="0.25">
      <c r="A5" s="107" t="s">
        <v>355</v>
      </c>
      <c r="B5" s="365">
        <v>0</v>
      </c>
      <c r="C5" s="365">
        <v>0</v>
      </c>
    </row>
    <row r="6" spans="1:3" ht="15.75" x14ac:dyDescent="0.25">
      <c r="A6" s="137" t="s">
        <v>356</v>
      </c>
      <c r="B6" s="365">
        <v>15697326</v>
      </c>
      <c r="C6" s="366">
        <v>17596991</v>
      </c>
    </row>
    <row r="7" spans="1:3" ht="15.75" x14ac:dyDescent="0.25">
      <c r="A7" s="137" t="s">
        <v>357</v>
      </c>
      <c r="B7" s="365">
        <v>0</v>
      </c>
      <c r="C7" s="366">
        <v>206803</v>
      </c>
    </row>
    <row r="8" spans="1:3" ht="15.75" x14ac:dyDescent="0.25">
      <c r="A8" s="137" t="s">
        <v>358</v>
      </c>
      <c r="B8" s="365">
        <v>3977165</v>
      </c>
      <c r="C8" s="366">
        <v>3025404</v>
      </c>
    </row>
    <row r="9" spans="1:3" ht="15.75" x14ac:dyDescent="0.25">
      <c r="A9" s="137" t="s">
        <v>217</v>
      </c>
      <c r="B9" s="365">
        <v>2270464</v>
      </c>
      <c r="C9" s="366">
        <v>2117276</v>
      </c>
    </row>
    <row r="10" spans="1:3" ht="15.75" x14ac:dyDescent="0.25">
      <c r="A10" s="137" t="s">
        <v>359</v>
      </c>
      <c r="B10" s="365">
        <v>877104</v>
      </c>
      <c r="C10" s="366">
        <v>1370435</v>
      </c>
    </row>
    <row r="11" spans="1:3" ht="15.75" x14ac:dyDescent="0.25">
      <c r="A11" s="137" t="s">
        <v>360</v>
      </c>
      <c r="B11" s="365">
        <v>4763901</v>
      </c>
      <c r="C11" s="366">
        <v>4550380</v>
      </c>
    </row>
    <row r="12" spans="1:3" ht="15.75" x14ac:dyDescent="0.25">
      <c r="A12" s="137" t="s">
        <v>361</v>
      </c>
      <c r="B12" s="365">
        <v>1346824</v>
      </c>
      <c r="C12" s="366">
        <v>2962190</v>
      </c>
    </row>
    <row r="13" spans="1:3" ht="15.75" x14ac:dyDescent="0.25">
      <c r="A13" s="137" t="s">
        <v>362</v>
      </c>
      <c r="B13" s="365">
        <v>0</v>
      </c>
      <c r="C13" s="366">
        <v>91500</v>
      </c>
    </row>
    <row r="14" spans="1:3" ht="15.75" x14ac:dyDescent="0.25">
      <c r="A14" s="137" t="s">
        <v>363</v>
      </c>
      <c r="B14" s="365">
        <v>1758031</v>
      </c>
      <c r="C14" s="366">
        <v>1631151</v>
      </c>
    </row>
    <row r="15" spans="1:3" ht="15.75" x14ac:dyDescent="0.25">
      <c r="A15" s="137" t="s">
        <v>364</v>
      </c>
      <c r="B15" s="365">
        <v>205735</v>
      </c>
      <c r="C15" s="366">
        <v>2095466</v>
      </c>
    </row>
    <row r="16" spans="1:3" ht="15.75" x14ac:dyDescent="0.25">
      <c r="A16" s="137" t="s">
        <v>365</v>
      </c>
      <c r="B16" s="365">
        <v>892456</v>
      </c>
      <c r="C16" s="366">
        <v>2024205</v>
      </c>
    </row>
    <row r="17" spans="1:3" ht="15.75" x14ac:dyDescent="0.25">
      <c r="A17" s="137" t="s">
        <v>366</v>
      </c>
      <c r="B17" s="365">
        <v>40942</v>
      </c>
      <c r="C17" s="366">
        <v>1779737</v>
      </c>
    </row>
    <row r="18" spans="1:3" ht="15.75" x14ac:dyDescent="0.25">
      <c r="A18" s="137" t="s">
        <v>367</v>
      </c>
      <c r="B18" s="365">
        <v>0</v>
      </c>
      <c r="C18" s="366">
        <v>431319</v>
      </c>
    </row>
    <row r="19" spans="1:3" ht="15.75" x14ac:dyDescent="0.25">
      <c r="A19" s="137" t="s">
        <v>368</v>
      </c>
      <c r="B19" s="365">
        <v>5667682</v>
      </c>
      <c r="C19" s="366">
        <v>3216633</v>
      </c>
    </row>
    <row r="20" spans="1:3" ht="15.75" x14ac:dyDescent="0.25">
      <c r="A20" s="149" t="s">
        <v>123</v>
      </c>
      <c r="B20" s="367">
        <f>SUM(B5:B19)</f>
        <v>37497630</v>
      </c>
      <c r="C20" s="367">
        <f>SUM(C5:C19)</f>
        <v>43099490</v>
      </c>
    </row>
    <row r="21" spans="1:3" ht="15.75" hidden="1" x14ac:dyDescent="0.25">
      <c r="A21" s="221"/>
      <c r="B21" s="181"/>
      <c r="C21" s="181"/>
    </row>
    <row r="22" spans="1:3" ht="22.5" hidden="1" customHeight="1" x14ac:dyDescent="0.25"/>
    <row r="23" spans="1:3" ht="22.5" hidden="1" customHeight="1" x14ac:dyDescent="0.25"/>
    <row r="24" spans="1:3" ht="22.5" hidden="1" customHeight="1" x14ac:dyDescent="0.25"/>
    <row r="25" spans="1:3" ht="22.5" hidden="1" customHeight="1" x14ac:dyDescent="0.25"/>
    <row r="26" spans="1:3" ht="22.5" hidden="1" customHeight="1" x14ac:dyDescent="0.25"/>
    <row r="27" spans="1:3" ht="22.5" hidden="1" customHeight="1" x14ac:dyDescent="0.25"/>
  </sheetData>
  <mergeCells count="2">
    <mergeCell ref="A2:C2"/>
    <mergeCell ref="A3:C3"/>
  </mergeCells>
  <pageMargins left="0.7" right="0.7" top="0.75" bottom="0.75" header="0.3" footer="0.3"/>
  <pageSetup orientation="portrait"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2B65A-DAD0-47A7-903F-8236E4B43A6A}">
  <dimension ref="A1:XFD14"/>
  <sheetViews>
    <sheetView showGridLines="0" zoomScaleNormal="100" workbookViewId="0"/>
  </sheetViews>
  <sheetFormatPr baseColWidth="10" defaultColWidth="0" defaultRowHeight="12.75" zeroHeight="1" x14ac:dyDescent="0.2"/>
  <cols>
    <col min="1" max="1" width="31.42578125" style="298" customWidth="1"/>
    <col min="2" max="3" width="17.85546875" style="298" customWidth="1"/>
    <col min="4" max="4" width="15.85546875" style="298" hidden="1"/>
    <col min="5" max="5" width="12.42578125" style="298" hidden="1"/>
    <col min="6" max="16383" width="11.42578125" style="298" hidden="1"/>
    <col min="16384" max="16384" width="7.42578125" style="298" hidden="1"/>
  </cols>
  <sheetData>
    <row r="1" spans="1:5" ht="18.75" x14ac:dyDescent="0.3">
      <c r="A1" s="297" t="s">
        <v>311</v>
      </c>
    </row>
    <row r="2" spans="1:5" ht="15.75" x14ac:dyDescent="0.2">
      <c r="A2" s="1207" t="s">
        <v>312</v>
      </c>
      <c r="B2" s="1207"/>
      <c r="C2" s="1207"/>
    </row>
    <row r="3" spans="1:5" ht="15.75" x14ac:dyDescent="0.2">
      <c r="A3" s="1199" t="s">
        <v>122</v>
      </c>
      <c r="B3" s="1199"/>
      <c r="C3" s="1199"/>
    </row>
    <row r="4" spans="1:5" ht="31.5" customHeight="1" x14ac:dyDescent="0.2">
      <c r="A4" s="103" t="s">
        <v>109</v>
      </c>
      <c r="B4" s="198" t="s">
        <v>128</v>
      </c>
      <c r="C4" s="121" t="s">
        <v>129</v>
      </c>
    </row>
    <row r="5" spans="1:5" ht="15.75" x14ac:dyDescent="0.2">
      <c r="A5" s="299" t="s">
        <v>313</v>
      </c>
      <c r="B5" s="300">
        <f>+B6+B7+B8</f>
        <v>512631941</v>
      </c>
      <c r="C5" s="300">
        <f>+C6+C7+C8</f>
        <v>481604003</v>
      </c>
      <c r="D5" s="310">
        <f>+B5-'[33]Nota 41 Beneficios y gastos emp'!B5</f>
        <v>0</v>
      </c>
      <c r="E5" s="310">
        <f>+C5-'[33]Nota 41 Beneficios y gastos emp'!C5</f>
        <v>0</v>
      </c>
    </row>
    <row r="6" spans="1:5" ht="15.75" x14ac:dyDescent="0.2">
      <c r="A6" s="301" t="s">
        <v>314</v>
      </c>
      <c r="B6" s="302">
        <v>497964979</v>
      </c>
      <c r="C6" s="302">
        <v>440640975</v>
      </c>
      <c r="D6" s="310">
        <f>+B6-'[33]Nota 41 Beneficios y gastos emp'!B6</f>
        <v>0</v>
      </c>
      <c r="E6" s="310">
        <f>+C6-'[33]Nota 41 Beneficios y gastos emp'!C6</f>
        <v>0</v>
      </c>
    </row>
    <row r="7" spans="1:5" ht="15.75" x14ac:dyDescent="0.2">
      <c r="A7" s="303" t="s">
        <v>315</v>
      </c>
      <c r="B7" s="304">
        <v>14047993</v>
      </c>
      <c r="C7" s="304">
        <v>12583435</v>
      </c>
      <c r="D7" s="310">
        <f>+B7-'[33]Nota 41 Beneficios y gastos emp'!B7</f>
        <v>0</v>
      </c>
      <c r="E7" s="310">
        <f>+C7-'[33]Nota 41 Beneficios y gastos emp'!C7</f>
        <v>0</v>
      </c>
    </row>
    <row r="8" spans="1:5" ht="15.75" x14ac:dyDescent="0.2">
      <c r="A8" s="301" t="s">
        <v>316</v>
      </c>
      <c r="B8" s="304">
        <v>618969</v>
      </c>
      <c r="C8" s="304">
        <v>28379593</v>
      </c>
      <c r="D8" s="310">
        <f>+B8-'[33]Nota 41 Beneficios y gastos emp'!B8</f>
        <v>0</v>
      </c>
      <c r="E8" s="310">
        <f>+C8-'[33]Nota 41 Beneficios y gastos emp'!C8</f>
        <v>0</v>
      </c>
    </row>
    <row r="9" spans="1:5" ht="15.75" x14ac:dyDescent="0.2">
      <c r="A9" s="305" t="s">
        <v>317</v>
      </c>
      <c r="B9" s="307">
        <f>+B10</f>
        <v>4106585</v>
      </c>
      <c r="C9" s="307">
        <f>+C10</f>
        <v>1910807</v>
      </c>
      <c r="D9" s="310">
        <f>+B9-'[33]Nota 41 Beneficios y gastos emp'!B9</f>
        <v>0</v>
      </c>
      <c r="E9" s="310">
        <f>+C9-'[33]Nota 41 Beneficios y gastos emp'!C9</f>
        <v>0</v>
      </c>
    </row>
    <row r="10" spans="1:5" ht="15.75" x14ac:dyDescent="0.2">
      <c r="A10" s="301" t="s">
        <v>318</v>
      </c>
      <c r="B10" s="304">
        <v>4106585</v>
      </c>
      <c r="C10" s="304">
        <v>1910807</v>
      </c>
      <c r="D10" s="310">
        <f>+B10-'[33]Nota 41 Beneficios y gastos emp'!B10</f>
        <v>0</v>
      </c>
      <c r="E10" s="310">
        <f>+C10-'[33]Nota 41 Beneficios y gastos emp'!C10</f>
        <v>0</v>
      </c>
    </row>
    <row r="11" spans="1:5" ht="15.75" x14ac:dyDescent="0.2">
      <c r="A11" s="306" t="s">
        <v>319</v>
      </c>
      <c r="B11" s="307">
        <f>+B12</f>
        <v>43152830</v>
      </c>
      <c r="C11" s="307">
        <f>+C12</f>
        <v>37340334</v>
      </c>
      <c r="D11" s="310">
        <f>+B11-'[33]Nota 41 Beneficios y gastos emp'!B11</f>
        <v>0</v>
      </c>
      <c r="E11" s="310">
        <f>+C11-'[33]Nota 41 Beneficios y gastos emp'!C11</f>
        <v>0</v>
      </c>
    </row>
    <row r="12" spans="1:5" ht="15.75" x14ac:dyDescent="0.2">
      <c r="A12" s="301" t="s">
        <v>319</v>
      </c>
      <c r="B12" s="304">
        <v>43152830</v>
      </c>
      <c r="C12" s="304">
        <v>37340334</v>
      </c>
      <c r="D12" s="310">
        <f>+B12-'[33]Nota 41 Beneficios y gastos emp'!B12</f>
        <v>0</v>
      </c>
      <c r="E12" s="310">
        <f>+C12-'[33]Nota 41 Beneficios y gastos emp'!C12</f>
        <v>0</v>
      </c>
    </row>
    <row r="13" spans="1:5" ht="15.75" x14ac:dyDescent="0.2">
      <c r="A13" s="308" t="s">
        <v>123</v>
      </c>
      <c r="B13" s="309">
        <f>+B5+B9+B11</f>
        <v>559891356</v>
      </c>
      <c r="C13" s="309">
        <f>+C5+C9+C11</f>
        <v>520855144</v>
      </c>
      <c r="D13" s="310">
        <f>+B13-'[33]Nota 41 Beneficios y gastos emp'!B13</f>
        <v>0</v>
      </c>
      <c r="E13" s="310">
        <f>+C13-'[33]Nota 41 Beneficios y gastos emp'!C13</f>
        <v>0</v>
      </c>
    </row>
    <row r="14" spans="1:5" hidden="1" x14ac:dyDescent="0.2">
      <c r="B14" s="399"/>
      <c r="C14" s="400"/>
    </row>
  </sheetData>
  <mergeCells count="2">
    <mergeCell ref="A2:C2"/>
    <mergeCell ref="A3:C3"/>
  </mergeCells>
  <pageMargins left="0.7" right="0.7" top="0.75" bottom="0.75" header="0.3" footer="0.3"/>
  <pageSetup orientation="portrait" r:id="rId1"/>
  <ignoredErrors>
    <ignoredError sqref="B5:C5" unlockedFormula="1"/>
  </ignoredError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99AFF-0E58-448C-A064-674462823970}">
  <dimension ref="A1:C9"/>
  <sheetViews>
    <sheetView showGridLines="0" zoomScaleNormal="100" workbookViewId="0"/>
  </sheetViews>
  <sheetFormatPr baseColWidth="10" defaultColWidth="0" defaultRowHeight="15" zeroHeight="1" x14ac:dyDescent="0.25"/>
  <cols>
    <col min="1" max="1" width="50.28515625" customWidth="1"/>
    <col min="2" max="3" width="19.85546875" customWidth="1"/>
    <col min="4" max="16384" width="11.42578125" hidden="1"/>
  </cols>
  <sheetData>
    <row r="1" spans="1:3" ht="18.75" x14ac:dyDescent="0.3">
      <c r="A1" s="32" t="s">
        <v>369</v>
      </c>
      <c r="B1" s="35"/>
      <c r="C1" s="35"/>
    </row>
    <row r="2" spans="1:3" ht="15.75" x14ac:dyDescent="0.25">
      <c r="A2" s="1198" t="s">
        <v>370</v>
      </c>
      <c r="B2" s="1207"/>
      <c r="C2" s="1207"/>
    </row>
    <row r="3" spans="1:3" ht="15.75" x14ac:dyDescent="0.25">
      <c r="A3" s="1199" t="s">
        <v>122</v>
      </c>
      <c r="B3" s="1199"/>
      <c r="C3" s="1199"/>
    </row>
    <row r="4" spans="1:3" ht="31.5" x14ac:dyDescent="0.25">
      <c r="A4" s="103" t="s">
        <v>109</v>
      </c>
      <c r="B4" s="198" t="s">
        <v>128</v>
      </c>
      <c r="C4" s="121" t="s">
        <v>129</v>
      </c>
    </row>
    <row r="5" spans="1:3" ht="15.75" x14ac:dyDescent="0.25">
      <c r="A5" s="133" t="s">
        <v>371</v>
      </c>
      <c r="B5" s="368">
        <v>25603884</v>
      </c>
      <c r="C5" s="369">
        <v>21303137</v>
      </c>
    </row>
    <row r="6" spans="1:3" ht="15.75" x14ac:dyDescent="0.25">
      <c r="A6" s="137" t="s">
        <v>372</v>
      </c>
      <c r="B6" s="368">
        <v>22078345</v>
      </c>
      <c r="C6" s="370">
        <v>16061795</v>
      </c>
    </row>
    <row r="7" spans="1:3" ht="15.75" x14ac:dyDescent="0.25">
      <c r="A7" s="172" t="s">
        <v>373</v>
      </c>
      <c r="B7" s="371">
        <v>21992596</v>
      </c>
      <c r="C7" s="368">
        <v>19781038</v>
      </c>
    </row>
    <row r="8" spans="1:3" ht="15.75" x14ac:dyDescent="0.25">
      <c r="A8" s="170" t="s">
        <v>374</v>
      </c>
      <c r="B8" s="368">
        <v>98660974</v>
      </c>
      <c r="C8" s="370">
        <v>80501355</v>
      </c>
    </row>
    <row r="9" spans="1:3" ht="15.75" x14ac:dyDescent="0.25">
      <c r="A9" s="372" t="s">
        <v>375</v>
      </c>
      <c r="B9" s="373">
        <f>SUM(B5:B8)</f>
        <v>168335799</v>
      </c>
      <c r="C9" s="373">
        <f>SUM(C5:C8)</f>
        <v>137647325</v>
      </c>
    </row>
  </sheetData>
  <mergeCells count="2">
    <mergeCell ref="A2:C2"/>
    <mergeCell ref="A3:C3"/>
  </mergeCells>
  <pageMargins left="0.7" right="0.7" top="0.75" bottom="0.75" header="0.3" footer="0.3"/>
  <pageSetup orientation="portrait"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0C5A5-AB17-4FB1-BCE8-90FDD82CE1ED}">
  <dimension ref="A1:D12"/>
  <sheetViews>
    <sheetView showGridLines="0" zoomScaleNormal="100" workbookViewId="0"/>
  </sheetViews>
  <sheetFormatPr baseColWidth="10" defaultColWidth="0" defaultRowHeight="12.75" zeroHeight="1" x14ac:dyDescent="0.2"/>
  <cols>
    <col min="1" max="1" width="79.5703125" style="298" customWidth="1"/>
    <col min="2" max="3" width="20.28515625" style="298" customWidth="1"/>
    <col min="4" max="4" width="13.42578125" style="351" hidden="1" customWidth="1"/>
    <col min="5" max="16384" width="11.42578125" style="298" hidden="1"/>
  </cols>
  <sheetData>
    <row r="1" spans="1:4" ht="18.75" x14ac:dyDescent="0.3">
      <c r="A1" s="297" t="s">
        <v>352</v>
      </c>
    </row>
    <row r="2" spans="1:4" ht="18.75" x14ac:dyDescent="0.3">
      <c r="A2" s="297" t="s">
        <v>351</v>
      </c>
    </row>
    <row r="3" spans="1:4" ht="15.75" x14ac:dyDescent="0.25">
      <c r="A3" s="1246" t="s">
        <v>351</v>
      </c>
      <c r="B3" s="1246"/>
      <c r="C3" s="1246"/>
    </row>
    <row r="4" spans="1:4" ht="15.75" x14ac:dyDescent="0.25">
      <c r="A4" s="1201" t="s">
        <v>122</v>
      </c>
      <c r="B4" s="1201"/>
      <c r="C4" s="1201"/>
    </row>
    <row r="5" spans="1:4" s="360" customFormat="1" ht="31.5" x14ac:dyDescent="0.2">
      <c r="A5" s="363" t="s">
        <v>109</v>
      </c>
      <c r="B5" s="362" t="s">
        <v>128</v>
      </c>
      <c r="C5" s="362" t="s">
        <v>129</v>
      </c>
      <c r="D5" s="361"/>
    </row>
    <row r="6" spans="1:4" ht="15.75" x14ac:dyDescent="0.2">
      <c r="A6" s="364" t="s">
        <v>350</v>
      </c>
      <c r="B6" s="357">
        <f>+SUM(B7:B9)</f>
        <v>41856282</v>
      </c>
      <c r="C6" s="357">
        <f>+SUM(C7:C9)</f>
        <v>43083293</v>
      </c>
    </row>
    <row r="7" spans="1:4" s="36" customFormat="1" ht="15.75" x14ac:dyDescent="0.2">
      <c r="A7" s="359" t="s">
        <v>349</v>
      </c>
      <c r="B7" s="358">
        <v>40841544</v>
      </c>
      <c r="C7" s="357">
        <v>42369048</v>
      </c>
      <c r="D7" s="351"/>
    </row>
    <row r="8" spans="1:4" s="36" customFormat="1" ht="15.75" x14ac:dyDescent="0.2">
      <c r="A8" s="359" t="s">
        <v>348</v>
      </c>
      <c r="B8" s="925">
        <v>27838</v>
      </c>
      <c r="C8" s="357">
        <v>27890</v>
      </c>
      <c r="D8" s="351"/>
    </row>
    <row r="9" spans="1:4" s="36" customFormat="1" ht="15.75" x14ac:dyDescent="0.2">
      <c r="A9" s="359" t="s">
        <v>347</v>
      </c>
      <c r="B9" s="925">
        <v>986900</v>
      </c>
      <c r="C9" s="357">
        <v>686355</v>
      </c>
      <c r="D9" s="351"/>
    </row>
    <row r="10" spans="1:4" ht="15.75" x14ac:dyDescent="0.2">
      <c r="A10" s="356" t="s">
        <v>346</v>
      </c>
      <c r="B10" s="354">
        <v>45027912</v>
      </c>
      <c r="C10" s="354">
        <v>40659494</v>
      </c>
    </row>
    <row r="11" spans="1:4" ht="15.75" x14ac:dyDescent="0.25">
      <c r="A11" s="356" t="s">
        <v>345</v>
      </c>
      <c r="B11" s="355">
        <v>598407</v>
      </c>
      <c r="C11" s="354">
        <v>3530082</v>
      </c>
    </row>
    <row r="12" spans="1:4" ht="15.75" x14ac:dyDescent="0.25">
      <c r="A12" s="353" t="s">
        <v>344</v>
      </c>
      <c r="B12" s="352">
        <f>+B6+B10+B11</f>
        <v>87482601</v>
      </c>
      <c r="C12" s="352">
        <f>+C6+C10+C11</f>
        <v>87272869</v>
      </c>
    </row>
  </sheetData>
  <mergeCells count="2">
    <mergeCell ref="A3:C3"/>
    <mergeCell ref="A4:C4"/>
  </mergeCells>
  <pageMargins left="0.7" right="0.7" top="0.75" bottom="0.75" header="0.3" footer="0.3"/>
  <pageSetup orientation="portrait" horizontalDpi="360" verticalDpi="360" r:id="rId1"/>
  <ignoredErrors>
    <ignoredError sqref="B6:C6" formulaRange="1"/>
  </ignoredError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6CFB4-E744-46D7-8C44-E6E43CAC51DA}">
  <dimension ref="A1:C8"/>
  <sheetViews>
    <sheetView showGridLines="0" zoomScaleNormal="100" workbookViewId="0"/>
  </sheetViews>
  <sheetFormatPr baseColWidth="10" defaultColWidth="0" defaultRowHeight="12.75" zeroHeight="1" x14ac:dyDescent="0.2"/>
  <cols>
    <col min="1" max="1" width="35.5703125" style="35" customWidth="1"/>
    <col min="2" max="2" width="17.28515625" style="35" customWidth="1"/>
    <col min="3" max="3" width="18" style="35" customWidth="1"/>
    <col min="4" max="16384" width="11.42578125" style="35" hidden="1"/>
  </cols>
  <sheetData>
    <row r="1" spans="1:3" ht="18.75" x14ac:dyDescent="0.3">
      <c r="A1" s="32" t="s">
        <v>766</v>
      </c>
      <c r="B1" s="43"/>
    </row>
    <row r="2" spans="1:3" ht="18.75" x14ac:dyDescent="0.3">
      <c r="A2" s="32" t="s">
        <v>767</v>
      </c>
      <c r="B2" s="43"/>
    </row>
    <row r="3" spans="1:3" ht="15.75" x14ac:dyDescent="0.25">
      <c r="A3" s="1225" t="s">
        <v>767</v>
      </c>
      <c r="B3" s="1225"/>
      <c r="C3" s="1225"/>
    </row>
    <row r="4" spans="1:3" ht="15.75" x14ac:dyDescent="0.25">
      <c r="A4" s="1226" t="s">
        <v>122</v>
      </c>
      <c r="B4" s="1226"/>
      <c r="C4" s="1226"/>
    </row>
    <row r="5" spans="1:3" s="106" customFormat="1" ht="31.5" x14ac:dyDescent="0.2">
      <c r="A5" s="1068" t="s">
        <v>109</v>
      </c>
      <c r="B5" s="1069" t="s">
        <v>128</v>
      </c>
      <c r="C5" s="1070" t="s">
        <v>768</v>
      </c>
    </row>
    <row r="6" spans="1:3" s="106" customFormat="1" ht="15.75" x14ac:dyDescent="0.2">
      <c r="A6" s="1066" t="s">
        <v>273</v>
      </c>
      <c r="B6" s="1067">
        <v>1679171</v>
      </c>
      <c r="C6" s="1067">
        <v>0</v>
      </c>
    </row>
    <row r="7" spans="1:3" ht="15.75" x14ac:dyDescent="0.2">
      <c r="A7" s="782" t="s">
        <v>167</v>
      </c>
      <c r="B7" s="879">
        <v>172444</v>
      </c>
      <c r="C7" s="879">
        <v>110201</v>
      </c>
    </row>
    <row r="8" spans="1:3" ht="15.75" x14ac:dyDescent="0.2">
      <c r="A8" s="880" t="s">
        <v>769</v>
      </c>
      <c r="B8" s="881">
        <f>SUM(B6:B7)</f>
        <v>1851615</v>
      </c>
      <c r="C8" s="881">
        <f>SUM(C6:C7)</f>
        <v>110201</v>
      </c>
    </row>
  </sheetData>
  <mergeCells count="2">
    <mergeCell ref="A3:C3"/>
    <mergeCell ref="A4:C4"/>
  </mergeCells>
  <pageMargins left="0.7" right="0.7" top="0.75" bottom="0.75" header="0.3" footer="0.3"/>
  <pageSetup orientation="portrait" r:id="rId1"/>
  <ignoredErrors>
    <ignoredError sqref="B8:C8" unlockedFormula="1"/>
  </ignoredError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0A797-A1B9-447D-BFBE-EF6B9981A689}">
  <dimension ref="A1:XFD110"/>
  <sheetViews>
    <sheetView showGridLines="0" zoomScaleNormal="100" workbookViewId="0"/>
  </sheetViews>
  <sheetFormatPr baseColWidth="10" defaultColWidth="0" defaultRowHeight="15" customHeight="1" zeroHeight="1" x14ac:dyDescent="0.2"/>
  <cols>
    <col min="1" max="1" width="43.140625" style="151" customWidth="1"/>
    <col min="2" max="2" width="16.85546875" style="151" customWidth="1"/>
    <col min="3" max="3" width="18.28515625" style="151" customWidth="1"/>
    <col min="4" max="4" width="11.5703125" style="151" hidden="1"/>
    <col min="5" max="5" width="12.42578125" style="151" hidden="1"/>
    <col min="6" max="6" width="13.5703125" style="151" hidden="1"/>
    <col min="7" max="7" width="13" style="151" hidden="1"/>
    <col min="8" max="8" width="16.42578125" style="151" hidden="1"/>
    <col min="9" max="16383" width="11.42578125" style="151" hidden="1"/>
    <col min="16384" max="16384" width="10.140625" style="151" hidden="1"/>
  </cols>
  <sheetData>
    <row r="1" spans="1:7 16384:16384" ht="18" customHeight="1" x14ac:dyDescent="0.3">
      <c r="A1" s="311" t="s">
        <v>320</v>
      </c>
    </row>
    <row r="2" spans="1:7 16384:16384" ht="48.75" customHeight="1" x14ac:dyDescent="0.2">
      <c r="A2" s="1227" t="s">
        <v>954</v>
      </c>
      <c r="B2" s="1227"/>
      <c r="C2" s="1227"/>
    </row>
    <row r="3" spans="1:7 16384:16384" ht="15.75" x14ac:dyDescent="0.25">
      <c r="A3" s="1246" t="s">
        <v>78</v>
      </c>
      <c r="B3" s="1200"/>
      <c r="C3" s="1200"/>
      <c r="D3" s="136"/>
    </row>
    <row r="4" spans="1:7 16384:16384" ht="15.75" x14ac:dyDescent="0.25">
      <c r="A4" s="1201" t="s">
        <v>122</v>
      </c>
      <c r="B4" s="1201"/>
      <c r="C4" s="1201"/>
      <c r="D4" s="139"/>
    </row>
    <row r="5" spans="1:7 16384:16384" s="314" customFormat="1" ht="31.5" x14ac:dyDescent="0.2">
      <c r="A5" s="58" t="s">
        <v>109</v>
      </c>
      <c r="B5" s="312" t="s">
        <v>128</v>
      </c>
      <c r="C5" s="235" t="s">
        <v>129</v>
      </c>
      <c r="D5" s="313"/>
    </row>
    <row r="6" spans="1:7 16384:16384" ht="15.75" x14ac:dyDescent="0.2">
      <c r="A6" s="137" t="s">
        <v>321</v>
      </c>
      <c r="B6" s="315">
        <v>2411720</v>
      </c>
      <c r="C6" s="315">
        <v>1090979</v>
      </c>
      <c r="D6" s="316">
        <f>+B6-'[33]Nota 44 Otros gastos'!B5</f>
        <v>0</v>
      </c>
      <c r="E6" s="316">
        <f>+C6-'[33]Nota 44 Otros gastos'!C5</f>
        <v>0</v>
      </c>
      <c r="F6" s="315"/>
      <c r="XFD6" s="320">
        <f>+B6-'[33]Nota 44 Otros gastos'!$B$5</f>
        <v>0</v>
      </c>
    </row>
    <row r="7" spans="1:7 16384:16384" ht="15.75" x14ac:dyDescent="0.2">
      <c r="A7" s="137" t="s">
        <v>322</v>
      </c>
      <c r="B7" s="317">
        <v>7173584</v>
      </c>
      <c r="C7" s="317">
        <v>1991732</v>
      </c>
      <c r="D7" s="316">
        <f>+B7-'[33]Nota 44 Otros gastos'!B6</f>
        <v>0</v>
      </c>
      <c r="E7" s="316">
        <f>+C7-'[33]Nota 44 Otros gastos'!C6</f>
        <v>0</v>
      </c>
      <c r="F7" s="317"/>
    </row>
    <row r="8" spans="1:7 16384:16384" ht="15.75" x14ac:dyDescent="0.2">
      <c r="A8" s="137" t="s">
        <v>323</v>
      </c>
      <c r="B8" s="317">
        <v>3031769</v>
      </c>
      <c r="C8" s="317">
        <v>43221</v>
      </c>
      <c r="D8" s="316">
        <f>+B8-'[33]Nota 44 Otros gastos'!B7</f>
        <v>0</v>
      </c>
      <c r="E8" s="316">
        <f>+C8-'[33]Nota 44 Otros gastos'!C7</f>
        <v>0</v>
      </c>
      <c r="F8" s="317"/>
    </row>
    <row r="9" spans="1:7 16384:16384" ht="18" x14ac:dyDescent="0.2">
      <c r="A9" s="170" t="s">
        <v>324</v>
      </c>
      <c r="B9" s="317">
        <v>7993767</v>
      </c>
      <c r="C9" s="317">
        <v>1769031</v>
      </c>
      <c r="D9" s="316">
        <f>+B9-'[33]Nota 44 Otros gastos'!B8</f>
        <v>0</v>
      </c>
      <c r="E9" s="316">
        <f>+C9-'[33]Nota 44 Otros gastos'!C8</f>
        <v>0</v>
      </c>
      <c r="F9" s="317"/>
      <c r="G9" s="317"/>
    </row>
    <row r="10" spans="1:7 16384:16384" ht="17.25" customHeight="1" x14ac:dyDescent="0.2">
      <c r="A10" s="318" t="s">
        <v>325</v>
      </c>
      <c r="B10" s="319">
        <f>SUM(B6:B9)</f>
        <v>20610840</v>
      </c>
      <c r="C10" s="319">
        <f>SUM(C6:C9)</f>
        <v>4894963</v>
      </c>
      <c r="D10" s="316">
        <f>+B10-'[33]Nota 44 Otros gastos'!B9</f>
        <v>0</v>
      </c>
      <c r="E10" s="316">
        <f>+C10-'[33]Nota 44 Otros gastos'!C9</f>
        <v>0</v>
      </c>
      <c r="F10" s="317"/>
      <c r="G10" s="317"/>
    </row>
    <row r="11" spans="1:7 16384:16384" ht="12.75" hidden="1" x14ac:dyDescent="0.2"/>
    <row r="12" spans="1:7 16384:16384" ht="15" hidden="1" customHeight="1" x14ac:dyDescent="0.2">
      <c r="C12" s="320"/>
    </row>
    <row r="110" spans="7:8" ht="15" hidden="1" customHeight="1" x14ac:dyDescent="0.2">
      <c r="G110" s="321" t="s">
        <v>326</v>
      </c>
      <c r="H110" s="322">
        <v>0</v>
      </c>
    </row>
  </sheetData>
  <mergeCells count="3">
    <mergeCell ref="A3:C3"/>
    <mergeCell ref="A4:C4"/>
    <mergeCell ref="A2:C2"/>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DAE20-E0B9-4A8F-8027-51BC63B896C7}">
  <dimension ref="A1:H17"/>
  <sheetViews>
    <sheetView showGridLines="0" zoomScaleNormal="100" workbookViewId="0"/>
  </sheetViews>
  <sheetFormatPr baseColWidth="10" defaultColWidth="0" defaultRowHeight="15" zeroHeight="1" x14ac:dyDescent="0.25"/>
  <cols>
    <col min="1" max="1" width="36.5703125" style="76" customWidth="1"/>
    <col min="2" max="2" width="18.7109375" style="76" customWidth="1"/>
    <col min="3" max="3" width="18.42578125" style="76" bestFit="1" customWidth="1"/>
    <col min="4" max="4" width="20.5703125" style="76" bestFit="1" customWidth="1"/>
    <col min="5" max="5" width="17.42578125" style="76" customWidth="1"/>
    <col min="6" max="6" width="13.85546875" style="76" hidden="1" customWidth="1"/>
    <col min="7" max="7" width="16.28515625" style="76" customWidth="1"/>
    <col min="8" max="8" width="20.5703125" style="76" bestFit="1" customWidth="1"/>
    <col min="9" max="16384" width="11.42578125" style="76" hidden="1"/>
  </cols>
  <sheetData>
    <row r="1" spans="1:8" ht="18.75" x14ac:dyDescent="0.25">
      <c r="A1" s="55" t="s">
        <v>260</v>
      </c>
      <c r="B1" s="252"/>
      <c r="C1" s="252"/>
      <c r="D1" s="252"/>
      <c r="E1" s="252"/>
      <c r="F1" s="252"/>
      <c r="G1" s="253"/>
      <c r="H1" s="253"/>
    </row>
    <row r="2" spans="1:8" ht="18.75" x14ac:dyDescent="0.25">
      <c r="A2" s="55" t="s">
        <v>261</v>
      </c>
      <c r="B2" s="252"/>
      <c r="C2" s="252"/>
      <c r="D2" s="252"/>
      <c r="E2" s="252"/>
      <c r="F2" s="252"/>
      <c r="G2" s="253"/>
      <c r="H2" s="253"/>
    </row>
    <row r="3" spans="1:8" ht="18.75" x14ac:dyDescent="0.25">
      <c r="A3" s="137" t="s">
        <v>278</v>
      </c>
      <c r="B3" s="252"/>
      <c r="C3" s="252"/>
      <c r="D3" s="252"/>
      <c r="E3" s="252"/>
      <c r="F3" s="252"/>
      <c r="G3" s="253"/>
      <c r="H3" s="253"/>
    </row>
    <row r="4" spans="1:8" ht="15.75" x14ac:dyDescent="0.25">
      <c r="A4" s="1204" t="s">
        <v>262</v>
      </c>
      <c r="B4" s="1204"/>
      <c r="C4" s="1204"/>
      <c r="D4" s="1204"/>
      <c r="E4" s="1204"/>
      <c r="F4" s="1204"/>
      <c r="G4" s="1204"/>
      <c r="H4" s="1204"/>
    </row>
    <row r="5" spans="1:8" ht="15.75" x14ac:dyDescent="0.25">
      <c r="A5" s="1199" t="s">
        <v>122</v>
      </c>
      <c r="B5" s="1199"/>
      <c r="C5" s="1199"/>
      <c r="D5" s="1199"/>
      <c r="E5" s="1199"/>
      <c r="F5" s="1199"/>
      <c r="G5" s="1199"/>
      <c r="H5" s="1199"/>
    </row>
    <row r="6" spans="1:8" ht="33.75" x14ac:dyDescent="0.25">
      <c r="A6" s="254"/>
      <c r="B6" s="255" t="s">
        <v>263</v>
      </c>
      <c r="C6" s="255" t="s">
        <v>264</v>
      </c>
      <c r="D6" s="255" t="s">
        <v>265</v>
      </c>
      <c r="E6" s="255" t="s">
        <v>266</v>
      </c>
      <c r="F6" s="255" t="s">
        <v>267</v>
      </c>
      <c r="G6" s="255" t="s">
        <v>268</v>
      </c>
      <c r="H6" s="255" t="s">
        <v>269</v>
      </c>
    </row>
    <row r="7" spans="1:8" ht="15.75" x14ac:dyDescent="0.25">
      <c r="A7" s="176" t="s">
        <v>270</v>
      </c>
      <c r="B7" s="256">
        <f>SUM(B8:B10)</f>
        <v>514879645067</v>
      </c>
      <c r="C7" s="256">
        <f t="shared" ref="C7:G7" si="0">SUM(C8:C10)</f>
        <v>16929238348</v>
      </c>
      <c r="D7" s="256">
        <f t="shared" si="0"/>
        <v>11826393244</v>
      </c>
      <c r="E7" s="256">
        <f t="shared" si="0"/>
        <v>16173308141</v>
      </c>
      <c r="F7" s="256">
        <f t="shared" si="0"/>
        <v>0</v>
      </c>
      <c r="G7" s="256">
        <f t="shared" si="0"/>
        <v>632598897</v>
      </c>
      <c r="H7" s="256">
        <f>SUM(H8:H10)</f>
        <v>560441183697</v>
      </c>
    </row>
    <row r="8" spans="1:8" ht="15.75" x14ac:dyDescent="0.25">
      <c r="A8" s="137" t="s">
        <v>271</v>
      </c>
      <c r="B8" s="257">
        <v>0</v>
      </c>
      <c r="C8" s="257">
        <v>0</v>
      </c>
      <c r="D8" s="257">
        <v>25086</v>
      </c>
      <c r="E8" s="257">
        <v>0</v>
      </c>
      <c r="F8" s="257">
        <v>0</v>
      </c>
      <c r="G8" s="257">
        <v>632598897</v>
      </c>
      <c r="H8" s="257">
        <f>SUM(B8:G8)</f>
        <v>632623983</v>
      </c>
    </row>
    <row r="9" spans="1:8" ht="15.75" x14ac:dyDescent="0.25">
      <c r="A9" s="137" t="s">
        <v>272</v>
      </c>
      <c r="B9" s="257">
        <v>0</v>
      </c>
      <c r="C9" s="257">
        <v>0</v>
      </c>
      <c r="D9" s="257">
        <v>0</v>
      </c>
      <c r="E9" s="257">
        <v>5745022267</v>
      </c>
      <c r="F9" s="257">
        <v>0</v>
      </c>
      <c r="G9" s="257">
        <v>0</v>
      </c>
      <c r="H9" s="257">
        <f>SUM(B9:G9)</f>
        <v>5745022267</v>
      </c>
    </row>
    <row r="10" spans="1:8" ht="15.75" x14ac:dyDescent="0.25">
      <c r="A10" s="137" t="s">
        <v>273</v>
      </c>
      <c r="B10" s="257">
        <v>514879645067</v>
      </c>
      <c r="C10" s="257">
        <v>16929238348</v>
      </c>
      <c r="D10" s="257">
        <v>11826368158</v>
      </c>
      <c r="E10" s="257">
        <v>10428285874</v>
      </c>
      <c r="F10" s="257">
        <v>0</v>
      </c>
      <c r="G10" s="257">
        <v>0</v>
      </c>
      <c r="H10" s="257">
        <f>SUM(B10:G10)</f>
        <v>554063537447</v>
      </c>
    </row>
    <row r="11" spans="1:8" ht="15.75" x14ac:dyDescent="0.25">
      <c r="A11" s="176" t="s">
        <v>274</v>
      </c>
      <c r="B11" s="258">
        <f>SUM(B12:B17)</f>
        <v>514879645067</v>
      </c>
      <c r="C11" s="258">
        <f t="shared" ref="C11:G11" si="1">SUM(C12:C17)</f>
        <v>16929238348</v>
      </c>
      <c r="D11" s="258">
        <f t="shared" si="1"/>
        <v>11826393244</v>
      </c>
      <c r="E11" s="258">
        <f t="shared" si="1"/>
        <v>16173308141</v>
      </c>
      <c r="F11" s="258">
        <f t="shared" si="1"/>
        <v>0</v>
      </c>
      <c r="G11" s="258">
        <f t="shared" si="1"/>
        <v>632598897</v>
      </c>
      <c r="H11" s="258">
        <f>SUM(H12:H17)</f>
        <v>560441183697</v>
      </c>
    </row>
    <row r="12" spans="1:8" ht="15.75" x14ac:dyDescent="0.25">
      <c r="A12" s="137" t="s">
        <v>54</v>
      </c>
      <c r="B12" s="257">
        <v>16245583876</v>
      </c>
      <c r="C12" s="257">
        <v>271552483</v>
      </c>
      <c r="D12" s="257">
        <v>729196312</v>
      </c>
      <c r="E12" s="257">
        <v>86905148</v>
      </c>
      <c r="F12" s="257">
        <v>0</v>
      </c>
      <c r="G12" s="257">
        <v>82367956</v>
      </c>
      <c r="H12" s="257">
        <f t="shared" ref="H12:H17" si="2">SUM(B12:G12)</f>
        <v>17415605775</v>
      </c>
    </row>
    <row r="13" spans="1:8" ht="15.75" x14ac:dyDescent="0.25">
      <c r="A13" s="137" t="s">
        <v>275</v>
      </c>
      <c r="B13" s="257">
        <v>0</v>
      </c>
      <c r="C13" s="257">
        <v>0</v>
      </c>
      <c r="D13" s="257">
        <v>0</v>
      </c>
      <c r="E13" s="257">
        <v>0</v>
      </c>
      <c r="F13" s="257">
        <v>0</v>
      </c>
      <c r="G13" s="257">
        <v>550230941</v>
      </c>
      <c r="H13" s="257">
        <f t="shared" si="2"/>
        <v>550230941</v>
      </c>
    </row>
    <row r="14" spans="1:8" ht="15.75" x14ac:dyDescent="0.25">
      <c r="A14" s="137" t="s">
        <v>276</v>
      </c>
      <c r="B14" s="257">
        <v>498634061191</v>
      </c>
      <c r="C14" s="257">
        <v>16657372524</v>
      </c>
      <c r="D14" s="257">
        <v>11097196932</v>
      </c>
      <c r="E14" s="257">
        <v>0</v>
      </c>
      <c r="F14" s="257">
        <v>0</v>
      </c>
      <c r="G14" s="257">
        <v>0</v>
      </c>
      <c r="H14" s="257">
        <f t="shared" si="2"/>
        <v>526388630647</v>
      </c>
    </row>
    <row r="15" spans="1:8" ht="15.75" x14ac:dyDescent="0.25">
      <c r="A15" s="137" t="s">
        <v>277</v>
      </c>
      <c r="B15" s="257">
        <v>0</v>
      </c>
      <c r="C15" s="257">
        <v>313341</v>
      </c>
      <c r="D15" s="257">
        <v>0</v>
      </c>
      <c r="E15" s="257">
        <v>16086402993</v>
      </c>
      <c r="F15" s="257">
        <v>0</v>
      </c>
      <c r="G15" s="257">
        <v>0</v>
      </c>
      <c r="H15" s="257">
        <f t="shared" si="2"/>
        <v>16086716334</v>
      </c>
    </row>
    <row r="16" spans="1:8" s="263" customFormat="1" ht="15.75" x14ac:dyDescent="0.25">
      <c r="A16" s="262" t="s">
        <v>44</v>
      </c>
      <c r="B16" s="257">
        <v>0</v>
      </c>
      <c r="C16" s="257">
        <v>1501376789</v>
      </c>
      <c r="D16" s="257">
        <v>0</v>
      </c>
      <c r="E16" s="257">
        <v>325808838</v>
      </c>
      <c r="F16" s="257">
        <v>0</v>
      </c>
      <c r="G16" s="257">
        <v>0</v>
      </c>
      <c r="H16" s="257">
        <f t="shared" si="2"/>
        <v>1827185627</v>
      </c>
    </row>
    <row r="17" spans="1:8" s="263" customFormat="1" ht="15.75" x14ac:dyDescent="0.25">
      <c r="A17" s="264" t="s">
        <v>280</v>
      </c>
      <c r="B17" s="259">
        <v>0</v>
      </c>
      <c r="C17" s="260">
        <v>-1501376789</v>
      </c>
      <c r="D17" s="259">
        <v>0</v>
      </c>
      <c r="E17" s="260">
        <v>-325808838</v>
      </c>
      <c r="F17" s="259">
        <v>0</v>
      </c>
      <c r="G17" s="259">
        <v>0</v>
      </c>
      <c r="H17" s="260">
        <f t="shared" si="2"/>
        <v>-1827185627</v>
      </c>
    </row>
  </sheetData>
  <mergeCells count="2">
    <mergeCell ref="A4:H4"/>
    <mergeCell ref="A5:H5"/>
  </mergeCells>
  <pageMargins left="0.7" right="0.7" top="0.75" bottom="0.75" header="0.3" footer="0.3"/>
  <pageSetup orientation="portrait" r:id="rId1"/>
  <ignoredErrors>
    <ignoredError sqref="B11:G17 H12:H17 H8:H10" unlockedFormula="1"/>
    <ignoredError sqref="H11" formula="1"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E5231-6914-4B6F-9880-DB396C18BB94}">
  <dimension ref="A1:H17"/>
  <sheetViews>
    <sheetView showGridLines="0" zoomScaleNormal="100" workbookViewId="0"/>
  </sheetViews>
  <sheetFormatPr baseColWidth="10" defaultColWidth="0" defaultRowHeight="15" zeroHeight="1" x14ac:dyDescent="0.25"/>
  <cols>
    <col min="1" max="1" width="36.5703125" style="76" customWidth="1"/>
    <col min="2" max="2" width="17.7109375" style="76" bestFit="1" customWidth="1"/>
    <col min="3" max="3" width="16.5703125" style="76" customWidth="1"/>
    <col min="4" max="5" width="16.5703125" style="76" bestFit="1" customWidth="1"/>
    <col min="6" max="6" width="11.5703125" style="76" customWidth="1"/>
    <col min="7" max="7" width="15.28515625" style="76" bestFit="1" customWidth="1"/>
    <col min="8" max="8" width="17.7109375" style="76" customWidth="1"/>
    <col min="9" max="16384" width="11.42578125" style="76" hidden="1"/>
  </cols>
  <sheetData>
    <row r="1" spans="1:8" ht="18.75" x14ac:dyDescent="0.25">
      <c r="A1" s="55" t="s">
        <v>260</v>
      </c>
      <c r="B1" s="252"/>
      <c r="C1" s="252"/>
      <c r="D1" s="252"/>
      <c r="E1" s="252"/>
      <c r="F1" s="252"/>
      <c r="G1" s="253"/>
      <c r="H1" s="253"/>
    </row>
    <row r="2" spans="1:8" ht="18.75" x14ac:dyDescent="0.25">
      <c r="A2" s="55" t="s">
        <v>279</v>
      </c>
      <c r="B2" s="252"/>
      <c r="C2" s="252"/>
      <c r="D2" s="252"/>
      <c r="E2" s="252"/>
      <c r="F2" s="252"/>
      <c r="G2" s="253"/>
      <c r="H2" s="253"/>
    </row>
    <row r="3" spans="1:8" ht="18.75" x14ac:dyDescent="0.25">
      <c r="A3" s="137" t="s">
        <v>278</v>
      </c>
      <c r="B3" s="252"/>
      <c r="C3" s="252"/>
      <c r="D3" s="252"/>
      <c r="E3" s="252"/>
      <c r="F3" s="252"/>
      <c r="G3" s="253"/>
      <c r="H3" s="253"/>
    </row>
    <row r="4" spans="1:8" ht="15.75" x14ac:dyDescent="0.25">
      <c r="A4" s="1204" t="s">
        <v>262</v>
      </c>
      <c r="B4" s="1204"/>
      <c r="C4" s="1204"/>
      <c r="D4" s="1204"/>
      <c r="E4" s="1204"/>
      <c r="F4" s="1204"/>
      <c r="G4" s="1204"/>
      <c r="H4" s="1204"/>
    </row>
    <row r="5" spans="1:8" ht="15.75" x14ac:dyDescent="0.25">
      <c r="A5" s="1199" t="s">
        <v>122</v>
      </c>
      <c r="B5" s="1199"/>
      <c r="C5" s="1199"/>
      <c r="D5" s="1199"/>
      <c r="E5" s="1199"/>
      <c r="F5" s="1199"/>
      <c r="G5" s="1199"/>
      <c r="H5" s="1199"/>
    </row>
    <row r="6" spans="1:8" ht="33.75" x14ac:dyDescent="0.25">
      <c r="A6" s="121"/>
      <c r="B6" s="261" t="s">
        <v>263</v>
      </c>
      <c r="C6" s="261" t="s">
        <v>264</v>
      </c>
      <c r="D6" s="261" t="s">
        <v>265</v>
      </c>
      <c r="E6" s="261" t="s">
        <v>266</v>
      </c>
      <c r="F6" s="261" t="s">
        <v>267</v>
      </c>
      <c r="G6" s="261" t="s">
        <v>268</v>
      </c>
      <c r="H6" s="261" t="s">
        <v>269</v>
      </c>
    </row>
    <row r="7" spans="1:8" ht="15.75" x14ac:dyDescent="0.25">
      <c r="A7" s="176" t="s">
        <v>270</v>
      </c>
      <c r="B7" s="256">
        <f t="shared" ref="B7" si="0">SUM(B8:B10)</f>
        <v>463908209634</v>
      </c>
      <c r="C7" s="256">
        <f>SUM(C8:C10)</f>
        <v>15946020042</v>
      </c>
      <c r="D7" s="256">
        <f t="shared" ref="D7:G7" si="1">SUM(D8:D10)</f>
        <v>11343304288</v>
      </c>
      <c r="E7" s="256">
        <f t="shared" si="1"/>
        <v>17585898927</v>
      </c>
      <c r="F7" s="256">
        <f t="shared" si="1"/>
        <v>0</v>
      </c>
      <c r="G7" s="256">
        <f t="shared" si="1"/>
        <v>1768960847</v>
      </c>
      <c r="H7" s="256">
        <f>SUM(H8:H10)</f>
        <v>510552393738</v>
      </c>
    </row>
    <row r="8" spans="1:8" ht="15.75" x14ac:dyDescent="0.25">
      <c r="A8" s="137" t="s">
        <v>271</v>
      </c>
      <c r="B8" s="257">
        <v>0</v>
      </c>
      <c r="C8" s="257">
        <v>1000</v>
      </c>
      <c r="D8" s="257">
        <v>0</v>
      </c>
      <c r="E8" s="257">
        <v>0</v>
      </c>
      <c r="F8" s="257">
        <v>0</v>
      </c>
      <c r="G8" s="257">
        <v>1768960847</v>
      </c>
      <c r="H8" s="257">
        <f>SUM(B8:G8)</f>
        <v>1768961847</v>
      </c>
    </row>
    <row r="9" spans="1:8" ht="15.75" x14ac:dyDescent="0.25">
      <c r="A9" s="137" t="s">
        <v>272</v>
      </c>
      <c r="B9" s="257">
        <v>0</v>
      </c>
      <c r="C9" s="257">
        <v>0</v>
      </c>
      <c r="D9" s="257">
        <v>0</v>
      </c>
      <c r="E9" s="257">
        <v>3360323700</v>
      </c>
      <c r="F9" s="257">
        <v>0</v>
      </c>
      <c r="G9" s="257">
        <v>0</v>
      </c>
      <c r="H9" s="257">
        <f>SUM(B9:G9)</f>
        <v>3360323700</v>
      </c>
    </row>
    <row r="10" spans="1:8" ht="15.75" x14ac:dyDescent="0.25">
      <c r="A10" s="137" t="s">
        <v>273</v>
      </c>
      <c r="B10" s="257">
        <v>463908209634</v>
      </c>
      <c r="C10" s="257">
        <v>15946019042</v>
      </c>
      <c r="D10" s="257">
        <v>11343304288</v>
      </c>
      <c r="E10" s="257">
        <v>14225575227</v>
      </c>
      <c r="F10" s="257">
        <v>0</v>
      </c>
      <c r="G10" s="257">
        <v>0</v>
      </c>
      <c r="H10" s="257">
        <f>SUM(B10:G10)</f>
        <v>505423108191</v>
      </c>
    </row>
    <row r="11" spans="1:8" ht="15.75" x14ac:dyDescent="0.25">
      <c r="A11" s="176" t="s">
        <v>274</v>
      </c>
      <c r="B11" s="258">
        <f t="shared" ref="B11" si="2">SUM(B12:B17)</f>
        <v>463908209634</v>
      </c>
      <c r="C11" s="258">
        <f>SUM(C12:C15)</f>
        <v>15946020042</v>
      </c>
      <c r="D11" s="258">
        <f>SUM(D12:D14)</f>
        <v>11343304288</v>
      </c>
      <c r="E11" s="258">
        <f t="shared" ref="E11" si="3">SUM(E12:E17)</f>
        <v>17585898927</v>
      </c>
      <c r="F11" s="258">
        <f>SUM(F12:F17)</f>
        <v>0</v>
      </c>
      <c r="G11" s="258">
        <f>SUM(G12:G17)</f>
        <v>1768960847</v>
      </c>
      <c r="H11" s="258">
        <f>SUM(H12:H17)</f>
        <v>510552393738</v>
      </c>
    </row>
    <row r="12" spans="1:8" ht="15.75" x14ac:dyDescent="0.25">
      <c r="A12" s="137" t="s">
        <v>54</v>
      </c>
      <c r="B12" s="257">
        <v>12945116016</v>
      </c>
      <c r="C12" s="257">
        <v>516633</v>
      </c>
      <c r="D12" s="257">
        <v>0</v>
      </c>
      <c r="E12" s="257">
        <v>70111232</v>
      </c>
      <c r="F12" s="257">
        <v>0</v>
      </c>
      <c r="G12" s="257">
        <v>191722</v>
      </c>
      <c r="H12" s="257">
        <f t="shared" ref="H12:H17" si="4">SUM(B12:G12)</f>
        <v>13015935603</v>
      </c>
    </row>
    <row r="13" spans="1:8" ht="15.75" x14ac:dyDescent="0.25">
      <c r="A13" s="137" t="s">
        <v>275</v>
      </c>
      <c r="B13" s="257">
        <v>0</v>
      </c>
      <c r="C13" s="257">
        <v>0</v>
      </c>
      <c r="D13" s="257">
        <v>0</v>
      </c>
      <c r="E13" s="257">
        <v>0</v>
      </c>
      <c r="F13" s="257">
        <v>0</v>
      </c>
      <c r="G13" s="257">
        <v>1768769125</v>
      </c>
      <c r="H13" s="257">
        <f t="shared" si="4"/>
        <v>1768769125</v>
      </c>
    </row>
    <row r="14" spans="1:8" ht="15.75" x14ac:dyDescent="0.25">
      <c r="A14" s="137" t="s">
        <v>276</v>
      </c>
      <c r="B14" s="257">
        <v>450963093618</v>
      </c>
      <c r="C14" s="257">
        <v>15945503409</v>
      </c>
      <c r="D14" s="257">
        <v>11343304288</v>
      </c>
      <c r="E14" s="257">
        <v>0</v>
      </c>
      <c r="F14" s="257">
        <v>0</v>
      </c>
      <c r="G14" s="257">
        <v>0</v>
      </c>
      <c r="H14" s="257">
        <f t="shared" si="4"/>
        <v>478251901315</v>
      </c>
    </row>
    <row r="15" spans="1:8" ht="15.75" x14ac:dyDescent="0.25">
      <c r="A15" s="137" t="s">
        <v>277</v>
      </c>
      <c r="B15" s="257">
        <v>0</v>
      </c>
      <c r="C15" s="257">
        <v>0</v>
      </c>
      <c r="D15" s="257">
        <v>0</v>
      </c>
      <c r="E15" s="257">
        <v>17515787695</v>
      </c>
      <c r="F15" s="257">
        <v>0</v>
      </c>
      <c r="G15" s="257">
        <v>0</v>
      </c>
      <c r="H15" s="257">
        <f t="shared" si="4"/>
        <v>17515787695</v>
      </c>
    </row>
    <row r="16" spans="1:8" ht="15.75" x14ac:dyDescent="0.25">
      <c r="A16" s="262" t="s">
        <v>44</v>
      </c>
      <c r="B16" s="257">
        <v>0</v>
      </c>
      <c r="C16" s="257">
        <v>0</v>
      </c>
      <c r="D16" s="257">
        <v>0</v>
      </c>
      <c r="E16" s="257">
        <v>350224010</v>
      </c>
      <c r="F16" s="257">
        <v>233652</v>
      </c>
      <c r="G16" s="257">
        <v>0</v>
      </c>
      <c r="H16" s="257">
        <f t="shared" si="4"/>
        <v>350457662</v>
      </c>
    </row>
    <row r="17" spans="1:8" ht="15.75" x14ac:dyDescent="0.25">
      <c r="A17" s="264" t="s">
        <v>280</v>
      </c>
      <c r="B17" s="259">
        <v>0</v>
      </c>
      <c r="C17" s="259">
        <v>0</v>
      </c>
      <c r="D17" s="259">
        <v>0</v>
      </c>
      <c r="E17" s="260">
        <v>-350224010</v>
      </c>
      <c r="F17" s="260">
        <v>-233652</v>
      </c>
      <c r="G17" s="259">
        <v>0</v>
      </c>
      <c r="H17" s="260">
        <f t="shared" si="4"/>
        <v>-350457662</v>
      </c>
    </row>
  </sheetData>
  <mergeCells count="2">
    <mergeCell ref="A4:H4"/>
    <mergeCell ref="A5:H5"/>
  </mergeCells>
  <pageMargins left="0.7" right="0.7" top="0.75" bottom="0.75" header="0.3" footer="0.3"/>
  <pageSetup orientation="portrait" r:id="rId1"/>
  <ignoredErrors>
    <ignoredError sqref="B12:H18 H8:H10 B11 E11:G11" unlockedFormula="1"/>
    <ignoredError sqref="H11" formula="1" unlockedFormula="1"/>
    <ignoredError sqref="C11:D11" formulaRange="1"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F81D7-6D8F-422C-AE91-8C1133D77D73}">
  <dimension ref="A1:F11"/>
  <sheetViews>
    <sheetView showGridLines="0" zoomScaleNormal="100" workbookViewId="0"/>
  </sheetViews>
  <sheetFormatPr baseColWidth="10" defaultColWidth="0" defaultRowHeight="12.75" zeroHeight="1" x14ac:dyDescent="0.2"/>
  <cols>
    <col min="1" max="1" width="33" style="36" customWidth="1"/>
    <col min="2" max="3" width="18.85546875" style="36" customWidth="1"/>
    <col min="4" max="4" width="18" style="36" hidden="1" customWidth="1"/>
    <col min="5" max="6" width="0" style="36" hidden="1" customWidth="1"/>
    <col min="7" max="16384" width="11.42578125" style="36" hidden="1"/>
  </cols>
  <sheetData>
    <row r="1" spans="1:6" ht="18.75" x14ac:dyDescent="0.3">
      <c r="A1" s="277" t="s">
        <v>483</v>
      </c>
      <c r="B1" s="381"/>
      <c r="C1" s="381"/>
    </row>
    <row r="2" spans="1:6" ht="15.75" x14ac:dyDescent="0.2">
      <c r="A2" s="1205" t="s">
        <v>16</v>
      </c>
      <c r="B2" s="1205"/>
      <c r="C2" s="1205"/>
    </row>
    <row r="3" spans="1:6" ht="15.75" x14ac:dyDescent="0.2">
      <c r="A3" s="1206" t="s">
        <v>122</v>
      </c>
      <c r="B3" s="1206"/>
      <c r="C3" s="1206"/>
    </row>
    <row r="4" spans="1:6" s="40" customFormat="1" ht="31.5" x14ac:dyDescent="0.2">
      <c r="A4" s="374" t="s">
        <v>109</v>
      </c>
      <c r="B4" s="374" t="s">
        <v>128</v>
      </c>
      <c r="C4" s="374" t="s">
        <v>129</v>
      </c>
    </row>
    <row r="5" spans="1:6" ht="15.75" x14ac:dyDescent="0.2">
      <c r="A5" s="126" t="s">
        <v>484</v>
      </c>
      <c r="B5" s="525">
        <v>7481643</v>
      </c>
      <c r="C5" s="525">
        <v>8170347</v>
      </c>
    </row>
    <row r="6" spans="1:6" ht="15.75" x14ac:dyDescent="0.2">
      <c r="A6" s="123" t="s">
        <v>485</v>
      </c>
      <c r="B6" s="526">
        <v>566299770</v>
      </c>
      <c r="C6" s="526">
        <v>719019100</v>
      </c>
      <c r="E6" s="35"/>
      <c r="F6" s="379"/>
    </row>
    <row r="7" spans="1:6" ht="15.75" x14ac:dyDescent="0.2">
      <c r="A7" s="377" t="s">
        <v>269</v>
      </c>
      <c r="B7" s="527">
        <f>SUM(B5:B6)</f>
        <v>573781413</v>
      </c>
      <c r="C7" s="527">
        <f>SUM(C5:C6)</f>
        <v>727189447</v>
      </c>
      <c r="E7" s="130"/>
      <c r="F7" s="379"/>
    </row>
    <row r="8" spans="1:6" hidden="1" x14ac:dyDescent="0.2">
      <c r="E8" s="35"/>
      <c r="F8" s="379"/>
    </row>
    <row r="9" spans="1:6" hidden="1" x14ac:dyDescent="0.2">
      <c r="B9" s="500"/>
      <c r="C9" s="500"/>
    </row>
    <row r="11" spans="1:6" ht="18.75" hidden="1" x14ac:dyDescent="0.2">
      <c r="B11" s="528"/>
    </row>
  </sheetData>
  <mergeCells count="2">
    <mergeCell ref="A2:C2"/>
    <mergeCell ref="A3:C3"/>
  </mergeCells>
  <pageMargins left="0.7" right="0.7" top="0.75" bottom="0.75" header="0.3" footer="0.3"/>
  <pageSetup orientation="portrait"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7DCDB-771B-448B-B52C-59D8B53278AE}">
  <sheetPr>
    <pageSetUpPr fitToPage="1"/>
  </sheetPr>
  <dimension ref="A1:N84"/>
  <sheetViews>
    <sheetView showGridLines="0" zoomScaleNormal="100" zoomScaleSheetLayoutView="100" workbookViewId="0">
      <pane ySplit="6" topLeftCell="A7" activePane="bottomLeft" state="frozen"/>
      <selection activeCell="E27" sqref="E27"/>
      <selection pane="bottomLeft" activeCell="A7" sqref="A7"/>
    </sheetView>
  </sheetViews>
  <sheetFormatPr baseColWidth="10" defaultColWidth="0" defaultRowHeight="12.75" zeroHeight="1" x14ac:dyDescent="0.2"/>
  <cols>
    <col min="1" max="1" width="65.85546875" style="35" customWidth="1"/>
    <col min="2" max="2" width="22" style="529" bestFit="1" customWidth="1"/>
    <col min="3" max="3" width="20.85546875" style="529" customWidth="1"/>
    <col min="4" max="4" width="26.42578125" style="529" bestFit="1" customWidth="1"/>
    <col min="5" max="5" width="22.42578125" style="529" bestFit="1" customWidth="1"/>
    <col min="6" max="6" width="20.85546875" style="35" hidden="1" customWidth="1"/>
    <col min="7" max="7" width="23" style="151" hidden="1" customWidth="1"/>
    <col min="8" max="8" width="29.7109375" style="151" hidden="1" customWidth="1"/>
    <col min="9" max="9" width="24.7109375" style="151" hidden="1" customWidth="1"/>
    <col min="10" max="10" width="20.140625" style="151" hidden="1" customWidth="1"/>
    <col min="11" max="11" width="37.42578125" style="151" hidden="1" customWidth="1"/>
    <col min="12" max="14" width="0" style="151" hidden="1" customWidth="1"/>
    <col min="15" max="16384" width="10.42578125" style="35" hidden="1"/>
  </cols>
  <sheetData>
    <row r="1" spans="1:14" s="551" customFormat="1" ht="20.100000000000001" customHeight="1" x14ac:dyDescent="0.3">
      <c r="A1" s="555" t="s">
        <v>513</v>
      </c>
      <c r="B1" s="554"/>
      <c r="C1" s="554"/>
      <c r="D1" s="553"/>
      <c r="E1" s="553"/>
      <c r="G1" s="552"/>
      <c r="H1" s="552"/>
      <c r="I1" s="552"/>
      <c r="J1" s="552"/>
      <c r="K1" s="552"/>
      <c r="L1" s="552"/>
      <c r="M1" s="552"/>
      <c r="N1" s="552"/>
    </row>
    <row r="2" spans="1:14" s="551" customFormat="1" ht="16.5" customHeight="1" x14ac:dyDescent="0.3">
      <c r="A2" s="555" t="s">
        <v>512</v>
      </c>
      <c r="B2" s="554"/>
      <c r="C2" s="554"/>
      <c r="D2" s="553"/>
      <c r="E2" s="553"/>
      <c r="G2" s="552"/>
      <c r="H2" s="552"/>
      <c r="I2" s="552"/>
      <c r="J2" s="552"/>
      <c r="K2" s="552"/>
      <c r="L2" s="552"/>
      <c r="M2" s="552"/>
      <c r="N2" s="552"/>
    </row>
    <row r="3" spans="1:14" s="151" customFormat="1" ht="15.75" customHeight="1" x14ac:dyDescent="0.2">
      <c r="A3" s="1207" t="s">
        <v>512</v>
      </c>
      <c r="B3" s="1207"/>
      <c r="C3" s="1207"/>
      <c r="D3" s="1207"/>
      <c r="E3" s="1207"/>
    </row>
    <row r="4" spans="1:14" s="151" customFormat="1" ht="15.75" x14ac:dyDescent="0.25">
      <c r="A4" s="1201" t="s">
        <v>122</v>
      </c>
      <c r="B4" s="1201"/>
      <c r="C4" s="1201"/>
      <c r="D4" s="1201"/>
      <c r="E4" s="1201"/>
      <c r="J4"/>
      <c r="K4"/>
    </row>
    <row r="5" spans="1:14" s="151" customFormat="1" ht="31.5" x14ac:dyDescent="0.25">
      <c r="A5" s="374" t="s">
        <v>109</v>
      </c>
      <c r="B5" s="550" t="s">
        <v>511</v>
      </c>
      <c r="C5" s="550" t="s">
        <v>510</v>
      </c>
      <c r="D5" s="549" t="s">
        <v>128</v>
      </c>
      <c r="E5" s="548" t="s">
        <v>129</v>
      </c>
      <c r="J5"/>
      <c r="K5"/>
    </row>
    <row r="6" spans="1:14" s="151" customFormat="1" ht="15.75" x14ac:dyDescent="0.25">
      <c r="A6" s="547"/>
      <c r="B6" s="546" t="s">
        <v>177</v>
      </c>
      <c r="C6" s="546" t="s">
        <v>178</v>
      </c>
      <c r="D6" s="546" t="s">
        <v>509</v>
      </c>
      <c r="E6" s="545"/>
      <c r="J6"/>
      <c r="K6"/>
    </row>
    <row r="7" spans="1:14" s="530" customFormat="1" ht="15.75" x14ac:dyDescent="0.25">
      <c r="A7" s="544" t="s">
        <v>508</v>
      </c>
      <c r="B7" s="534">
        <f>SUM(B8:B18)</f>
        <v>94271662325</v>
      </c>
      <c r="C7" s="534">
        <f>SUM(C8:C18)</f>
        <v>62478213750</v>
      </c>
      <c r="D7" s="534">
        <f>SUM(D8:D18)</f>
        <v>156749876075</v>
      </c>
      <c r="E7" s="534">
        <f>SUM(E8:E18)</f>
        <v>191323904697</v>
      </c>
      <c r="F7" s="534"/>
      <c r="G7"/>
      <c r="H7"/>
      <c r="I7"/>
      <c r="J7"/>
      <c r="K7"/>
      <c r="L7"/>
      <c r="M7" s="531"/>
      <c r="N7" s="531"/>
    </row>
    <row r="8" spans="1:14" ht="15.75" x14ac:dyDescent="0.25">
      <c r="A8" s="651" t="s">
        <v>507</v>
      </c>
      <c r="B8" s="537">
        <v>6360023535</v>
      </c>
      <c r="C8" s="537">
        <v>0</v>
      </c>
      <c r="D8" s="537">
        <f t="shared" ref="D8:D18" si="0">+B8+C8</f>
        <v>6360023535</v>
      </c>
      <c r="E8" s="537">
        <v>5731279052</v>
      </c>
      <c r="F8" s="534"/>
      <c r="G8"/>
      <c r="H8"/>
      <c r="I8"/>
      <c r="J8"/>
      <c r="K8"/>
      <c r="L8"/>
    </row>
    <row r="9" spans="1:14" ht="15.75" x14ac:dyDescent="0.25">
      <c r="A9" s="651" t="s">
        <v>493</v>
      </c>
      <c r="B9" s="537">
        <v>1727656183</v>
      </c>
      <c r="C9" s="537">
        <v>0</v>
      </c>
      <c r="D9" s="537">
        <f t="shared" si="0"/>
        <v>1727656183</v>
      </c>
      <c r="E9" s="537">
        <v>2171512681</v>
      </c>
      <c r="F9" s="534"/>
      <c r="G9"/>
      <c r="H9"/>
      <c r="I9"/>
      <c r="J9"/>
      <c r="K9"/>
      <c r="L9"/>
    </row>
    <row r="10" spans="1:14" ht="15.75" x14ac:dyDescent="0.25">
      <c r="A10" s="651" t="s">
        <v>506</v>
      </c>
      <c r="B10" s="537">
        <v>2174352105</v>
      </c>
      <c r="C10" s="537">
        <v>0</v>
      </c>
      <c r="D10" s="537">
        <f t="shared" si="0"/>
        <v>2174352105</v>
      </c>
      <c r="E10" s="537">
        <v>2639755254</v>
      </c>
      <c r="F10" s="534"/>
      <c r="G10"/>
      <c r="H10"/>
      <c r="I10"/>
      <c r="J10"/>
      <c r="K10"/>
      <c r="L10"/>
    </row>
    <row r="11" spans="1:14" ht="15.75" hidden="1" x14ac:dyDescent="0.25">
      <c r="A11" s="651" t="s">
        <v>505</v>
      </c>
      <c r="B11" s="537">
        <v>0</v>
      </c>
      <c r="C11" s="537">
        <v>0</v>
      </c>
      <c r="D11" s="537">
        <f t="shared" si="0"/>
        <v>0</v>
      </c>
      <c r="E11" s="537">
        <v>0</v>
      </c>
      <c r="F11" s="534"/>
      <c r="G11"/>
      <c r="H11"/>
      <c r="I11"/>
      <c r="J11"/>
      <c r="K11"/>
      <c r="L11"/>
    </row>
    <row r="12" spans="1:14" ht="15.75" x14ac:dyDescent="0.25">
      <c r="A12" s="651" t="s">
        <v>491</v>
      </c>
      <c r="B12" s="537">
        <v>18497513905</v>
      </c>
      <c r="C12" s="537">
        <v>0</v>
      </c>
      <c r="D12" s="537">
        <f t="shared" si="0"/>
        <v>18497513905</v>
      </c>
      <c r="E12" s="537">
        <v>24326876643</v>
      </c>
      <c r="F12" s="534"/>
      <c r="G12"/>
      <c r="H12"/>
      <c r="I12"/>
      <c r="J12"/>
      <c r="K12"/>
      <c r="L12"/>
    </row>
    <row r="13" spans="1:14" ht="15.75" x14ac:dyDescent="0.25">
      <c r="A13" s="651" t="s">
        <v>490</v>
      </c>
      <c r="B13" s="537">
        <v>54827613885</v>
      </c>
      <c r="C13" s="537">
        <v>62478213750</v>
      </c>
      <c r="D13" s="537">
        <f t="shared" si="0"/>
        <v>117305827635</v>
      </c>
      <c r="E13" s="537">
        <v>147613699122</v>
      </c>
      <c r="F13" s="534"/>
      <c r="G13"/>
      <c r="H13"/>
      <c r="I13"/>
      <c r="J13"/>
      <c r="K13"/>
      <c r="L13"/>
    </row>
    <row r="14" spans="1:14" ht="15.75" x14ac:dyDescent="0.25">
      <c r="A14" s="651" t="s">
        <v>504</v>
      </c>
      <c r="B14" s="537">
        <v>3480456217</v>
      </c>
      <c r="C14" s="537">
        <v>0</v>
      </c>
      <c r="D14" s="537">
        <f t="shared" si="0"/>
        <v>3480456217</v>
      </c>
      <c r="E14" s="537">
        <v>1261978738</v>
      </c>
      <c r="F14" s="534"/>
      <c r="G14"/>
      <c r="H14"/>
      <c r="I14"/>
      <c r="J14"/>
      <c r="K14"/>
      <c r="L14"/>
    </row>
    <row r="15" spans="1:14" ht="15.75" x14ac:dyDescent="0.25">
      <c r="A15" s="1157" t="s">
        <v>487</v>
      </c>
      <c r="B15" s="543">
        <v>170743013</v>
      </c>
      <c r="C15" s="543">
        <v>0</v>
      </c>
      <c r="D15" s="543">
        <f t="shared" si="0"/>
        <v>170743013</v>
      </c>
      <c r="E15" s="543">
        <v>142863181</v>
      </c>
      <c r="F15" s="534"/>
      <c r="G15"/>
      <c r="H15"/>
      <c r="I15"/>
      <c r="J15"/>
      <c r="K15"/>
      <c r="L15"/>
    </row>
    <row r="16" spans="1:14" ht="15.75" x14ac:dyDescent="0.25">
      <c r="A16" s="651" t="s">
        <v>503</v>
      </c>
      <c r="B16" s="537">
        <v>11176215</v>
      </c>
      <c r="C16" s="537">
        <v>0</v>
      </c>
      <c r="D16" s="537">
        <f t="shared" si="0"/>
        <v>11176215</v>
      </c>
      <c r="E16" s="537">
        <v>13836540</v>
      </c>
      <c r="F16" s="534"/>
      <c r="G16"/>
      <c r="H16"/>
      <c r="I16"/>
      <c r="J16"/>
      <c r="K16"/>
      <c r="L16"/>
    </row>
    <row r="17" spans="1:14" ht="15.75" x14ac:dyDescent="0.25">
      <c r="A17" s="651" t="s">
        <v>488</v>
      </c>
      <c r="B17" s="537">
        <v>7011257114</v>
      </c>
      <c r="C17" s="537">
        <v>0</v>
      </c>
      <c r="D17" s="537">
        <f t="shared" si="0"/>
        <v>7011257114</v>
      </c>
      <c r="E17" s="537">
        <v>7407535475</v>
      </c>
      <c r="F17" s="534"/>
      <c r="G17"/>
      <c r="H17"/>
      <c r="I17"/>
      <c r="J17"/>
      <c r="K17"/>
      <c r="L17"/>
    </row>
    <row r="18" spans="1:14" ht="15.75" x14ac:dyDescent="0.25">
      <c r="A18" s="652" t="s">
        <v>492</v>
      </c>
      <c r="B18" s="543">
        <v>10870153</v>
      </c>
      <c r="C18" s="543">
        <v>0</v>
      </c>
      <c r="D18" s="543">
        <f t="shared" si="0"/>
        <v>10870153</v>
      </c>
      <c r="E18" s="543">
        <v>14568011</v>
      </c>
      <c r="F18" s="534"/>
      <c r="G18"/>
      <c r="H18"/>
      <c r="I18"/>
      <c r="J18"/>
      <c r="K18"/>
      <c r="L18"/>
    </row>
    <row r="19" spans="1:14" s="530" customFormat="1" ht="15.75" x14ac:dyDescent="0.25">
      <c r="A19" s="542" t="s">
        <v>502</v>
      </c>
      <c r="B19" s="539">
        <f>B20+B27+B33+B39+B46+B55+B64+B73</f>
        <v>17005087138</v>
      </c>
      <c r="C19" s="539">
        <f>C20+C27+C33+C39+C46+C55+C64+C73</f>
        <v>40735158255</v>
      </c>
      <c r="D19" s="539">
        <f>D20+D27+D33+D39+D46+D55+D64+D73</f>
        <v>57740245393</v>
      </c>
      <c r="E19" s="539">
        <f>E20+E27+E33+E39+E46+E55+E64+E73</f>
        <v>70276763177</v>
      </c>
      <c r="F19" s="534"/>
      <c r="G19"/>
      <c r="H19"/>
      <c r="I19"/>
      <c r="J19"/>
      <c r="K19"/>
      <c r="L19"/>
      <c r="M19" s="531"/>
      <c r="N19" s="531"/>
    </row>
    <row r="20" spans="1:14" ht="15.75" x14ac:dyDescent="0.25">
      <c r="A20" s="653" t="s">
        <v>501</v>
      </c>
      <c r="B20" s="539">
        <f>SUM(B21:B26)</f>
        <v>1098074556</v>
      </c>
      <c r="C20" s="539">
        <f>SUM(C21:C26)</f>
        <v>5695914435</v>
      </c>
      <c r="D20" s="539">
        <f>SUM(D21:D26)</f>
        <v>6793988991</v>
      </c>
      <c r="E20" s="539">
        <f>SUM(E21:E26)</f>
        <v>10889294328</v>
      </c>
      <c r="F20" s="534"/>
      <c r="G20"/>
      <c r="H20"/>
      <c r="I20"/>
      <c r="J20"/>
      <c r="K20"/>
      <c r="L20"/>
    </row>
    <row r="21" spans="1:14" ht="15.75" x14ac:dyDescent="0.25">
      <c r="A21" s="654" t="s">
        <v>33</v>
      </c>
      <c r="B21" s="537">
        <v>107120280</v>
      </c>
      <c r="C21" s="537">
        <v>0</v>
      </c>
      <c r="D21" s="537">
        <f t="shared" ref="D21:D26" si="1">+B21+C21</f>
        <v>107120280</v>
      </c>
      <c r="E21" s="537">
        <v>20288218</v>
      </c>
      <c r="F21" s="534"/>
      <c r="G21"/>
      <c r="H21"/>
      <c r="I21"/>
      <c r="J21"/>
      <c r="K21"/>
      <c r="L21"/>
    </row>
    <row r="22" spans="1:14" ht="15.75" x14ac:dyDescent="0.25">
      <c r="A22" s="654" t="s">
        <v>493</v>
      </c>
      <c r="B22" s="537">
        <v>160128229</v>
      </c>
      <c r="C22" s="537">
        <v>0</v>
      </c>
      <c r="D22" s="537">
        <f t="shared" si="1"/>
        <v>160128229</v>
      </c>
      <c r="E22" s="537">
        <v>396637754</v>
      </c>
      <c r="F22" s="534"/>
      <c r="G22"/>
      <c r="H22"/>
      <c r="I22"/>
      <c r="J22"/>
      <c r="K22"/>
      <c r="L22"/>
    </row>
    <row r="23" spans="1:14" ht="15.75" x14ac:dyDescent="0.25">
      <c r="A23" s="654" t="s">
        <v>492</v>
      </c>
      <c r="B23" s="537">
        <v>7648720</v>
      </c>
      <c r="C23" s="537">
        <v>0</v>
      </c>
      <c r="D23" s="537">
        <f t="shared" si="1"/>
        <v>7648720</v>
      </c>
      <c r="E23" s="537">
        <v>19473339</v>
      </c>
      <c r="F23" s="534"/>
      <c r="H23"/>
      <c r="I23" s="541"/>
    </row>
    <row r="24" spans="1:14" ht="15.75" x14ac:dyDescent="0.25">
      <c r="A24" s="654" t="s">
        <v>491</v>
      </c>
      <c r="B24" s="537">
        <v>0</v>
      </c>
      <c r="C24" s="537">
        <v>0</v>
      </c>
      <c r="D24" s="537">
        <f t="shared" si="1"/>
        <v>0</v>
      </c>
      <c r="E24" s="537">
        <v>1695293397</v>
      </c>
      <c r="F24" s="534"/>
      <c r="H24"/>
      <c r="I24" s="541"/>
    </row>
    <row r="25" spans="1:14" ht="15.75" x14ac:dyDescent="0.25">
      <c r="A25" s="654" t="s">
        <v>490</v>
      </c>
      <c r="B25" s="537">
        <v>823177327</v>
      </c>
      <c r="C25" s="537">
        <v>5695914435</v>
      </c>
      <c r="D25" s="537">
        <f t="shared" si="1"/>
        <v>6519091762</v>
      </c>
      <c r="E25" s="537">
        <v>7319783275</v>
      </c>
      <c r="F25" s="534"/>
      <c r="H25"/>
      <c r="I25" s="541"/>
    </row>
    <row r="26" spans="1:14" ht="15" customHeight="1" x14ac:dyDescent="0.25">
      <c r="A26" s="654" t="s">
        <v>488</v>
      </c>
      <c r="B26" s="537">
        <v>0</v>
      </c>
      <c r="C26" s="537">
        <v>0</v>
      </c>
      <c r="D26" s="537">
        <f t="shared" si="1"/>
        <v>0</v>
      </c>
      <c r="E26" s="537">
        <v>1437818345</v>
      </c>
      <c r="F26" s="534"/>
      <c r="H26"/>
      <c r="I26" s="541"/>
    </row>
    <row r="27" spans="1:14" ht="15.75" hidden="1" x14ac:dyDescent="0.25">
      <c r="A27" s="653" t="s">
        <v>500</v>
      </c>
      <c r="B27" s="539">
        <f>SUM(B28:B32)</f>
        <v>0</v>
      </c>
      <c r="C27" s="539">
        <f>SUM(C28:C32)</f>
        <v>0</v>
      </c>
      <c r="D27" s="539">
        <f>SUM(D28:D32)</f>
        <v>0</v>
      </c>
      <c r="E27" s="539">
        <f>SUM(E28:E32)</f>
        <v>0</v>
      </c>
      <c r="F27" s="534"/>
      <c r="I27" s="541"/>
    </row>
    <row r="28" spans="1:14" ht="15.75" hidden="1" x14ac:dyDescent="0.25">
      <c r="A28" s="654" t="s">
        <v>33</v>
      </c>
      <c r="B28" s="537">
        <v>0</v>
      </c>
      <c r="C28" s="537">
        <v>0</v>
      </c>
      <c r="D28" s="537">
        <f>B28+C28</f>
        <v>0</v>
      </c>
      <c r="E28" s="537">
        <v>0</v>
      </c>
      <c r="F28" s="534"/>
      <c r="I28" s="541"/>
    </row>
    <row r="29" spans="1:14" ht="15.75" hidden="1" x14ac:dyDescent="0.25">
      <c r="A29" s="654" t="s">
        <v>493</v>
      </c>
      <c r="B29" s="537">
        <v>0</v>
      </c>
      <c r="C29" s="537">
        <v>0</v>
      </c>
      <c r="D29" s="537">
        <f>B29+C29</f>
        <v>0</v>
      </c>
      <c r="E29" s="537">
        <v>0</v>
      </c>
      <c r="F29" s="534"/>
      <c r="I29" s="541"/>
    </row>
    <row r="30" spans="1:14" ht="15.75" hidden="1" x14ac:dyDescent="0.25">
      <c r="A30" s="654" t="s">
        <v>492</v>
      </c>
      <c r="B30" s="537">
        <v>0</v>
      </c>
      <c r="C30" s="537">
        <v>0</v>
      </c>
      <c r="D30" s="537">
        <f>B30+C30</f>
        <v>0</v>
      </c>
      <c r="E30" s="537">
        <v>0</v>
      </c>
      <c r="F30" s="534"/>
      <c r="I30" s="541"/>
    </row>
    <row r="31" spans="1:14" ht="15.75" hidden="1" x14ac:dyDescent="0.25">
      <c r="A31" s="654" t="s">
        <v>491</v>
      </c>
      <c r="B31" s="537">
        <v>0</v>
      </c>
      <c r="C31" s="537">
        <v>0</v>
      </c>
      <c r="D31" s="537">
        <f>B31+C31</f>
        <v>0</v>
      </c>
      <c r="E31" s="537">
        <v>0</v>
      </c>
      <c r="F31" s="534"/>
    </row>
    <row r="32" spans="1:14" ht="15.75" hidden="1" x14ac:dyDescent="0.25">
      <c r="A32" s="654" t="s">
        <v>490</v>
      </c>
      <c r="B32" s="537">
        <v>0</v>
      </c>
      <c r="C32" s="537">
        <v>0</v>
      </c>
      <c r="D32" s="537">
        <f>B32+C32</f>
        <v>0</v>
      </c>
      <c r="E32" s="537">
        <v>0</v>
      </c>
      <c r="F32" s="534"/>
    </row>
    <row r="33" spans="1:14" ht="15.75" x14ac:dyDescent="0.25">
      <c r="A33" s="653" t="s">
        <v>499</v>
      </c>
      <c r="B33" s="539">
        <f>SUM(B34:B38)</f>
        <v>2617125864</v>
      </c>
      <c r="C33" s="539">
        <f>SUM(C34:C38)</f>
        <v>5881799735</v>
      </c>
      <c r="D33" s="539">
        <f>SUM(D34:D38)</f>
        <v>8498925599</v>
      </c>
      <c r="E33" s="539">
        <f>SUM(E34:E38)</f>
        <v>12877723788</v>
      </c>
      <c r="F33" s="534"/>
      <c r="H33"/>
    </row>
    <row r="34" spans="1:14" ht="15.75" x14ac:dyDescent="0.25">
      <c r="A34" s="654" t="s">
        <v>33</v>
      </c>
      <c r="B34" s="537">
        <v>52130444</v>
      </c>
      <c r="C34" s="537">
        <v>0</v>
      </c>
      <c r="D34" s="537">
        <f>+C34+B34</f>
        <v>52130444</v>
      </c>
      <c r="E34" s="537">
        <v>82216162</v>
      </c>
      <c r="F34" s="534"/>
      <c r="H34"/>
    </row>
    <row r="35" spans="1:14" ht="15.75" x14ac:dyDescent="0.25">
      <c r="A35" s="654" t="s">
        <v>493</v>
      </c>
      <c r="B35" s="537">
        <v>47163867</v>
      </c>
      <c r="C35" s="537">
        <v>0</v>
      </c>
      <c r="D35" s="537">
        <f>+C35+B35</f>
        <v>47163867</v>
      </c>
      <c r="E35" s="537">
        <v>121904880</v>
      </c>
      <c r="F35" s="534"/>
      <c r="H35"/>
    </row>
    <row r="36" spans="1:14" ht="15.75" x14ac:dyDescent="0.25">
      <c r="A36" s="654" t="s">
        <v>488</v>
      </c>
      <c r="B36" s="537">
        <v>221595572</v>
      </c>
      <c r="C36" s="537">
        <v>0</v>
      </c>
      <c r="D36" s="537">
        <f>+C36+B36</f>
        <v>221595572</v>
      </c>
      <c r="E36" s="537">
        <v>0</v>
      </c>
      <c r="F36" s="534"/>
      <c r="H36"/>
    </row>
    <row r="37" spans="1:14" s="540" customFormat="1" ht="15.75" x14ac:dyDescent="0.25">
      <c r="A37" s="654" t="s">
        <v>492</v>
      </c>
      <c r="B37" s="537">
        <v>7305553</v>
      </c>
      <c r="C37" s="537">
        <v>0</v>
      </c>
      <c r="D37" s="537">
        <f>+C37+B37</f>
        <v>7305553</v>
      </c>
      <c r="E37" s="537">
        <v>3465783</v>
      </c>
      <c r="F37" s="534"/>
      <c r="G37" s="151"/>
      <c r="H37"/>
      <c r="I37" s="151"/>
      <c r="J37" s="151"/>
      <c r="K37" s="151"/>
      <c r="L37" s="151"/>
      <c r="M37" s="151"/>
      <c r="N37" s="151"/>
    </row>
    <row r="38" spans="1:14" ht="15.75" x14ac:dyDescent="0.25">
      <c r="A38" s="654" t="s">
        <v>490</v>
      </c>
      <c r="B38" s="537">
        <v>2288930428</v>
      </c>
      <c r="C38" s="537">
        <v>5881799735</v>
      </c>
      <c r="D38" s="537">
        <f>+C38+B38</f>
        <v>8170730163</v>
      </c>
      <c r="E38" s="537">
        <v>12670136963</v>
      </c>
      <c r="F38" s="534"/>
      <c r="H38"/>
    </row>
    <row r="39" spans="1:14" ht="15.75" x14ac:dyDescent="0.25">
      <c r="A39" s="653" t="s">
        <v>498</v>
      </c>
      <c r="B39" s="539">
        <f>SUM(B40:B45)</f>
        <v>3339851040</v>
      </c>
      <c r="C39" s="539">
        <f>SUM(C40:C45)</f>
        <v>6855364007</v>
      </c>
      <c r="D39" s="539">
        <f>SUM(D40:D45)</f>
        <v>10195215047</v>
      </c>
      <c r="E39" s="539">
        <f>SUM(E40:E45)</f>
        <v>14352694587</v>
      </c>
      <c r="F39" s="534"/>
      <c r="H39"/>
    </row>
    <row r="40" spans="1:14" ht="15.75" x14ac:dyDescent="0.25">
      <c r="A40" s="654" t="s">
        <v>33</v>
      </c>
      <c r="B40" s="537">
        <v>43780395</v>
      </c>
      <c r="C40" s="537">
        <v>0</v>
      </c>
      <c r="D40" s="537">
        <f t="shared" ref="D40:D45" si="2">+C40+B40</f>
        <v>43780395</v>
      </c>
      <c r="E40" s="537">
        <v>127651382</v>
      </c>
      <c r="F40" s="534"/>
      <c r="H40"/>
    </row>
    <row r="41" spans="1:14" ht="15.75" x14ac:dyDescent="0.25">
      <c r="A41" s="654" t="s">
        <v>493</v>
      </c>
      <c r="B41" s="537">
        <v>38374224</v>
      </c>
      <c r="C41" s="537">
        <v>0</v>
      </c>
      <c r="D41" s="537">
        <f t="shared" si="2"/>
        <v>38374224</v>
      </c>
      <c r="E41" s="537">
        <v>40867565</v>
      </c>
      <c r="F41" s="534"/>
      <c r="H41"/>
    </row>
    <row r="42" spans="1:14" ht="15.75" x14ac:dyDescent="0.25">
      <c r="A42" s="654" t="s">
        <v>492</v>
      </c>
      <c r="B42" s="537">
        <v>5439383</v>
      </c>
      <c r="C42" s="537">
        <v>0</v>
      </c>
      <c r="D42" s="537">
        <f t="shared" si="2"/>
        <v>5439383</v>
      </c>
      <c r="E42" s="537">
        <v>879114</v>
      </c>
      <c r="F42" s="534"/>
      <c r="H42"/>
    </row>
    <row r="43" spans="1:14" ht="15.75" x14ac:dyDescent="0.25">
      <c r="A43" s="654" t="s">
        <v>491</v>
      </c>
      <c r="B43" s="537">
        <v>306431166</v>
      </c>
      <c r="C43" s="537">
        <v>0</v>
      </c>
      <c r="D43" s="537">
        <f t="shared" si="2"/>
        <v>306431166</v>
      </c>
      <c r="E43" s="537">
        <v>0</v>
      </c>
      <c r="F43" s="534"/>
      <c r="H43"/>
    </row>
    <row r="44" spans="1:14" ht="15.75" x14ac:dyDescent="0.25">
      <c r="A44" s="654" t="s">
        <v>490</v>
      </c>
      <c r="B44" s="537">
        <v>2839763513</v>
      </c>
      <c r="C44" s="537">
        <v>6855364007</v>
      </c>
      <c r="D44" s="537">
        <f t="shared" si="2"/>
        <v>9695127520</v>
      </c>
      <c r="E44" s="537">
        <v>12668070308</v>
      </c>
      <c r="F44" s="534"/>
      <c r="H44"/>
    </row>
    <row r="45" spans="1:14" ht="15.75" x14ac:dyDescent="0.25">
      <c r="A45" s="654" t="s">
        <v>488</v>
      </c>
      <c r="B45" s="537">
        <v>106062359</v>
      </c>
      <c r="C45" s="537">
        <v>0</v>
      </c>
      <c r="D45" s="537">
        <f t="shared" si="2"/>
        <v>106062359</v>
      </c>
      <c r="E45" s="537">
        <v>1515226218</v>
      </c>
      <c r="F45" s="534"/>
      <c r="H45"/>
    </row>
    <row r="46" spans="1:14" ht="15.75" x14ac:dyDescent="0.25">
      <c r="A46" s="653" t="s">
        <v>497</v>
      </c>
      <c r="B46" s="539">
        <f>SUM(B47:B54)</f>
        <v>4585149014</v>
      </c>
      <c r="C46" s="539">
        <f>SUM(C47:C54)</f>
        <v>5500099655</v>
      </c>
      <c r="D46" s="539">
        <f>SUM(D47:D54)</f>
        <v>10085248669</v>
      </c>
      <c r="E46" s="539">
        <f>SUM(E47:E54)</f>
        <v>14863475680</v>
      </c>
      <c r="F46" s="534"/>
      <c r="H46"/>
    </row>
    <row r="47" spans="1:14" ht="15.75" x14ac:dyDescent="0.25">
      <c r="A47" s="654" t="s">
        <v>33</v>
      </c>
      <c r="B47" s="537">
        <v>10765231</v>
      </c>
      <c r="C47" s="537">
        <v>0</v>
      </c>
      <c r="D47" s="537">
        <f t="shared" ref="D47:D54" si="3">+C47+B47</f>
        <v>10765231</v>
      </c>
      <c r="E47" s="537">
        <v>51837280</v>
      </c>
      <c r="F47" s="534"/>
      <c r="H47"/>
    </row>
    <row r="48" spans="1:14" ht="15.75" x14ac:dyDescent="0.25">
      <c r="A48" s="654" t="s">
        <v>493</v>
      </c>
      <c r="B48" s="537">
        <v>4283443</v>
      </c>
      <c r="C48" s="537">
        <v>0</v>
      </c>
      <c r="D48" s="537">
        <f t="shared" si="3"/>
        <v>4283443</v>
      </c>
      <c r="E48" s="537">
        <v>12247295</v>
      </c>
      <c r="F48" s="534"/>
      <c r="H48"/>
    </row>
    <row r="49" spans="1:8" ht="15.75" x14ac:dyDescent="0.25">
      <c r="A49" s="654" t="s">
        <v>492</v>
      </c>
      <c r="B49" s="537">
        <v>6531734</v>
      </c>
      <c r="C49" s="537">
        <v>0</v>
      </c>
      <c r="D49" s="537">
        <f t="shared" si="3"/>
        <v>6531734</v>
      </c>
      <c r="E49" s="537">
        <v>559892</v>
      </c>
      <c r="F49" s="534"/>
      <c r="H49"/>
    </row>
    <row r="50" spans="1:8" ht="15.75" x14ac:dyDescent="0.25">
      <c r="A50" s="654" t="s">
        <v>491</v>
      </c>
      <c r="B50" s="537">
        <v>230630814</v>
      </c>
      <c r="C50" s="537">
        <v>0</v>
      </c>
      <c r="D50" s="537">
        <f t="shared" si="3"/>
        <v>230630814</v>
      </c>
      <c r="E50" s="537">
        <v>528556933</v>
      </c>
      <c r="F50" s="534"/>
      <c r="H50"/>
    </row>
    <row r="51" spans="1:8" ht="15.75" x14ac:dyDescent="0.25">
      <c r="A51" s="654" t="s">
        <v>490</v>
      </c>
      <c r="B51" s="537">
        <v>4276788055</v>
      </c>
      <c r="C51" s="537">
        <v>5500099655</v>
      </c>
      <c r="D51" s="537">
        <f t="shared" si="3"/>
        <v>9776887710</v>
      </c>
      <c r="E51" s="537">
        <v>13651348555</v>
      </c>
      <c r="F51" s="534"/>
      <c r="H51"/>
    </row>
    <row r="52" spans="1:8" ht="15.75" x14ac:dyDescent="0.25">
      <c r="A52" s="654" t="s">
        <v>489</v>
      </c>
      <c r="B52" s="537">
        <v>3974932</v>
      </c>
      <c r="C52" s="537">
        <v>0</v>
      </c>
      <c r="D52" s="537">
        <f t="shared" si="3"/>
        <v>3974932</v>
      </c>
      <c r="E52" s="537">
        <v>28861200</v>
      </c>
      <c r="F52" s="534"/>
      <c r="H52"/>
    </row>
    <row r="53" spans="1:8" ht="15.75" x14ac:dyDescent="0.25">
      <c r="A53" s="654" t="s">
        <v>488</v>
      </c>
      <c r="B53" s="537">
        <v>52174805</v>
      </c>
      <c r="C53" s="537">
        <v>0</v>
      </c>
      <c r="D53" s="537">
        <f t="shared" si="3"/>
        <v>52174805</v>
      </c>
      <c r="E53" s="537">
        <v>152482499</v>
      </c>
      <c r="F53" s="534"/>
      <c r="H53"/>
    </row>
    <row r="54" spans="1:8" ht="15.75" x14ac:dyDescent="0.25">
      <c r="A54" s="654" t="s">
        <v>487</v>
      </c>
      <c r="B54" s="537">
        <v>0</v>
      </c>
      <c r="C54" s="537">
        <v>0</v>
      </c>
      <c r="D54" s="537">
        <f t="shared" si="3"/>
        <v>0</v>
      </c>
      <c r="E54" s="537">
        <v>437582026</v>
      </c>
      <c r="F54" s="534"/>
      <c r="H54"/>
    </row>
    <row r="55" spans="1:8" ht="15.75" x14ac:dyDescent="0.25">
      <c r="A55" s="653" t="s">
        <v>496</v>
      </c>
      <c r="B55" s="539">
        <f>SUM(B56:B63)</f>
        <v>1783964734</v>
      </c>
      <c r="C55" s="539">
        <f>SUM(C56:C63)</f>
        <v>6628205536</v>
      </c>
      <c r="D55" s="539">
        <f>SUM(D56:D63)</f>
        <v>8412170270</v>
      </c>
      <c r="E55" s="539">
        <f>SUM(E56:E63)</f>
        <v>8758272706</v>
      </c>
      <c r="F55" s="534"/>
      <c r="H55"/>
    </row>
    <row r="56" spans="1:8" ht="15.75" x14ac:dyDescent="0.25">
      <c r="A56" s="654" t="s">
        <v>33</v>
      </c>
      <c r="B56" s="537">
        <v>2664891</v>
      </c>
      <c r="C56" s="537">
        <v>0</v>
      </c>
      <c r="D56" s="537">
        <f t="shared" ref="D56:D63" si="4">+C56+B56</f>
        <v>2664891</v>
      </c>
      <c r="E56" s="537">
        <v>200345</v>
      </c>
      <c r="F56" s="534"/>
      <c r="H56"/>
    </row>
    <row r="57" spans="1:8" ht="15.75" x14ac:dyDescent="0.25">
      <c r="A57" s="654" t="s">
        <v>493</v>
      </c>
      <c r="B57" s="537">
        <v>414477393</v>
      </c>
      <c r="C57" s="537">
        <v>0</v>
      </c>
      <c r="D57" s="537">
        <f t="shared" si="4"/>
        <v>414477393</v>
      </c>
      <c r="E57" s="537">
        <v>38068352</v>
      </c>
      <c r="F57" s="534"/>
      <c r="H57"/>
    </row>
    <row r="58" spans="1:8" ht="15.75" x14ac:dyDescent="0.25">
      <c r="A58" s="654" t="s">
        <v>492</v>
      </c>
      <c r="B58" s="537">
        <v>8624382</v>
      </c>
      <c r="C58" s="537">
        <v>0</v>
      </c>
      <c r="D58" s="537">
        <f t="shared" si="4"/>
        <v>8624382</v>
      </c>
      <c r="E58" s="537">
        <v>0</v>
      </c>
      <c r="F58" s="534"/>
      <c r="H58"/>
    </row>
    <row r="59" spans="1:8" ht="15.75" x14ac:dyDescent="0.25">
      <c r="A59" s="654" t="s">
        <v>491</v>
      </c>
      <c r="B59" s="537">
        <v>221219875</v>
      </c>
      <c r="C59" s="537">
        <v>0</v>
      </c>
      <c r="D59" s="537">
        <f t="shared" si="4"/>
        <v>221219875</v>
      </c>
      <c r="E59" s="537">
        <v>0</v>
      </c>
      <c r="F59" s="534"/>
      <c r="H59"/>
    </row>
    <row r="60" spans="1:8" ht="15.75" x14ac:dyDescent="0.25">
      <c r="A60" s="654" t="s">
        <v>490</v>
      </c>
      <c r="B60" s="537">
        <v>1096436676</v>
      </c>
      <c r="C60" s="537">
        <v>6628205536</v>
      </c>
      <c r="D60" s="537">
        <f t="shared" si="4"/>
        <v>7724642212</v>
      </c>
      <c r="E60" s="537">
        <v>8529812714</v>
      </c>
      <c r="F60" s="534"/>
      <c r="H60"/>
    </row>
    <row r="61" spans="1:8" ht="15.75" hidden="1" x14ac:dyDescent="0.25">
      <c r="A61" s="654" t="s">
        <v>489</v>
      </c>
      <c r="B61" s="537">
        <v>0</v>
      </c>
      <c r="C61" s="537">
        <v>0</v>
      </c>
      <c r="D61" s="537">
        <f t="shared" si="4"/>
        <v>0</v>
      </c>
      <c r="E61" s="537">
        <v>0</v>
      </c>
      <c r="F61" s="534"/>
    </row>
    <row r="62" spans="1:8" ht="15" customHeight="1" x14ac:dyDescent="0.25">
      <c r="A62" s="654" t="s">
        <v>488</v>
      </c>
      <c r="B62" s="537">
        <v>40541517</v>
      </c>
      <c r="C62" s="537">
        <v>0</v>
      </c>
      <c r="D62" s="537">
        <f t="shared" si="4"/>
        <v>40541517</v>
      </c>
      <c r="E62" s="537">
        <v>190191295</v>
      </c>
      <c r="F62" s="534"/>
      <c r="H62"/>
    </row>
    <row r="63" spans="1:8" ht="15.75" hidden="1" x14ac:dyDescent="0.25">
      <c r="A63" s="654" t="s">
        <v>487</v>
      </c>
      <c r="B63" s="537">
        <v>0</v>
      </c>
      <c r="C63" s="537">
        <v>0</v>
      </c>
      <c r="D63" s="537">
        <f t="shared" si="4"/>
        <v>0</v>
      </c>
      <c r="E63" s="537">
        <v>0</v>
      </c>
      <c r="F63" s="534"/>
    </row>
    <row r="64" spans="1:8" ht="15.75" x14ac:dyDescent="0.25">
      <c r="A64" s="653" t="s">
        <v>495</v>
      </c>
      <c r="B64" s="539">
        <f>SUM(B65:B72)</f>
        <v>1360436684</v>
      </c>
      <c r="C64" s="539">
        <f>SUM(C65:C72)</f>
        <v>5572660030</v>
      </c>
      <c r="D64" s="539">
        <f>SUM(D65:D72)</f>
        <v>6933096714</v>
      </c>
      <c r="E64" s="539">
        <f>SUM(E65:E72)</f>
        <v>8535302088</v>
      </c>
      <c r="F64" s="534"/>
      <c r="H64"/>
    </row>
    <row r="65" spans="1:8" ht="15.75" x14ac:dyDescent="0.25">
      <c r="A65" s="654" t="s">
        <v>33</v>
      </c>
      <c r="B65" s="537">
        <v>2010401</v>
      </c>
      <c r="C65" s="537">
        <v>0</v>
      </c>
      <c r="D65" s="537">
        <f t="shared" ref="D65:D71" si="5">+C65+B65</f>
        <v>2010401</v>
      </c>
      <c r="E65" s="537">
        <v>152330</v>
      </c>
      <c r="F65" s="534"/>
      <c r="H65"/>
    </row>
    <row r="66" spans="1:8" ht="15.75" x14ac:dyDescent="0.25">
      <c r="A66" s="654" t="s">
        <v>493</v>
      </c>
      <c r="B66" s="537">
        <v>57480823</v>
      </c>
      <c r="C66" s="537">
        <v>0</v>
      </c>
      <c r="D66" s="537">
        <f t="shared" si="5"/>
        <v>57480823</v>
      </c>
      <c r="E66" s="537">
        <v>118407894</v>
      </c>
      <c r="F66" s="534"/>
      <c r="H66"/>
    </row>
    <row r="67" spans="1:8" ht="15.75" x14ac:dyDescent="0.25">
      <c r="A67" s="654" t="s">
        <v>492</v>
      </c>
      <c r="B67" s="537">
        <v>4219623</v>
      </c>
      <c r="C67" s="537">
        <v>0</v>
      </c>
      <c r="D67" s="537">
        <f t="shared" si="5"/>
        <v>4219623</v>
      </c>
      <c r="E67" s="537">
        <v>0</v>
      </c>
      <c r="F67" s="534"/>
      <c r="H67"/>
    </row>
    <row r="68" spans="1:8" ht="15.75" x14ac:dyDescent="0.25">
      <c r="A68" s="654" t="s">
        <v>491</v>
      </c>
      <c r="B68" s="537">
        <v>1137192969</v>
      </c>
      <c r="C68" s="537">
        <v>0</v>
      </c>
      <c r="D68" s="537">
        <f t="shared" si="5"/>
        <v>1137192969</v>
      </c>
      <c r="E68" s="537">
        <v>0</v>
      </c>
      <c r="F68" s="534"/>
      <c r="H68"/>
    </row>
    <row r="69" spans="1:8" ht="15.75" x14ac:dyDescent="0.25">
      <c r="A69" s="654" t="s">
        <v>490</v>
      </c>
      <c r="B69" s="537">
        <v>154812356</v>
      </c>
      <c r="C69" s="537">
        <v>5572660030</v>
      </c>
      <c r="D69" s="537">
        <f t="shared" si="5"/>
        <v>5727472386</v>
      </c>
      <c r="E69" s="537">
        <v>8339211910</v>
      </c>
      <c r="F69" s="534"/>
      <c r="H69"/>
    </row>
    <row r="70" spans="1:8" ht="15.75" hidden="1" x14ac:dyDescent="0.25">
      <c r="A70" s="654" t="s">
        <v>489</v>
      </c>
      <c r="B70" s="537">
        <v>0</v>
      </c>
      <c r="C70" s="537">
        <v>0</v>
      </c>
      <c r="D70" s="537">
        <f t="shared" si="5"/>
        <v>0</v>
      </c>
      <c r="E70" s="537">
        <v>0</v>
      </c>
      <c r="F70" s="534"/>
    </row>
    <row r="71" spans="1:8" ht="15.75" x14ac:dyDescent="0.25">
      <c r="A71" s="654" t="s">
        <v>488</v>
      </c>
      <c r="B71" s="537">
        <v>4720512</v>
      </c>
      <c r="C71" s="537">
        <v>0</v>
      </c>
      <c r="D71" s="537">
        <f t="shared" si="5"/>
        <v>4720512</v>
      </c>
      <c r="E71" s="537">
        <v>77529954</v>
      </c>
      <c r="F71" s="534"/>
      <c r="H71"/>
    </row>
    <row r="72" spans="1:8" ht="15.75" hidden="1" x14ac:dyDescent="0.25">
      <c r="A72" s="654" t="s">
        <v>487</v>
      </c>
      <c r="B72" s="537">
        <v>0</v>
      </c>
      <c r="C72" s="537">
        <v>0</v>
      </c>
      <c r="D72" s="537">
        <f>B72+C72</f>
        <v>0</v>
      </c>
      <c r="E72" s="537">
        <v>0</v>
      </c>
      <c r="F72" s="534"/>
    </row>
    <row r="73" spans="1:8" ht="15.75" x14ac:dyDescent="0.25">
      <c r="A73" s="653" t="s">
        <v>494</v>
      </c>
      <c r="B73" s="539">
        <f>SUM(B74:B81)</f>
        <v>2220485246</v>
      </c>
      <c r="C73" s="539">
        <f>SUM(C74:C81)</f>
        <v>4601114857</v>
      </c>
      <c r="D73" s="539">
        <f>SUM(D74:D81)</f>
        <v>6821600103</v>
      </c>
      <c r="E73" s="539">
        <f>SUM(E74:E81)</f>
        <v>0</v>
      </c>
      <c r="F73" s="534"/>
      <c r="H73"/>
    </row>
    <row r="74" spans="1:8" ht="15.75" x14ac:dyDescent="0.25">
      <c r="A74" s="654" t="s">
        <v>33</v>
      </c>
      <c r="B74" s="537">
        <v>103568290</v>
      </c>
      <c r="C74" s="537">
        <v>0</v>
      </c>
      <c r="D74" s="537">
        <f t="shared" ref="D74:D81" si="6">+C74+B74</f>
        <v>103568290</v>
      </c>
      <c r="E74" s="537">
        <v>0</v>
      </c>
      <c r="F74" s="534"/>
      <c r="H74"/>
    </row>
    <row r="75" spans="1:8" ht="15.75" x14ac:dyDescent="0.25">
      <c r="A75" s="654" t="s">
        <v>493</v>
      </c>
      <c r="B75" s="537">
        <v>129511934</v>
      </c>
      <c r="C75" s="537">
        <v>0</v>
      </c>
      <c r="D75" s="537">
        <f t="shared" si="6"/>
        <v>129511934</v>
      </c>
      <c r="E75" s="537">
        <v>0</v>
      </c>
      <c r="F75" s="534"/>
      <c r="H75"/>
    </row>
    <row r="76" spans="1:8" ht="15.75" x14ac:dyDescent="0.25">
      <c r="A76" s="654" t="s">
        <v>492</v>
      </c>
      <c r="B76" s="537">
        <v>6486105</v>
      </c>
      <c r="C76" s="537">
        <v>0</v>
      </c>
      <c r="D76" s="537">
        <f t="shared" si="6"/>
        <v>6486105</v>
      </c>
      <c r="E76" s="537">
        <v>0</v>
      </c>
      <c r="F76" s="534"/>
      <c r="H76"/>
    </row>
    <row r="77" spans="1:8" ht="15.75" hidden="1" x14ac:dyDescent="0.25">
      <c r="A77" s="654" t="s">
        <v>491</v>
      </c>
      <c r="B77" s="537">
        <v>0</v>
      </c>
      <c r="C77" s="537">
        <v>0</v>
      </c>
      <c r="D77" s="537">
        <f t="shared" si="6"/>
        <v>0</v>
      </c>
      <c r="E77" s="537">
        <v>0</v>
      </c>
      <c r="F77" s="534"/>
    </row>
    <row r="78" spans="1:8" ht="15.75" x14ac:dyDescent="0.25">
      <c r="A78" s="654" t="s">
        <v>490</v>
      </c>
      <c r="B78" s="537">
        <v>1846645523</v>
      </c>
      <c r="C78" s="537">
        <v>4601114857</v>
      </c>
      <c r="D78" s="537">
        <f t="shared" si="6"/>
        <v>6447760380</v>
      </c>
      <c r="E78" s="537">
        <v>0</v>
      </c>
      <c r="F78" s="534"/>
      <c r="H78"/>
    </row>
    <row r="79" spans="1:8" ht="15.75" hidden="1" x14ac:dyDescent="0.25">
      <c r="A79" s="654" t="s">
        <v>489</v>
      </c>
      <c r="B79" s="537">
        <v>0</v>
      </c>
      <c r="C79" s="537">
        <v>0</v>
      </c>
      <c r="D79" s="537">
        <f t="shared" si="6"/>
        <v>0</v>
      </c>
      <c r="E79" s="537">
        <v>0</v>
      </c>
      <c r="F79" s="534"/>
    </row>
    <row r="80" spans="1:8" ht="15.75" x14ac:dyDescent="0.25">
      <c r="A80" s="654" t="s">
        <v>488</v>
      </c>
      <c r="B80" s="537">
        <v>134273394</v>
      </c>
      <c r="C80" s="537">
        <v>0</v>
      </c>
      <c r="D80" s="537">
        <f t="shared" si="6"/>
        <v>134273394</v>
      </c>
      <c r="E80" s="537">
        <v>0</v>
      </c>
      <c r="F80" s="534"/>
      <c r="H80"/>
    </row>
    <row r="81" spans="1:8" ht="15.75" hidden="1" x14ac:dyDescent="0.25">
      <c r="A81" s="538" t="s">
        <v>487</v>
      </c>
      <c r="B81" s="537">
        <v>0</v>
      </c>
      <c r="C81" s="537">
        <v>0</v>
      </c>
      <c r="D81" s="537">
        <f t="shared" si="6"/>
        <v>0</v>
      </c>
      <c r="E81" s="537">
        <v>0</v>
      </c>
      <c r="F81" s="534"/>
    </row>
    <row r="82" spans="1:8" ht="15.75" x14ac:dyDescent="0.25">
      <c r="A82" s="536" t="s">
        <v>486</v>
      </c>
      <c r="B82" s="535">
        <f>B7+B19</f>
        <v>111276749463</v>
      </c>
      <c r="C82" s="535">
        <f>C7+C19</f>
        <v>103213372005</v>
      </c>
      <c r="D82" s="535">
        <f>D7+D19</f>
        <v>214490121468</v>
      </c>
      <c r="E82" s="535">
        <f>E7+E19</f>
        <v>261600667874</v>
      </c>
      <c r="F82" s="534"/>
      <c r="H82"/>
    </row>
    <row r="83" spans="1:8" s="151" customFormat="1" hidden="1" x14ac:dyDescent="0.2">
      <c r="A83" s="533"/>
      <c r="B83" s="532"/>
      <c r="C83" s="532"/>
      <c r="D83" s="532"/>
      <c r="E83" s="532"/>
      <c r="F83" s="35"/>
    </row>
    <row r="84" spans="1:8" s="151" customFormat="1" hidden="1" x14ac:dyDescent="0.2">
      <c r="A84" s="533"/>
      <c r="B84" s="532"/>
      <c r="C84" s="532"/>
      <c r="D84" s="532"/>
      <c r="E84" s="532"/>
      <c r="F84" s="35"/>
    </row>
  </sheetData>
  <mergeCells count="2">
    <mergeCell ref="A3:E3"/>
    <mergeCell ref="A4:E4"/>
  </mergeCells>
  <pageMargins left="0.35433070866141736" right="0.35433070866141736" top="0.78740157480314965" bottom="0.59055118110236227" header="0.51181102362204722" footer="0.51181102362204722"/>
  <pageSetup scale="74" orientation="portrait" r:id="rId1"/>
  <headerFooter alignWithMargins="0">
    <oddFooter>&amp;R&amp;D&amp;T</oddFooter>
  </headerFooter>
  <ignoredErrors>
    <ignoredError sqref="B7:E38 B47:E54 B39:C46 E39:E46 B74:E84 B55:C73 E55:E73" unlockedFormula="1"/>
    <ignoredError sqref="D39:D46 D55:D73" formula="1"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E068A-2128-4DB4-87CB-DAB9ACD09468}">
  <dimension ref="A1:X84"/>
  <sheetViews>
    <sheetView showGridLines="0" zoomScaleNormal="100" workbookViewId="0"/>
  </sheetViews>
  <sheetFormatPr baseColWidth="10" defaultColWidth="0" defaultRowHeight="12.75" zeroHeight="1" x14ac:dyDescent="0.2"/>
  <cols>
    <col min="1" max="1" width="39.42578125" style="35" customWidth="1"/>
    <col min="2" max="2" width="18.28515625" style="35" customWidth="1"/>
    <col min="3" max="3" width="18.85546875" style="35" customWidth="1"/>
    <col min="4" max="4" width="16.42578125" style="35" customWidth="1"/>
    <col min="5" max="5" width="16.140625" style="35" customWidth="1"/>
    <col min="6" max="6" width="17" style="35" customWidth="1"/>
    <col min="7" max="7" width="15.28515625" style="35" customWidth="1"/>
    <col min="8" max="8" width="16.140625" style="35" customWidth="1"/>
    <col min="9" max="9" width="15.42578125" style="35" bestFit="1" customWidth="1"/>
    <col min="10" max="10" width="19" style="35" customWidth="1"/>
    <col min="11" max="11" width="11.140625" style="151" hidden="1" customWidth="1"/>
    <col min="12" max="12" width="15" style="151" hidden="1" customWidth="1"/>
    <col min="13" max="22" width="0" style="151" hidden="1" customWidth="1"/>
    <col min="23" max="24" width="0" style="35" hidden="1" customWidth="1"/>
    <col min="25" max="16384" width="10.42578125" style="35" hidden="1"/>
  </cols>
  <sheetData>
    <row r="1" spans="1:12" ht="20.100000000000001" customHeight="1" x14ac:dyDescent="0.3">
      <c r="A1" s="572" t="s">
        <v>530</v>
      </c>
      <c r="B1" s="573"/>
      <c r="C1" s="570"/>
      <c r="D1" s="570"/>
      <c r="E1" s="570"/>
      <c r="F1" s="570"/>
      <c r="G1" s="570"/>
      <c r="H1" s="570"/>
      <c r="I1" s="570"/>
      <c r="J1" s="570"/>
    </row>
    <row r="2" spans="1:12" ht="15.75" customHeight="1" x14ac:dyDescent="0.3">
      <c r="A2" s="572" t="s">
        <v>529</v>
      </c>
      <c r="B2" s="571"/>
      <c r="C2" s="571"/>
      <c r="D2" s="571"/>
      <c r="E2" s="570"/>
      <c r="F2" s="570"/>
      <c r="G2" s="570"/>
      <c r="H2" s="570"/>
      <c r="I2" s="570"/>
      <c r="J2" s="570"/>
    </row>
    <row r="3" spans="1:12" ht="15.75" customHeight="1" x14ac:dyDescent="0.25">
      <c r="A3" s="481" t="s">
        <v>932</v>
      </c>
      <c r="B3" s="571"/>
      <c r="C3" s="571"/>
      <c r="D3" s="571"/>
      <c r="E3" s="570"/>
      <c r="F3" s="570"/>
      <c r="G3" s="570"/>
      <c r="H3" s="570"/>
      <c r="I3" s="570"/>
      <c r="J3" s="570"/>
    </row>
    <row r="4" spans="1:12" s="151" customFormat="1" ht="15.75" x14ac:dyDescent="0.25">
      <c r="A4" s="1200" t="s">
        <v>528</v>
      </c>
      <c r="B4" s="1200"/>
      <c r="C4" s="1200"/>
      <c r="D4" s="1200"/>
      <c r="E4" s="1200"/>
      <c r="F4" s="1200"/>
      <c r="G4" s="1200"/>
      <c r="H4" s="1200"/>
      <c r="I4" s="1200"/>
      <c r="J4" s="1200"/>
    </row>
    <row r="5" spans="1:12" s="151" customFormat="1" ht="15.75" x14ac:dyDescent="0.25">
      <c r="A5" s="1201" t="s">
        <v>122</v>
      </c>
      <c r="B5" s="1201"/>
      <c r="C5" s="1201"/>
      <c r="D5" s="1201"/>
      <c r="E5" s="1201"/>
      <c r="F5" s="1201"/>
      <c r="G5" s="1201"/>
      <c r="H5" s="1201"/>
      <c r="I5" s="1201"/>
      <c r="J5" s="1201"/>
    </row>
    <row r="6" spans="1:12" s="151" customFormat="1" ht="30.75" customHeight="1" x14ac:dyDescent="0.2">
      <c r="A6" s="404" t="s">
        <v>527</v>
      </c>
      <c r="B6" s="404" t="s">
        <v>526</v>
      </c>
      <c r="C6" s="404" t="s">
        <v>525</v>
      </c>
      <c r="D6" s="404" t="s">
        <v>524</v>
      </c>
      <c r="E6" s="404" t="s">
        <v>523</v>
      </c>
      <c r="F6" s="404" t="s">
        <v>522</v>
      </c>
      <c r="G6" s="404" t="s">
        <v>521</v>
      </c>
      <c r="H6" s="404" t="s">
        <v>520</v>
      </c>
      <c r="I6" s="404" t="s">
        <v>931</v>
      </c>
      <c r="J6" s="404" t="s">
        <v>164</v>
      </c>
    </row>
    <row r="7" spans="1:12" s="151" customFormat="1" ht="15.75" x14ac:dyDescent="0.2">
      <c r="A7" s="568" t="s">
        <v>519</v>
      </c>
      <c r="B7" s="567"/>
      <c r="C7" s="567"/>
      <c r="D7" s="567"/>
      <c r="E7" s="567"/>
      <c r="F7" s="567"/>
      <c r="G7" s="567"/>
      <c r="H7" s="567"/>
      <c r="I7" s="567"/>
      <c r="J7" s="566"/>
    </row>
    <row r="8" spans="1:12" s="151" customFormat="1" ht="15.75" x14ac:dyDescent="0.2">
      <c r="A8" s="564" t="s">
        <v>507</v>
      </c>
      <c r="B8" s="563">
        <v>6360023535</v>
      </c>
      <c r="C8" s="563">
        <v>0</v>
      </c>
      <c r="D8" s="563">
        <v>0</v>
      </c>
      <c r="E8" s="563">
        <v>0</v>
      </c>
      <c r="F8" s="563">
        <v>0</v>
      </c>
      <c r="G8" s="563">
        <v>0</v>
      </c>
      <c r="H8" s="563">
        <v>0</v>
      </c>
      <c r="I8" s="563">
        <v>0</v>
      </c>
      <c r="J8" s="561">
        <f t="shared" ref="J8:J18" si="0">SUM(B8:I8)</f>
        <v>6360023535</v>
      </c>
      <c r="K8" s="35"/>
      <c r="L8" s="473"/>
    </row>
    <row r="9" spans="1:12" s="151" customFormat="1" ht="15.75" x14ac:dyDescent="0.2">
      <c r="A9" s="564" t="s">
        <v>491</v>
      </c>
      <c r="B9" s="563">
        <v>13838687879</v>
      </c>
      <c r="C9" s="563">
        <v>4462267489</v>
      </c>
      <c r="D9" s="563">
        <v>1516850579</v>
      </c>
      <c r="E9" s="563">
        <v>227677554</v>
      </c>
      <c r="F9" s="563">
        <v>21618815</v>
      </c>
      <c r="G9" s="563">
        <v>325886413</v>
      </c>
      <c r="H9" s="563">
        <v>0</v>
      </c>
      <c r="I9" s="563">
        <v>0</v>
      </c>
      <c r="J9" s="561">
        <f t="shared" si="0"/>
        <v>20392988729</v>
      </c>
      <c r="K9" s="35"/>
      <c r="L9" s="473"/>
    </row>
    <row r="10" spans="1:12" s="151" customFormat="1" ht="15.75" x14ac:dyDescent="0.2">
      <c r="A10" s="564" t="s">
        <v>490</v>
      </c>
      <c r="B10" s="563">
        <v>36843723042</v>
      </c>
      <c r="C10" s="563">
        <v>128211995481</v>
      </c>
      <c r="D10" s="563">
        <v>1059296642</v>
      </c>
      <c r="E10" s="563">
        <v>2533124231</v>
      </c>
      <c r="F10" s="563">
        <v>2343377010</v>
      </c>
      <c r="G10" s="563">
        <v>128925455</v>
      </c>
      <c r="H10" s="563">
        <v>86040378</v>
      </c>
      <c r="I10" s="563">
        <v>161057529</v>
      </c>
      <c r="J10" s="561">
        <f t="shared" si="0"/>
        <v>171367539768</v>
      </c>
      <c r="K10" s="35"/>
      <c r="L10" s="473"/>
    </row>
    <row r="11" spans="1:12" s="151" customFormat="1" ht="15.75" x14ac:dyDescent="0.2">
      <c r="A11" s="564" t="s">
        <v>518</v>
      </c>
      <c r="B11" s="563">
        <v>0</v>
      </c>
      <c r="C11" s="563">
        <v>0</v>
      </c>
      <c r="D11" s="563">
        <v>0</v>
      </c>
      <c r="E11" s="563">
        <v>0</v>
      </c>
      <c r="F11" s="563">
        <v>0</v>
      </c>
      <c r="G11" s="563">
        <v>0</v>
      </c>
      <c r="H11" s="563">
        <v>0</v>
      </c>
      <c r="I11" s="563">
        <v>170743013</v>
      </c>
      <c r="J11" s="561">
        <f t="shared" si="0"/>
        <v>170743013</v>
      </c>
      <c r="K11" s="35"/>
      <c r="L11" s="473"/>
    </row>
    <row r="12" spans="1:12" s="151" customFormat="1" ht="15.75" x14ac:dyDescent="0.2">
      <c r="A12" s="133" t="s">
        <v>517</v>
      </c>
      <c r="B12" s="563">
        <v>0</v>
      </c>
      <c r="C12" s="563">
        <v>0</v>
      </c>
      <c r="D12" s="563">
        <v>0</v>
      </c>
      <c r="E12" s="563">
        <v>0</v>
      </c>
      <c r="F12" s="563">
        <v>1107846442</v>
      </c>
      <c r="G12" s="563">
        <v>0</v>
      </c>
      <c r="H12" s="563">
        <v>1066505663</v>
      </c>
      <c r="I12" s="563">
        <v>0</v>
      </c>
      <c r="J12" s="561">
        <f t="shared" si="0"/>
        <v>2174352105</v>
      </c>
      <c r="K12" s="35"/>
      <c r="L12" s="473"/>
    </row>
    <row r="13" spans="1:12" s="151" customFormat="1" ht="15.75" x14ac:dyDescent="0.2">
      <c r="A13" s="133" t="s">
        <v>516</v>
      </c>
      <c r="B13" s="563">
        <v>2579076096</v>
      </c>
      <c r="C13" s="563">
        <v>0</v>
      </c>
      <c r="D13" s="563">
        <v>0</v>
      </c>
      <c r="E13" s="563">
        <v>0</v>
      </c>
      <c r="F13" s="563">
        <v>0</v>
      </c>
      <c r="G13" s="563">
        <v>0</v>
      </c>
      <c r="H13" s="563">
        <v>0</v>
      </c>
      <c r="I13" s="563">
        <v>0</v>
      </c>
      <c r="J13" s="561">
        <f t="shared" si="0"/>
        <v>2579076096</v>
      </c>
      <c r="K13" s="35"/>
      <c r="L13" s="473"/>
    </row>
    <row r="14" spans="1:12" s="151" customFormat="1" ht="15.75" x14ac:dyDescent="0.2">
      <c r="A14" s="564" t="s">
        <v>504</v>
      </c>
      <c r="B14" s="563">
        <v>3480456217</v>
      </c>
      <c r="C14" s="563">
        <v>0</v>
      </c>
      <c r="D14" s="563">
        <v>0</v>
      </c>
      <c r="E14" s="563">
        <v>0</v>
      </c>
      <c r="F14" s="563">
        <v>0</v>
      </c>
      <c r="G14" s="563">
        <v>0</v>
      </c>
      <c r="H14" s="563">
        <v>0</v>
      </c>
      <c r="I14" s="563">
        <v>0</v>
      </c>
      <c r="J14" s="561">
        <f t="shared" si="0"/>
        <v>3480456217</v>
      </c>
      <c r="K14" s="35"/>
      <c r="L14" s="473"/>
    </row>
    <row r="15" spans="1:12" s="151" customFormat="1" ht="15.75" x14ac:dyDescent="0.25">
      <c r="A15" s="565" t="s">
        <v>33</v>
      </c>
      <c r="B15" s="563">
        <v>223493704</v>
      </c>
      <c r="C15" s="563">
        <v>0</v>
      </c>
      <c r="D15" s="563">
        <v>0</v>
      </c>
      <c r="E15" s="563">
        <v>0</v>
      </c>
      <c r="F15" s="563">
        <v>109722443</v>
      </c>
      <c r="G15" s="563">
        <v>0</v>
      </c>
      <c r="H15" s="563">
        <v>0</v>
      </c>
      <c r="I15" s="563">
        <v>0</v>
      </c>
      <c r="J15" s="561">
        <f t="shared" si="0"/>
        <v>333216147</v>
      </c>
      <c r="K15" s="35"/>
      <c r="L15" s="473"/>
    </row>
    <row r="16" spans="1:12" s="151" customFormat="1" ht="15.75" x14ac:dyDescent="0.2">
      <c r="A16" s="564" t="s">
        <v>492</v>
      </c>
      <c r="B16" s="563">
        <v>0</v>
      </c>
      <c r="C16" s="563">
        <v>29328038</v>
      </c>
      <c r="D16" s="563">
        <v>0</v>
      </c>
      <c r="E16" s="563">
        <v>7197241</v>
      </c>
      <c r="F16" s="563">
        <v>18254348</v>
      </c>
      <c r="G16" s="563">
        <v>2346026</v>
      </c>
      <c r="H16" s="563">
        <v>0</v>
      </c>
      <c r="I16" s="563">
        <v>0</v>
      </c>
      <c r="J16" s="561">
        <f t="shared" si="0"/>
        <v>57125653</v>
      </c>
      <c r="K16" s="35"/>
      <c r="L16" s="473"/>
    </row>
    <row r="17" spans="1:12" s="151" customFormat="1" ht="31.5" x14ac:dyDescent="0.2">
      <c r="A17" s="564" t="s">
        <v>488</v>
      </c>
      <c r="B17" s="563">
        <v>625118064</v>
      </c>
      <c r="C17" s="563">
        <v>6945507209</v>
      </c>
      <c r="D17" s="563">
        <v>0</v>
      </c>
      <c r="E17" s="563">
        <v>0</v>
      </c>
      <c r="F17" s="563">
        <v>0</v>
      </c>
      <c r="G17" s="563">
        <v>0</v>
      </c>
      <c r="H17" s="563">
        <v>0</v>
      </c>
      <c r="I17" s="563">
        <v>0</v>
      </c>
      <c r="J17" s="561">
        <f t="shared" si="0"/>
        <v>7570625273</v>
      </c>
      <c r="K17" s="35"/>
      <c r="L17" s="473"/>
    </row>
    <row r="18" spans="1:12" s="151" customFormat="1" ht="15.75" x14ac:dyDescent="0.2">
      <c r="A18" s="564" t="s">
        <v>489</v>
      </c>
      <c r="B18" s="563">
        <v>0</v>
      </c>
      <c r="C18" s="563">
        <v>0</v>
      </c>
      <c r="D18" s="563">
        <v>0</v>
      </c>
      <c r="E18" s="563">
        <v>0</v>
      </c>
      <c r="F18" s="563">
        <v>3974932</v>
      </c>
      <c r="G18" s="563">
        <v>0</v>
      </c>
      <c r="H18" s="563">
        <v>0</v>
      </c>
      <c r="I18" s="563">
        <v>0</v>
      </c>
      <c r="J18" s="561">
        <f t="shared" si="0"/>
        <v>3974932</v>
      </c>
      <c r="K18" s="35"/>
      <c r="L18" s="473"/>
    </row>
    <row r="19" spans="1:12" s="151" customFormat="1" ht="15.75" x14ac:dyDescent="0.2">
      <c r="A19" s="562" t="s">
        <v>515</v>
      </c>
      <c r="B19" s="561">
        <f t="shared" ref="B19:J19" si="1">SUM(B8:B18)</f>
        <v>63950578537</v>
      </c>
      <c r="C19" s="561">
        <f t="shared" si="1"/>
        <v>139649098217</v>
      </c>
      <c r="D19" s="561">
        <f t="shared" si="1"/>
        <v>2576147221</v>
      </c>
      <c r="E19" s="561">
        <f t="shared" si="1"/>
        <v>2767999026</v>
      </c>
      <c r="F19" s="561">
        <f t="shared" si="1"/>
        <v>3604793990</v>
      </c>
      <c r="G19" s="561">
        <f t="shared" si="1"/>
        <v>457157894</v>
      </c>
      <c r="H19" s="561">
        <f t="shared" si="1"/>
        <v>1152546041</v>
      </c>
      <c r="I19" s="561">
        <f t="shared" si="1"/>
        <v>331800542</v>
      </c>
      <c r="J19" s="561">
        <f t="shared" si="1"/>
        <v>214490121468</v>
      </c>
    </row>
    <row r="20" spans="1:12" s="151" customFormat="1" ht="15.75" x14ac:dyDescent="0.2">
      <c r="A20" s="560" t="s">
        <v>514</v>
      </c>
      <c r="B20" s="559">
        <f t="shared" ref="B20:J20" si="2">+B19/$J$19</f>
        <v>0.29815162628149683</v>
      </c>
      <c r="C20" s="559">
        <f t="shared" si="2"/>
        <v>0.65107473137327865</v>
      </c>
      <c r="D20" s="559">
        <f t="shared" si="2"/>
        <v>1.2010563485947477E-2</v>
      </c>
      <c r="E20" s="559">
        <f t="shared" si="2"/>
        <v>1.2905018688298709E-2</v>
      </c>
      <c r="F20" s="559">
        <f t="shared" si="2"/>
        <v>1.6806340382150432E-2</v>
      </c>
      <c r="G20" s="559">
        <f t="shared" si="2"/>
        <v>2.1313703907254481E-3</v>
      </c>
      <c r="H20" s="559">
        <f t="shared" si="2"/>
        <v>5.3734224826384345E-3</v>
      </c>
      <c r="I20" s="559">
        <f t="shared" si="2"/>
        <v>1.5469269154640376E-3</v>
      </c>
      <c r="J20" s="559">
        <f t="shared" si="2"/>
        <v>1</v>
      </c>
    </row>
    <row r="21" spans="1:12" s="151" customFormat="1" hidden="1" x14ac:dyDescent="0.2"/>
    <row r="22" spans="1:12" s="151" customFormat="1" hidden="1" x14ac:dyDescent="0.2"/>
    <row r="23" spans="1:12" s="151" customFormat="1" hidden="1" x14ac:dyDescent="0.2"/>
    <row r="24" spans="1:12" s="151" customFormat="1" hidden="1" x14ac:dyDescent="0.2"/>
    <row r="25" spans="1:12" s="151" customFormat="1" hidden="1" x14ac:dyDescent="0.2"/>
    <row r="26" spans="1:12" s="151" customFormat="1" hidden="1" x14ac:dyDescent="0.2">
      <c r="J26" s="558"/>
    </row>
    <row r="27" spans="1:12" s="151" customFormat="1" hidden="1" x14ac:dyDescent="0.2">
      <c r="J27" s="557"/>
    </row>
    <row r="28" spans="1:12" s="151" customFormat="1" hidden="1" x14ac:dyDescent="0.2">
      <c r="J28" s="557"/>
    </row>
    <row r="29" spans="1:12" s="151" customFormat="1" hidden="1" x14ac:dyDescent="0.2"/>
    <row r="30" spans="1:12" s="151" customFormat="1" hidden="1" x14ac:dyDescent="0.2"/>
    <row r="31" spans="1:12" s="151" customFormat="1" hidden="1" x14ac:dyDescent="0.2"/>
    <row r="32" spans="1:12" s="151" customFormat="1" hidden="1" x14ac:dyDescent="0.2"/>
    <row r="33" s="151" customFormat="1" hidden="1" x14ac:dyDescent="0.2"/>
    <row r="34" s="151" customFormat="1" hidden="1" x14ac:dyDescent="0.2"/>
    <row r="35" s="151" customFormat="1" hidden="1" x14ac:dyDescent="0.2"/>
    <row r="36" s="151" customFormat="1" hidden="1" x14ac:dyDescent="0.2"/>
    <row r="37" s="151" customFormat="1" hidden="1" x14ac:dyDescent="0.2"/>
    <row r="38" s="151" customFormat="1" hidden="1" x14ac:dyDescent="0.2"/>
    <row r="39" s="151" customFormat="1" hidden="1" x14ac:dyDescent="0.2"/>
    <row r="40" s="151" customFormat="1" hidden="1" x14ac:dyDescent="0.2"/>
    <row r="41" s="151" customFormat="1" hidden="1" x14ac:dyDescent="0.2"/>
    <row r="42" s="151" customFormat="1" hidden="1" x14ac:dyDescent="0.2"/>
    <row r="43" s="151" customFormat="1" hidden="1" x14ac:dyDescent="0.2"/>
    <row r="44" s="151" customFormat="1" hidden="1" x14ac:dyDescent="0.2"/>
    <row r="45" s="151" customFormat="1" hidden="1" x14ac:dyDescent="0.2"/>
    <row r="46" s="151" customFormat="1" hidden="1" x14ac:dyDescent="0.2"/>
    <row r="47" s="151" customFormat="1" hidden="1" x14ac:dyDescent="0.2"/>
    <row r="48" s="151" customFormat="1" hidden="1" x14ac:dyDescent="0.2"/>
    <row r="49" spans="1:24" s="151" customFormat="1" hidden="1" x14ac:dyDescent="0.2"/>
    <row r="50" spans="1:24" s="151" customFormat="1" hidden="1" x14ac:dyDescent="0.2"/>
    <row r="51" spans="1:24" s="151" customFormat="1" hidden="1" x14ac:dyDescent="0.2"/>
    <row r="52" spans="1:24" s="151" customFormat="1" hidden="1" x14ac:dyDescent="0.2"/>
    <row r="53" spans="1:24" s="151" customFormat="1" hidden="1" x14ac:dyDescent="0.2"/>
    <row r="54" spans="1:24" s="151" customFormat="1" hidden="1" x14ac:dyDescent="0.2"/>
    <row r="55" spans="1:24" s="151" customFormat="1" hidden="1" x14ac:dyDescent="0.2"/>
    <row r="56" spans="1:24" s="151" customFormat="1" hidden="1" x14ac:dyDescent="0.2"/>
    <row r="57" spans="1:24" s="151" customFormat="1" hidden="1" x14ac:dyDescent="0.2"/>
    <row r="58" spans="1:24" s="151" customFormat="1" hidden="1" x14ac:dyDescent="0.2"/>
    <row r="59" spans="1:24" s="151" customFormat="1" hidden="1" x14ac:dyDescent="0.2"/>
    <row r="60" spans="1:24" s="151" customFormat="1" hidden="1" x14ac:dyDescent="0.2"/>
    <row r="61" spans="1:24" s="151" customFormat="1" hidden="1" x14ac:dyDescent="0.2"/>
    <row r="62" spans="1:24" s="151" customFormat="1" hidden="1" x14ac:dyDescent="0.2"/>
    <row r="63" spans="1:24" s="151" customFormat="1" hidden="1" x14ac:dyDescent="0.2"/>
    <row r="64" spans="1:24" s="151" customFormat="1" hidden="1" x14ac:dyDescent="0.2">
      <c r="A64" s="35"/>
      <c r="B64" s="556"/>
      <c r="C64" s="556"/>
      <c r="D64" s="556"/>
      <c r="E64" s="556"/>
      <c r="F64" s="556"/>
      <c r="G64" s="556"/>
      <c r="H64" s="556"/>
      <c r="I64" s="556"/>
      <c r="J64" s="556"/>
      <c r="W64" s="35"/>
      <c r="X64" s="35"/>
    </row>
    <row r="65" spans="1:24" s="151" customFormat="1" hidden="1" x14ac:dyDescent="0.2">
      <c r="A65" s="35"/>
      <c r="B65" s="556"/>
      <c r="C65" s="556"/>
      <c r="D65" s="556"/>
      <c r="E65" s="556"/>
      <c r="F65" s="556"/>
      <c r="G65" s="556"/>
      <c r="H65" s="556"/>
      <c r="I65" s="556"/>
      <c r="J65" s="556"/>
      <c r="W65" s="35"/>
      <c r="X65" s="35"/>
    </row>
    <row r="66" spans="1:24" s="151" customFormat="1" hidden="1" x14ac:dyDescent="0.2">
      <c r="A66" s="35"/>
      <c r="B66" s="556"/>
      <c r="C66" s="556"/>
      <c r="D66" s="556"/>
      <c r="E66" s="556"/>
      <c r="F66" s="556"/>
      <c r="G66" s="556"/>
      <c r="H66" s="556"/>
      <c r="I66" s="556"/>
      <c r="J66" s="556"/>
      <c r="W66" s="35"/>
      <c r="X66" s="35"/>
    </row>
    <row r="67" spans="1:24" s="151" customFormat="1" hidden="1" x14ac:dyDescent="0.2">
      <c r="A67" s="35"/>
      <c r="B67" s="556"/>
      <c r="C67" s="556"/>
      <c r="D67" s="556"/>
      <c r="E67" s="556"/>
      <c r="F67" s="556"/>
      <c r="G67" s="556"/>
      <c r="H67" s="556"/>
      <c r="I67" s="556"/>
      <c r="J67" s="556"/>
      <c r="W67" s="35"/>
      <c r="X67" s="35"/>
    </row>
    <row r="68" spans="1:24" s="151" customFormat="1" hidden="1" x14ac:dyDescent="0.2">
      <c r="A68" s="35"/>
      <c r="B68" s="556"/>
      <c r="C68" s="556"/>
      <c r="D68" s="556"/>
      <c r="E68" s="556"/>
      <c r="F68" s="556"/>
      <c r="G68" s="556"/>
      <c r="H68" s="556"/>
      <c r="I68" s="556"/>
      <c r="J68" s="556"/>
      <c r="W68" s="35"/>
      <c r="X68" s="35"/>
    </row>
    <row r="69" spans="1:24" s="151" customFormat="1" hidden="1" x14ac:dyDescent="0.2">
      <c r="A69" s="35"/>
      <c r="B69" s="556"/>
      <c r="C69" s="556"/>
      <c r="D69" s="556"/>
      <c r="E69" s="556"/>
      <c r="F69" s="556"/>
      <c r="G69" s="556"/>
      <c r="H69" s="556"/>
      <c r="I69" s="556"/>
      <c r="J69" s="556"/>
      <c r="W69" s="35"/>
      <c r="X69" s="35"/>
    </row>
    <row r="70" spans="1:24" s="151" customFormat="1" hidden="1" x14ac:dyDescent="0.2">
      <c r="A70" s="35"/>
      <c r="B70" s="556"/>
      <c r="C70" s="556"/>
      <c r="D70" s="556"/>
      <c r="E70" s="556"/>
      <c r="F70" s="556"/>
      <c r="G70" s="556"/>
      <c r="H70" s="556"/>
      <c r="I70" s="556"/>
      <c r="J70" s="556"/>
      <c r="W70" s="35"/>
      <c r="X70" s="35"/>
    </row>
    <row r="71" spans="1:24" s="151" customFormat="1" hidden="1" x14ac:dyDescent="0.2">
      <c r="A71" s="35"/>
      <c r="B71" s="556"/>
      <c r="C71" s="556"/>
      <c r="D71" s="556"/>
      <c r="E71" s="556"/>
      <c r="F71" s="556"/>
      <c r="G71" s="556"/>
      <c r="H71" s="556"/>
      <c r="I71" s="556"/>
      <c r="J71" s="556"/>
      <c r="W71" s="35"/>
      <c r="X71" s="35"/>
    </row>
    <row r="72" spans="1:24" s="151" customFormat="1" hidden="1" x14ac:dyDescent="0.2">
      <c r="A72" s="35"/>
      <c r="B72" s="556"/>
      <c r="C72" s="556"/>
      <c r="D72" s="556"/>
      <c r="E72" s="556"/>
      <c r="F72" s="556"/>
      <c r="G72" s="556"/>
      <c r="H72" s="556"/>
      <c r="I72" s="556"/>
      <c r="J72" s="556"/>
      <c r="W72" s="35"/>
      <c r="X72" s="35"/>
    </row>
    <row r="73" spans="1:24" s="151" customFormat="1" hidden="1" x14ac:dyDescent="0.2">
      <c r="A73" s="35"/>
      <c r="B73" s="556"/>
      <c r="C73" s="556"/>
      <c r="D73" s="556"/>
      <c r="E73" s="556"/>
      <c r="F73" s="556"/>
      <c r="G73" s="556"/>
      <c r="H73" s="556"/>
      <c r="I73" s="556"/>
      <c r="J73" s="556"/>
      <c r="W73" s="35"/>
      <c r="X73" s="35"/>
    </row>
    <row r="74" spans="1:24" s="151" customFormat="1" hidden="1" x14ac:dyDescent="0.2">
      <c r="A74" s="35"/>
      <c r="B74" s="556"/>
      <c r="C74" s="556"/>
      <c r="D74" s="556"/>
      <c r="E74" s="556"/>
      <c r="F74" s="556"/>
      <c r="G74" s="556"/>
      <c r="H74" s="556"/>
      <c r="I74" s="556"/>
      <c r="J74" s="556"/>
      <c r="W74" s="35"/>
      <c r="X74" s="35"/>
    </row>
    <row r="75" spans="1:24" s="151" customFormat="1" hidden="1" x14ac:dyDescent="0.2">
      <c r="A75" s="35"/>
      <c r="B75" s="556"/>
      <c r="C75" s="556"/>
      <c r="D75" s="556"/>
      <c r="E75" s="556"/>
      <c r="F75" s="556"/>
      <c r="G75" s="556"/>
      <c r="H75" s="556"/>
      <c r="I75" s="556"/>
      <c r="J75" s="556"/>
      <c r="W75" s="35"/>
      <c r="X75" s="35"/>
    </row>
    <row r="76" spans="1:24" s="151" customFormat="1" hidden="1" x14ac:dyDescent="0.2">
      <c r="A76" s="35"/>
      <c r="B76" s="556"/>
      <c r="C76" s="556"/>
      <c r="D76" s="556"/>
      <c r="E76" s="556"/>
      <c r="F76" s="556"/>
      <c r="G76" s="556"/>
      <c r="H76" s="556"/>
      <c r="I76" s="556"/>
      <c r="J76" s="556"/>
      <c r="W76" s="35"/>
      <c r="X76" s="35"/>
    </row>
    <row r="77" spans="1:24" s="151" customFormat="1" hidden="1" x14ac:dyDescent="0.2">
      <c r="A77" s="35"/>
      <c r="B77" s="556"/>
      <c r="C77" s="556"/>
      <c r="D77" s="556"/>
      <c r="E77" s="556"/>
      <c r="F77" s="556"/>
      <c r="G77" s="556"/>
      <c r="H77" s="556"/>
      <c r="I77" s="556"/>
      <c r="J77" s="556"/>
      <c r="W77" s="35"/>
      <c r="X77" s="35"/>
    </row>
    <row r="78" spans="1:24" s="151" customFormat="1" hidden="1" x14ac:dyDescent="0.2">
      <c r="A78" s="35"/>
      <c r="B78" s="556"/>
      <c r="C78" s="556"/>
      <c r="D78" s="556"/>
      <c r="E78" s="556"/>
      <c r="F78" s="556"/>
      <c r="G78" s="556"/>
      <c r="H78" s="556"/>
      <c r="I78" s="556"/>
      <c r="J78" s="556"/>
      <c r="W78" s="35"/>
      <c r="X78" s="35"/>
    </row>
    <row r="79" spans="1:24" s="151" customFormat="1" hidden="1" x14ac:dyDescent="0.2">
      <c r="A79" s="35"/>
      <c r="B79" s="556"/>
      <c r="C79" s="556"/>
      <c r="D79" s="556"/>
      <c r="E79" s="556"/>
      <c r="F79" s="556"/>
      <c r="G79" s="556"/>
      <c r="H79" s="556"/>
      <c r="I79" s="556"/>
      <c r="J79" s="556"/>
      <c r="W79" s="35"/>
      <c r="X79" s="35"/>
    </row>
    <row r="80" spans="1:24" s="151" customFormat="1" hidden="1" x14ac:dyDescent="0.2">
      <c r="A80" s="35"/>
      <c r="B80" s="556"/>
      <c r="C80" s="556"/>
      <c r="D80" s="556"/>
      <c r="E80" s="556"/>
      <c r="F80" s="556"/>
      <c r="G80" s="556"/>
      <c r="H80" s="556"/>
      <c r="I80" s="556"/>
      <c r="J80" s="556"/>
      <c r="W80" s="35"/>
      <c r="X80" s="35"/>
    </row>
    <row r="81" spans="1:24" s="151" customFormat="1" hidden="1" x14ac:dyDescent="0.2">
      <c r="A81" s="35"/>
      <c r="B81" s="556"/>
      <c r="C81" s="556"/>
      <c r="D81" s="556"/>
      <c r="E81" s="556"/>
      <c r="F81" s="556"/>
      <c r="G81" s="556"/>
      <c r="H81" s="556"/>
      <c r="I81" s="556"/>
      <c r="J81" s="556"/>
      <c r="W81" s="35"/>
      <c r="X81" s="35"/>
    </row>
    <row r="82" spans="1:24" s="151" customFormat="1" hidden="1" x14ac:dyDescent="0.2">
      <c r="A82" s="35"/>
      <c r="B82" s="556"/>
      <c r="C82" s="556"/>
      <c r="D82" s="556"/>
      <c r="E82" s="556"/>
      <c r="F82" s="556"/>
      <c r="G82" s="556"/>
      <c r="H82" s="556"/>
      <c r="I82" s="556"/>
      <c r="J82" s="556"/>
      <c r="W82" s="35"/>
      <c r="X82" s="35"/>
    </row>
    <row r="83" spans="1:24" s="151" customFormat="1" hidden="1" x14ac:dyDescent="0.2">
      <c r="A83" s="35"/>
      <c r="B83" s="556"/>
      <c r="C83" s="556"/>
      <c r="D83" s="556"/>
      <c r="E83" s="556"/>
      <c r="F83" s="556"/>
      <c r="G83" s="556"/>
      <c r="H83" s="556"/>
      <c r="I83" s="556"/>
      <c r="J83" s="556"/>
      <c r="W83" s="35"/>
      <c r="X83" s="35"/>
    </row>
    <row r="84" spans="1:24" s="151" customFormat="1" hidden="1" x14ac:dyDescent="0.2">
      <c r="A84" s="35"/>
      <c r="B84" s="556"/>
      <c r="C84" s="556"/>
      <c r="D84" s="556"/>
      <c r="E84" s="556"/>
      <c r="F84" s="556"/>
      <c r="G84" s="556"/>
      <c r="H84" s="556"/>
      <c r="I84" s="556"/>
      <c r="J84" s="556"/>
      <c r="W84" s="35"/>
      <c r="X84" s="35"/>
    </row>
  </sheetData>
  <mergeCells count="2">
    <mergeCell ref="A4:J4"/>
    <mergeCell ref="A5:J5"/>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E513B-EAD0-4D86-90DC-DC299F241045}">
  <dimension ref="A1:V82"/>
  <sheetViews>
    <sheetView showGridLines="0" zoomScaleNormal="100" workbookViewId="0"/>
  </sheetViews>
  <sheetFormatPr baseColWidth="10" defaultColWidth="0" defaultRowHeight="12.75" zeroHeight="1" x14ac:dyDescent="0.2"/>
  <cols>
    <col min="1" max="1" width="42" style="35" customWidth="1"/>
    <col min="2" max="2" width="18.28515625" style="35" customWidth="1"/>
    <col min="3" max="3" width="17.28515625" style="35" customWidth="1"/>
    <col min="4" max="4" width="16.42578125" style="35" customWidth="1"/>
    <col min="5" max="5" width="16.140625" style="35" customWidth="1"/>
    <col min="6" max="6" width="17" style="35" customWidth="1"/>
    <col min="7" max="7" width="15.28515625" style="35" customWidth="1"/>
    <col min="8" max="8" width="16.140625" style="35" customWidth="1"/>
    <col min="9" max="9" width="15.42578125" style="35" bestFit="1" customWidth="1"/>
    <col min="10" max="10" width="19" style="35" customWidth="1"/>
    <col min="11" max="20" width="0" style="151" hidden="1" customWidth="1"/>
    <col min="21" max="22" width="0" style="35" hidden="1" customWidth="1"/>
    <col min="23" max="16384" width="10.42578125" style="35" hidden="1"/>
  </cols>
  <sheetData>
    <row r="1" spans="1:10" ht="20.100000000000001" customHeight="1" x14ac:dyDescent="0.3">
      <c r="A1" s="572" t="s">
        <v>530</v>
      </c>
      <c r="B1" s="573"/>
      <c r="C1" s="570"/>
      <c r="D1" s="570"/>
      <c r="E1" s="570"/>
      <c r="F1" s="570"/>
      <c r="G1" s="570"/>
      <c r="H1" s="570"/>
      <c r="I1" s="570"/>
      <c r="J1" s="570"/>
    </row>
    <row r="2" spans="1:10" ht="15.75" customHeight="1" x14ac:dyDescent="0.3">
      <c r="A2" s="572" t="s">
        <v>531</v>
      </c>
      <c r="B2" s="571"/>
      <c r="C2" s="571"/>
      <c r="D2" s="571"/>
      <c r="E2" s="570"/>
      <c r="F2" s="570"/>
      <c r="G2" s="570"/>
      <c r="H2" s="570"/>
      <c r="I2" s="570"/>
      <c r="J2" s="570"/>
    </row>
    <row r="3" spans="1:10" ht="15.75" customHeight="1" x14ac:dyDescent="0.25">
      <c r="A3" s="481" t="s">
        <v>932</v>
      </c>
      <c r="B3" s="571"/>
      <c r="C3" s="571"/>
      <c r="D3" s="571"/>
      <c r="E3" s="570"/>
      <c r="F3" s="570"/>
      <c r="G3" s="570"/>
      <c r="H3" s="570"/>
      <c r="I3" s="570"/>
      <c r="J3" s="570"/>
    </row>
    <row r="4" spans="1:10" s="151" customFormat="1" ht="15.75" x14ac:dyDescent="0.25">
      <c r="A4" s="1200" t="s">
        <v>528</v>
      </c>
      <c r="B4" s="1200"/>
      <c r="C4" s="1200"/>
      <c r="D4" s="1200"/>
      <c r="E4" s="1200"/>
      <c r="F4" s="1200"/>
      <c r="G4" s="1200"/>
      <c r="H4" s="1200"/>
      <c r="I4" s="1200"/>
      <c r="J4" s="1200"/>
    </row>
    <row r="5" spans="1:10" s="151" customFormat="1" ht="15.75" x14ac:dyDescent="0.25">
      <c r="A5" s="1201" t="s">
        <v>122</v>
      </c>
      <c r="B5" s="1201"/>
      <c r="C5" s="1201"/>
      <c r="D5" s="1201"/>
      <c r="E5" s="1201"/>
      <c r="F5" s="1201"/>
      <c r="G5" s="1201"/>
      <c r="H5" s="1201"/>
      <c r="I5" s="1201"/>
      <c r="J5" s="1201"/>
    </row>
    <row r="6" spans="1:10" s="151" customFormat="1" ht="30.75" customHeight="1" x14ac:dyDescent="0.2">
      <c r="A6" s="404" t="s">
        <v>527</v>
      </c>
      <c r="B6" s="404" t="s">
        <v>526</v>
      </c>
      <c r="C6" s="404" t="s">
        <v>525</v>
      </c>
      <c r="D6" s="404" t="s">
        <v>524</v>
      </c>
      <c r="E6" s="404" t="s">
        <v>523</v>
      </c>
      <c r="F6" s="404" t="s">
        <v>522</v>
      </c>
      <c r="G6" s="404" t="s">
        <v>521</v>
      </c>
      <c r="H6" s="404" t="s">
        <v>520</v>
      </c>
      <c r="I6" s="404" t="s">
        <v>931</v>
      </c>
      <c r="J6" s="404" t="s">
        <v>163</v>
      </c>
    </row>
    <row r="7" spans="1:10" s="151" customFormat="1" ht="15.75" x14ac:dyDescent="0.2">
      <c r="A7" s="568" t="s">
        <v>519</v>
      </c>
      <c r="B7" s="567"/>
      <c r="C7" s="567"/>
      <c r="D7" s="567"/>
      <c r="E7" s="567"/>
      <c r="F7" s="567"/>
      <c r="G7" s="567"/>
      <c r="H7" s="567"/>
      <c r="I7" s="567"/>
      <c r="J7" s="566"/>
    </row>
    <row r="8" spans="1:10" s="151" customFormat="1" ht="15.75" x14ac:dyDescent="0.2">
      <c r="A8" s="564" t="s">
        <v>507</v>
      </c>
      <c r="B8" s="563">
        <v>5731279052</v>
      </c>
      <c r="C8" s="563">
        <v>0</v>
      </c>
      <c r="D8" s="563">
        <v>0</v>
      </c>
      <c r="E8" s="563">
        <v>0</v>
      </c>
      <c r="F8" s="563">
        <v>0</v>
      </c>
      <c r="G8" s="563">
        <v>0</v>
      </c>
      <c r="H8" s="563">
        <v>0</v>
      </c>
      <c r="I8" s="563">
        <v>0</v>
      </c>
      <c r="J8" s="561">
        <f t="shared" ref="J8:J18" si="0">SUM(B8:I8)</f>
        <v>5731279052</v>
      </c>
    </row>
    <row r="9" spans="1:10" s="151" customFormat="1" ht="15.75" x14ac:dyDescent="0.2">
      <c r="A9" s="564" t="s">
        <v>491</v>
      </c>
      <c r="B9" s="563">
        <v>17134892294</v>
      </c>
      <c r="C9" s="563">
        <v>3268162697</v>
      </c>
      <c r="D9" s="563">
        <v>4649325607</v>
      </c>
      <c r="E9" s="563">
        <v>1044761918</v>
      </c>
      <c r="F9" s="563">
        <v>0</v>
      </c>
      <c r="G9" s="563">
        <v>453584457</v>
      </c>
      <c r="H9" s="563">
        <v>0</v>
      </c>
      <c r="I9" s="563">
        <v>0</v>
      </c>
      <c r="J9" s="561">
        <f t="shared" si="0"/>
        <v>26550726973</v>
      </c>
    </row>
    <row r="10" spans="1:10" s="151" customFormat="1" ht="15.75" x14ac:dyDescent="0.2">
      <c r="A10" s="564" t="s">
        <v>490</v>
      </c>
      <c r="B10" s="563">
        <v>184856127898</v>
      </c>
      <c r="C10" s="563">
        <v>14645910695</v>
      </c>
      <c r="D10" s="563">
        <v>767888701</v>
      </c>
      <c r="E10" s="563">
        <v>6367468552</v>
      </c>
      <c r="F10" s="563">
        <v>2985144307</v>
      </c>
      <c r="G10" s="563">
        <v>228847446</v>
      </c>
      <c r="H10" s="563"/>
      <c r="I10" s="563">
        <v>940675248</v>
      </c>
      <c r="J10" s="561">
        <f t="shared" si="0"/>
        <v>210792062847</v>
      </c>
    </row>
    <row r="11" spans="1:10" s="151" customFormat="1" ht="15.75" x14ac:dyDescent="0.2">
      <c r="A11" s="564" t="s">
        <v>518</v>
      </c>
      <c r="B11" s="563">
        <v>0</v>
      </c>
      <c r="C11" s="563">
        <v>0</v>
      </c>
      <c r="D11" s="563">
        <v>0</v>
      </c>
      <c r="E11" s="563">
        <v>0</v>
      </c>
      <c r="F11" s="563">
        <v>0</v>
      </c>
      <c r="G11" s="563">
        <v>0</v>
      </c>
      <c r="H11" s="563">
        <v>0</v>
      </c>
      <c r="I11" s="563">
        <v>580445207</v>
      </c>
      <c r="J11" s="561">
        <f t="shared" si="0"/>
        <v>580445207</v>
      </c>
    </row>
    <row r="12" spans="1:10" s="151" customFormat="1" ht="15.75" x14ac:dyDescent="0.2">
      <c r="A12" s="133" t="s">
        <v>517</v>
      </c>
      <c r="B12" s="563">
        <v>0</v>
      </c>
      <c r="C12" s="563">
        <v>0</v>
      </c>
      <c r="D12" s="563">
        <v>0</v>
      </c>
      <c r="E12" s="563">
        <v>0</v>
      </c>
      <c r="F12" s="563">
        <v>1377690982</v>
      </c>
      <c r="G12" s="563">
        <v>0</v>
      </c>
      <c r="H12" s="563">
        <v>1262064272</v>
      </c>
      <c r="I12" s="563">
        <v>0</v>
      </c>
      <c r="J12" s="561">
        <f t="shared" si="0"/>
        <v>2639755254</v>
      </c>
    </row>
    <row r="13" spans="1:10" s="151" customFormat="1" ht="15.75" x14ac:dyDescent="0.2">
      <c r="A13" s="133" t="s">
        <v>516</v>
      </c>
      <c r="B13" s="563">
        <v>2899646421</v>
      </c>
      <c r="C13" s="563">
        <v>0</v>
      </c>
      <c r="D13" s="563">
        <v>0</v>
      </c>
      <c r="E13" s="563">
        <v>0</v>
      </c>
      <c r="F13" s="563">
        <v>0</v>
      </c>
      <c r="G13" s="563">
        <v>0</v>
      </c>
      <c r="H13" s="563">
        <v>0</v>
      </c>
      <c r="I13" s="563">
        <v>0</v>
      </c>
      <c r="J13" s="561">
        <f t="shared" si="0"/>
        <v>2899646421</v>
      </c>
    </row>
    <row r="14" spans="1:10" s="151" customFormat="1" ht="15.75" x14ac:dyDescent="0.2">
      <c r="A14" s="564" t="s">
        <v>504</v>
      </c>
      <c r="B14" s="563">
        <v>1261978738</v>
      </c>
      <c r="C14" s="563">
        <v>0</v>
      </c>
      <c r="D14" s="563">
        <v>0</v>
      </c>
      <c r="E14" s="563">
        <v>0</v>
      </c>
      <c r="F14" s="563">
        <v>0</v>
      </c>
      <c r="G14" s="563">
        <v>0</v>
      </c>
      <c r="H14" s="563">
        <v>0</v>
      </c>
      <c r="I14" s="563">
        <v>0</v>
      </c>
      <c r="J14" s="561">
        <f t="shared" si="0"/>
        <v>1261978738</v>
      </c>
    </row>
    <row r="15" spans="1:10" s="151" customFormat="1" ht="15.75" x14ac:dyDescent="0.25">
      <c r="A15" s="565" t="s">
        <v>33</v>
      </c>
      <c r="B15" s="563">
        <v>134668410</v>
      </c>
      <c r="C15" s="563">
        <v>0</v>
      </c>
      <c r="D15" s="563">
        <v>0</v>
      </c>
      <c r="E15" s="563">
        <v>0</v>
      </c>
      <c r="F15" s="563">
        <v>161513847</v>
      </c>
      <c r="G15" s="563">
        <v>0</v>
      </c>
      <c r="H15" s="563">
        <v>0</v>
      </c>
      <c r="I15" s="563">
        <v>0</v>
      </c>
      <c r="J15" s="561">
        <f t="shared" si="0"/>
        <v>296182257</v>
      </c>
    </row>
    <row r="16" spans="1:10" s="151" customFormat="1" ht="15.75" x14ac:dyDescent="0.2">
      <c r="A16" s="564" t="s">
        <v>492</v>
      </c>
      <c r="B16" s="563">
        <v>18917278</v>
      </c>
      <c r="C16" s="563">
        <v>556060</v>
      </c>
      <c r="D16" s="563">
        <v>0</v>
      </c>
      <c r="E16" s="563">
        <v>0</v>
      </c>
      <c r="F16" s="563">
        <v>19472801</v>
      </c>
      <c r="G16" s="563">
        <v>0</v>
      </c>
      <c r="H16" s="563">
        <v>0</v>
      </c>
      <c r="I16" s="563">
        <v>0</v>
      </c>
      <c r="J16" s="561">
        <f t="shared" si="0"/>
        <v>38946139</v>
      </c>
    </row>
    <row r="17" spans="1:10" s="151" customFormat="1" ht="31.5" x14ac:dyDescent="0.2">
      <c r="A17" s="564" t="s">
        <v>488</v>
      </c>
      <c r="B17" s="563">
        <v>10228242618</v>
      </c>
      <c r="C17" s="563">
        <v>293430956</v>
      </c>
      <c r="D17" s="563">
        <v>0</v>
      </c>
      <c r="E17" s="563">
        <v>0</v>
      </c>
      <c r="F17" s="563">
        <v>8912157</v>
      </c>
      <c r="G17" s="563">
        <v>243363600</v>
      </c>
      <c r="H17" s="563">
        <v>6834455</v>
      </c>
      <c r="I17" s="563">
        <v>0</v>
      </c>
      <c r="J17" s="561">
        <f t="shared" si="0"/>
        <v>10780783786</v>
      </c>
    </row>
    <row r="18" spans="1:10" s="151" customFormat="1" ht="15.75" x14ac:dyDescent="0.2">
      <c r="A18" s="564" t="s">
        <v>489</v>
      </c>
      <c r="B18" s="563">
        <v>28861200</v>
      </c>
      <c r="C18" s="563">
        <v>0</v>
      </c>
      <c r="D18" s="563">
        <v>0</v>
      </c>
      <c r="E18" s="563">
        <v>0</v>
      </c>
      <c r="F18" s="563">
        <v>0</v>
      </c>
      <c r="G18" s="563">
        <v>0</v>
      </c>
      <c r="H18" s="563">
        <v>0</v>
      </c>
      <c r="I18" s="563">
        <v>0</v>
      </c>
      <c r="J18" s="561">
        <f t="shared" si="0"/>
        <v>28861200</v>
      </c>
    </row>
    <row r="19" spans="1:10" s="151" customFormat="1" ht="15.75" x14ac:dyDescent="0.2">
      <c r="A19" s="562" t="s">
        <v>515</v>
      </c>
      <c r="B19" s="561">
        <f t="shared" ref="B19:J19" si="1">SUM(B8:B18)</f>
        <v>222294613909</v>
      </c>
      <c r="C19" s="561">
        <f t="shared" si="1"/>
        <v>18208060408</v>
      </c>
      <c r="D19" s="561">
        <f t="shared" si="1"/>
        <v>5417214308</v>
      </c>
      <c r="E19" s="561">
        <f t="shared" si="1"/>
        <v>7412230470</v>
      </c>
      <c r="F19" s="561">
        <f t="shared" si="1"/>
        <v>4552734094</v>
      </c>
      <c r="G19" s="561">
        <f t="shared" si="1"/>
        <v>925795503</v>
      </c>
      <c r="H19" s="561">
        <f t="shared" si="1"/>
        <v>1268898727</v>
      </c>
      <c r="I19" s="561">
        <f t="shared" si="1"/>
        <v>1521120455</v>
      </c>
      <c r="J19" s="561">
        <f t="shared" si="1"/>
        <v>261600667874</v>
      </c>
    </row>
    <row r="20" spans="1:10" s="151" customFormat="1" ht="15.75" x14ac:dyDescent="0.2">
      <c r="A20" s="560" t="s">
        <v>514</v>
      </c>
      <c r="B20" s="559">
        <f t="shared" ref="B20:J20" si="2">+B19/$J$19</f>
        <v>0.84974788373272903</v>
      </c>
      <c r="C20" s="559">
        <f t="shared" si="2"/>
        <v>6.9602499702982087E-2</v>
      </c>
      <c r="D20" s="559">
        <f t="shared" si="2"/>
        <v>2.0707952896393989E-2</v>
      </c>
      <c r="E20" s="559">
        <f t="shared" si="2"/>
        <v>2.8334141996801405E-2</v>
      </c>
      <c r="F20" s="559">
        <f t="shared" si="2"/>
        <v>1.7403373359095645E-2</v>
      </c>
      <c r="G20" s="559">
        <f t="shared" si="2"/>
        <v>3.5389646002200177E-3</v>
      </c>
      <c r="H20" s="559">
        <f t="shared" si="2"/>
        <v>4.8505179184449377E-3</v>
      </c>
      <c r="I20" s="559">
        <f t="shared" si="2"/>
        <v>5.8146657933329429E-3</v>
      </c>
      <c r="J20" s="559">
        <f t="shared" si="2"/>
        <v>1</v>
      </c>
    </row>
    <row r="21" spans="1:10" s="151" customFormat="1" hidden="1" x14ac:dyDescent="0.2"/>
    <row r="22" spans="1:10" s="151" customFormat="1" hidden="1" x14ac:dyDescent="0.2"/>
    <row r="23" spans="1:10" s="151" customFormat="1" hidden="1" x14ac:dyDescent="0.2"/>
    <row r="24" spans="1:10" s="151" customFormat="1" hidden="1" x14ac:dyDescent="0.2">
      <c r="J24" s="558"/>
    </row>
    <row r="25" spans="1:10" s="151" customFormat="1" hidden="1" x14ac:dyDescent="0.2">
      <c r="J25" s="557"/>
    </row>
    <row r="26" spans="1:10" s="151" customFormat="1" hidden="1" x14ac:dyDescent="0.2">
      <c r="J26" s="557"/>
    </row>
    <row r="27" spans="1:10" s="151" customFormat="1" hidden="1" x14ac:dyDescent="0.2"/>
    <row r="28" spans="1:10" s="151" customFormat="1" hidden="1" x14ac:dyDescent="0.2"/>
    <row r="29" spans="1:10" s="151" customFormat="1" hidden="1" x14ac:dyDescent="0.2"/>
    <row r="30" spans="1:10" s="151" customFormat="1" hidden="1" x14ac:dyDescent="0.2"/>
    <row r="31" spans="1:10" s="151" customFormat="1" hidden="1" x14ac:dyDescent="0.2"/>
    <row r="32" spans="1:10" s="151" customFormat="1" hidden="1" x14ac:dyDescent="0.2"/>
    <row r="33" s="151" customFormat="1" hidden="1" x14ac:dyDescent="0.2"/>
    <row r="34" s="151" customFormat="1" hidden="1" x14ac:dyDescent="0.2"/>
    <row r="35" s="151" customFormat="1" hidden="1" x14ac:dyDescent="0.2"/>
    <row r="36" s="151" customFormat="1" hidden="1" x14ac:dyDescent="0.2"/>
    <row r="37" s="151" customFormat="1" hidden="1" x14ac:dyDescent="0.2"/>
    <row r="38" s="151" customFormat="1" hidden="1" x14ac:dyDescent="0.2"/>
    <row r="39" s="151" customFormat="1" hidden="1" x14ac:dyDescent="0.2"/>
    <row r="40" s="151" customFormat="1" hidden="1" x14ac:dyDescent="0.2"/>
    <row r="41" s="151" customFormat="1" hidden="1" x14ac:dyDescent="0.2"/>
    <row r="42" s="151" customFormat="1" hidden="1" x14ac:dyDescent="0.2"/>
    <row r="43" s="151" customFormat="1" hidden="1" x14ac:dyDescent="0.2"/>
    <row r="44" s="151" customFormat="1" hidden="1" x14ac:dyDescent="0.2"/>
    <row r="45" s="151" customFormat="1" hidden="1" x14ac:dyDescent="0.2"/>
    <row r="46" s="151" customFormat="1" hidden="1" x14ac:dyDescent="0.2"/>
    <row r="47" s="151" customFormat="1" hidden="1" x14ac:dyDescent="0.2"/>
    <row r="48" s="151" customFormat="1" hidden="1" x14ac:dyDescent="0.2"/>
    <row r="49" spans="1:22" s="151" customFormat="1" hidden="1" x14ac:dyDescent="0.2"/>
    <row r="50" spans="1:22" s="151" customFormat="1" hidden="1" x14ac:dyDescent="0.2"/>
    <row r="51" spans="1:22" s="151" customFormat="1" hidden="1" x14ac:dyDescent="0.2"/>
    <row r="52" spans="1:22" s="151" customFormat="1" hidden="1" x14ac:dyDescent="0.2"/>
    <row r="53" spans="1:22" s="151" customFormat="1" hidden="1" x14ac:dyDescent="0.2"/>
    <row r="54" spans="1:22" s="151" customFormat="1" hidden="1" x14ac:dyDescent="0.2"/>
    <row r="55" spans="1:22" s="151" customFormat="1" hidden="1" x14ac:dyDescent="0.2"/>
    <row r="56" spans="1:22" s="151" customFormat="1" hidden="1" x14ac:dyDescent="0.2"/>
    <row r="57" spans="1:22" s="151" customFormat="1" hidden="1" x14ac:dyDescent="0.2"/>
    <row r="58" spans="1:22" s="151" customFormat="1" hidden="1" x14ac:dyDescent="0.2"/>
    <row r="59" spans="1:22" s="151" customFormat="1" hidden="1" x14ac:dyDescent="0.2"/>
    <row r="60" spans="1:22" s="151" customFormat="1" hidden="1" x14ac:dyDescent="0.2"/>
    <row r="61" spans="1:22" s="151" customFormat="1" hidden="1" x14ac:dyDescent="0.2"/>
    <row r="62" spans="1:22" s="151" customFormat="1" hidden="1" x14ac:dyDescent="0.2">
      <c r="A62" s="35"/>
      <c r="B62" s="556"/>
      <c r="C62" s="556"/>
      <c r="D62" s="556"/>
      <c r="E62" s="556"/>
      <c r="F62" s="556"/>
      <c r="G62" s="556"/>
      <c r="H62" s="556"/>
      <c r="I62" s="556"/>
      <c r="J62" s="556"/>
      <c r="U62" s="35"/>
      <c r="V62" s="35"/>
    </row>
    <row r="63" spans="1:22" s="151" customFormat="1" hidden="1" x14ac:dyDescent="0.2">
      <c r="A63" s="35"/>
      <c r="B63" s="556"/>
      <c r="C63" s="556"/>
      <c r="D63" s="556"/>
      <c r="E63" s="556"/>
      <c r="F63" s="556"/>
      <c r="G63" s="556"/>
      <c r="H63" s="556"/>
      <c r="I63" s="556"/>
      <c r="J63" s="556"/>
      <c r="U63" s="35"/>
      <c r="V63" s="35"/>
    </row>
    <row r="64" spans="1:22" s="151" customFormat="1" hidden="1" x14ac:dyDescent="0.2">
      <c r="A64" s="35"/>
      <c r="B64" s="556"/>
      <c r="C64" s="556"/>
      <c r="D64" s="556"/>
      <c r="E64" s="556"/>
      <c r="F64" s="556"/>
      <c r="G64" s="556"/>
      <c r="H64" s="556"/>
      <c r="I64" s="556"/>
      <c r="J64" s="556"/>
      <c r="U64" s="35"/>
      <c r="V64" s="35"/>
    </row>
    <row r="65" spans="1:22" s="151" customFormat="1" hidden="1" x14ac:dyDescent="0.2">
      <c r="A65" s="35"/>
      <c r="B65" s="556"/>
      <c r="C65" s="556"/>
      <c r="D65" s="556"/>
      <c r="E65" s="556"/>
      <c r="F65" s="556"/>
      <c r="G65" s="556"/>
      <c r="H65" s="556"/>
      <c r="I65" s="556"/>
      <c r="J65" s="556"/>
      <c r="U65" s="35"/>
      <c r="V65" s="35"/>
    </row>
    <row r="66" spans="1:22" s="151" customFormat="1" hidden="1" x14ac:dyDescent="0.2">
      <c r="A66" s="35"/>
      <c r="B66" s="556"/>
      <c r="C66" s="556"/>
      <c r="D66" s="556"/>
      <c r="E66" s="556"/>
      <c r="F66" s="556"/>
      <c r="G66" s="556"/>
      <c r="H66" s="556"/>
      <c r="I66" s="556"/>
      <c r="J66" s="556"/>
      <c r="U66" s="35"/>
      <c r="V66" s="35"/>
    </row>
    <row r="67" spans="1:22" s="151" customFormat="1" hidden="1" x14ac:dyDescent="0.2">
      <c r="A67" s="35"/>
      <c r="B67" s="556"/>
      <c r="C67" s="556"/>
      <c r="D67" s="556"/>
      <c r="E67" s="556"/>
      <c r="F67" s="556"/>
      <c r="G67" s="556"/>
      <c r="H67" s="556"/>
      <c r="I67" s="556"/>
      <c r="J67" s="556"/>
      <c r="U67" s="35"/>
      <c r="V67" s="35"/>
    </row>
    <row r="68" spans="1:22" s="151" customFormat="1" hidden="1" x14ac:dyDescent="0.2">
      <c r="A68" s="35"/>
      <c r="B68" s="556"/>
      <c r="C68" s="556"/>
      <c r="D68" s="556"/>
      <c r="E68" s="556"/>
      <c r="F68" s="556"/>
      <c r="G68" s="556"/>
      <c r="H68" s="556"/>
      <c r="I68" s="556"/>
      <c r="J68" s="556"/>
      <c r="U68" s="35"/>
      <c r="V68" s="35"/>
    </row>
    <row r="69" spans="1:22" s="151" customFormat="1" hidden="1" x14ac:dyDescent="0.2">
      <c r="A69" s="35"/>
      <c r="B69" s="556"/>
      <c r="C69" s="556"/>
      <c r="D69" s="556"/>
      <c r="E69" s="556"/>
      <c r="F69" s="556"/>
      <c r="G69" s="556"/>
      <c r="H69" s="556"/>
      <c r="I69" s="556"/>
      <c r="J69" s="556"/>
      <c r="U69" s="35"/>
      <c r="V69" s="35"/>
    </row>
    <row r="70" spans="1:22" s="151" customFormat="1" hidden="1" x14ac:dyDescent="0.2">
      <c r="A70" s="35"/>
      <c r="B70" s="556"/>
      <c r="C70" s="556"/>
      <c r="D70" s="556"/>
      <c r="E70" s="556"/>
      <c r="F70" s="556"/>
      <c r="G70" s="556"/>
      <c r="H70" s="556"/>
      <c r="I70" s="556"/>
      <c r="J70" s="556"/>
      <c r="U70" s="35"/>
      <c r="V70" s="35"/>
    </row>
    <row r="71" spans="1:22" s="151" customFormat="1" hidden="1" x14ac:dyDescent="0.2">
      <c r="A71" s="35"/>
      <c r="B71" s="556"/>
      <c r="C71" s="556"/>
      <c r="D71" s="556"/>
      <c r="E71" s="556"/>
      <c r="F71" s="556"/>
      <c r="G71" s="556"/>
      <c r="H71" s="556"/>
      <c r="I71" s="556"/>
      <c r="J71" s="556"/>
      <c r="U71" s="35"/>
      <c r="V71" s="35"/>
    </row>
    <row r="72" spans="1:22" s="151" customFormat="1" hidden="1" x14ac:dyDescent="0.2">
      <c r="A72" s="35"/>
      <c r="B72" s="556"/>
      <c r="C72" s="556"/>
      <c r="D72" s="556"/>
      <c r="E72" s="556"/>
      <c r="F72" s="556"/>
      <c r="G72" s="556"/>
      <c r="H72" s="556"/>
      <c r="I72" s="556"/>
      <c r="J72" s="556"/>
      <c r="U72" s="35"/>
      <c r="V72" s="35"/>
    </row>
    <row r="73" spans="1:22" s="151" customFormat="1" hidden="1" x14ac:dyDescent="0.2">
      <c r="A73" s="35"/>
      <c r="B73" s="556"/>
      <c r="C73" s="556"/>
      <c r="D73" s="556"/>
      <c r="E73" s="556"/>
      <c r="F73" s="556"/>
      <c r="G73" s="556"/>
      <c r="H73" s="556"/>
      <c r="I73" s="556"/>
      <c r="J73" s="556"/>
      <c r="U73" s="35"/>
      <c r="V73" s="35"/>
    </row>
    <row r="74" spans="1:22" s="151" customFormat="1" hidden="1" x14ac:dyDescent="0.2">
      <c r="A74" s="35"/>
      <c r="B74" s="556"/>
      <c r="C74" s="556"/>
      <c r="D74" s="556"/>
      <c r="E74" s="556"/>
      <c r="F74" s="556"/>
      <c r="G74" s="556"/>
      <c r="H74" s="556"/>
      <c r="I74" s="556"/>
      <c r="J74" s="556"/>
      <c r="U74" s="35"/>
      <c r="V74" s="35"/>
    </row>
    <row r="75" spans="1:22" s="151" customFormat="1" hidden="1" x14ac:dyDescent="0.2">
      <c r="A75" s="35"/>
      <c r="B75" s="556"/>
      <c r="C75" s="556"/>
      <c r="D75" s="556"/>
      <c r="E75" s="556"/>
      <c r="F75" s="556"/>
      <c r="G75" s="556"/>
      <c r="H75" s="556"/>
      <c r="I75" s="556"/>
      <c r="J75" s="556"/>
      <c r="U75" s="35"/>
      <c r="V75" s="35"/>
    </row>
    <row r="76" spans="1:22" s="151" customFormat="1" hidden="1" x14ac:dyDescent="0.2">
      <c r="A76" s="35"/>
      <c r="B76" s="556"/>
      <c r="C76" s="556"/>
      <c r="D76" s="556"/>
      <c r="E76" s="556"/>
      <c r="F76" s="556"/>
      <c r="G76" s="556"/>
      <c r="H76" s="556"/>
      <c r="I76" s="556"/>
      <c r="J76" s="556"/>
      <c r="U76" s="35"/>
      <c r="V76" s="35"/>
    </row>
    <row r="77" spans="1:22" s="151" customFormat="1" hidden="1" x14ac:dyDescent="0.2">
      <c r="A77" s="35"/>
      <c r="B77" s="556"/>
      <c r="C77" s="556"/>
      <c r="D77" s="556"/>
      <c r="E77" s="556"/>
      <c r="F77" s="556"/>
      <c r="G77" s="556"/>
      <c r="H77" s="556"/>
      <c r="I77" s="556"/>
      <c r="J77" s="556"/>
      <c r="U77" s="35"/>
      <c r="V77" s="35"/>
    </row>
    <row r="78" spans="1:22" s="151" customFormat="1" hidden="1" x14ac:dyDescent="0.2">
      <c r="A78" s="35"/>
      <c r="B78" s="556"/>
      <c r="C78" s="556"/>
      <c r="D78" s="556"/>
      <c r="E78" s="556"/>
      <c r="F78" s="556"/>
      <c r="G78" s="556"/>
      <c r="H78" s="556"/>
      <c r="I78" s="556"/>
      <c r="J78" s="556"/>
      <c r="U78" s="35"/>
      <c r="V78" s="35"/>
    </row>
    <row r="79" spans="1:22" s="151" customFormat="1" hidden="1" x14ac:dyDescent="0.2">
      <c r="A79" s="35"/>
      <c r="B79" s="556"/>
      <c r="C79" s="556"/>
      <c r="D79" s="556"/>
      <c r="E79" s="556"/>
      <c r="F79" s="556"/>
      <c r="G79" s="556"/>
      <c r="H79" s="556"/>
      <c r="I79" s="556"/>
      <c r="J79" s="556"/>
      <c r="U79" s="35"/>
      <c r="V79" s="35"/>
    </row>
    <row r="80" spans="1:22" s="151" customFormat="1" hidden="1" x14ac:dyDescent="0.2">
      <c r="A80" s="35"/>
      <c r="B80" s="556"/>
      <c r="C80" s="556"/>
      <c r="D80" s="556"/>
      <c r="E80" s="556"/>
      <c r="F80" s="556"/>
      <c r="G80" s="556"/>
      <c r="H80" s="556"/>
      <c r="I80" s="556"/>
      <c r="J80" s="556"/>
      <c r="U80" s="35"/>
      <c r="V80" s="35"/>
    </row>
    <row r="81" spans="1:22" s="151" customFormat="1" hidden="1" x14ac:dyDescent="0.2">
      <c r="A81" s="35"/>
      <c r="B81" s="556"/>
      <c r="C81" s="556"/>
      <c r="D81" s="556"/>
      <c r="E81" s="556"/>
      <c r="F81" s="556"/>
      <c r="G81" s="556"/>
      <c r="H81" s="556"/>
      <c r="I81" s="556"/>
      <c r="J81" s="556"/>
      <c r="U81" s="35"/>
      <c r="V81" s="35"/>
    </row>
    <row r="82" spans="1:22" s="151" customFormat="1" hidden="1" x14ac:dyDescent="0.2">
      <c r="A82" s="35"/>
      <c r="B82" s="556"/>
      <c r="C82" s="556"/>
      <c r="D82" s="556"/>
      <c r="E82" s="556"/>
      <c r="F82" s="556"/>
      <c r="G82" s="556"/>
      <c r="H82" s="556"/>
      <c r="I82" s="556"/>
      <c r="J82" s="556"/>
      <c r="U82" s="35"/>
      <c r="V82" s="35"/>
    </row>
  </sheetData>
  <mergeCells count="2">
    <mergeCell ref="A4:J4"/>
    <mergeCell ref="A5:J5"/>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FCF3F-5144-4248-9C2B-3AD72995C527}">
  <dimension ref="A1:I43"/>
  <sheetViews>
    <sheetView showGridLines="0" zoomScaleNormal="100" workbookViewId="0"/>
  </sheetViews>
  <sheetFormatPr baseColWidth="10" defaultColWidth="0" defaultRowHeight="12.75" zeroHeight="1" x14ac:dyDescent="0.2"/>
  <cols>
    <col min="1" max="1" width="35.85546875" style="35" customWidth="1"/>
    <col min="2" max="2" width="15.140625" style="35" customWidth="1"/>
    <col min="3" max="3" width="17.85546875" style="35" customWidth="1"/>
    <col min="4" max="4" width="16.7109375" style="35" customWidth="1"/>
    <col min="5" max="5" width="16.140625" style="35" customWidth="1"/>
    <col min="6" max="6" width="14.85546875" style="35" customWidth="1"/>
    <col min="7" max="7" width="20.140625" style="35" customWidth="1"/>
    <col min="8" max="8" width="11.7109375" style="35" hidden="1" customWidth="1"/>
    <col min="9" max="9" width="0" style="35" hidden="1" customWidth="1"/>
    <col min="10" max="16384" width="10.42578125" style="35" hidden="1"/>
  </cols>
  <sheetData>
    <row r="1" spans="1:9" ht="20.100000000000001" customHeight="1" x14ac:dyDescent="0.3">
      <c r="A1" s="572" t="s">
        <v>530</v>
      </c>
      <c r="B1" s="182"/>
      <c r="C1" s="582"/>
      <c r="D1" s="582"/>
      <c r="E1" s="582"/>
      <c r="F1" s="582"/>
      <c r="H1" s="477"/>
    </row>
    <row r="2" spans="1:9" ht="20.100000000000001" customHeight="1" x14ac:dyDescent="0.3">
      <c r="A2" s="572" t="s">
        <v>538</v>
      </c>
      <c r="B2" s="107"/>
      <c r="C2" s="583"/>
      <c r="D2" s="582"/>
      <c r="E2" s="582"/>
      <c r="F2" s="582"/>
      <c r="H2" s="477"/>
    </row>
    <row r="3" spans="1:9" ht="15.75" x14ac:dyDescent="0.25">
      <c r="A3" s="1200" t="s">
        <v>537</v>
      </c>
      <c r="B3" s="1200"/>
      <c r="C3" s="1200"/>
      <c r="D3" s="1200"/>
      <c r="E3" s="1200"/>
      <c r="F3" s="1200"/>
      <c r="G3" s="1200"/>
      <c r="H3" s="477"/>
    </row>
    <row r="4" spans="1:9" ht="15.75" x14ac:dyDescent="0.25">
      <c r="A4" s="1208" t="s">
        <v>122</v>
      </c>
      <c r="B4" s="1200"/>
      <c r="C4" s="1200"/>
      <c r="D4" s="1200"/>
      <c r="E4" s="1200"/>
      <c r="F4" s="1200"/>
      <c r="G4" s="1200"/>
      <c r="H4" s="477"/>
    </row>
    <row r="5" spans="1:9" s="581" customFormat="1" ht="34.5" customHeight="1" x14ac:dyDescent="0.2">
      <c r="A5" s="404" t="s">
        <v>527</v>
      </c>
      <c r="B5" s="404" t="s">
        <v>536</v>
      </c>
      <c r="C5" s="404" t="s">
        <v>535</v>
      </c>
      <c r="D5" s="404" t="s">
        <v>534</v>
      </c>
      <c r="E5" s="404" t="s">
        <v>533</v>
      </c>
      <c r="F5" s="404" t="s">
        <v>532</v>
      </c>
      <c r="G5" s="404" t="s">
        <v>164</v>
      </c>
      <c r="H5" s="477"/>
    </row>
    <row r="6" spans="1:9" ht="15.75" x14ac:dyDescent="0.2">
      <c r="A6" s="580" t="s">
        <v>519</v>
      </c>
      <c r="B6" s="579"/>
      <c r="C6" s="579"/>
      <c r="D6" s="579"/>
      <c r="E6" s="579"/>
      <c r="F6" s="579"/>
      <c r="G6" s="579"/>
      <c r="H6" s="151"/>
    </row>
    <row r="7" spans="1:9" ht="15.75" x14ac:dyDescent="0.2">
      <c r="A7" s="578" t="s">
        <v>507</v>
      </c>
      <c r="B7" s="577">
        <v>0</v>
      </c>
      <c r="C7" s="577">
        <v>6360023535</v>
      </c>
      <c r="D7" s="577">
        <v>0</v>
      </c>
      <c r="E7" s="577">
        <v>0</v>
      </c>
      <c r="F7" s="577">
        <v>0</v>
      </c>
      <c r="G7" s="575">
        <f t="shared" ref="G7:G17" si="0">SUM(B7:F7)</f>
        <v>6360023535</v>
      </c>
      <c r="H7" s="151"/>
      <c r="I7" s="111"/>
    </row>
    <row r="8" spans="1:9" ht="15.75" x14ac:dyDescent="0.2">
      <c r="A8" s="578" t="s">
        <v>491</v>
      </c>
      <c r="B8" s="577">
        <v>75557230</v>
      </c>
      <c r="C8" s="577">
        <v>3880109634</v>
      </c>
      <c r="D8" s="577">
        <v>16437321865</v>
      </c>
      <c r="E8" s="577">
        <v>0</v>
      </c>
      <c r="F8" s="577">
        <v>0</v>
      </c>
      <c r="G8" s="575">
        <f t="shared" si="0"/>
        <v>20392988729</v>
      </c>
      <c r="H8" s="151"/>
      <c r="I8" s="111"/>
    </row>
    <row r="9" spans="1:9" ht="15.75" x14ac:dyDescent="0.2">
      <c r="A9" s="578" t="s">
        <v>490</v>
      </c>
      <c r="B9" s="577">
        <v>3301407971</v>
      </c>
      <c r="C9" s="577">
        <v>150453799622</v>
      </c>
      <c r="D9" s="577">
        <v>13415603439</v>
      </c>
      <c r="E9" s="577">
        <v>4196728736</v>
      </c>
      <c r="F9" s="577">
        <v>0</v>
      </c>
      <c r="G9" s="575">
        <f t="shared" si="0"/>
        <v>171367539768</v>
      </c>
      <c r="H9" s="151"/>
      <c r="I9" s="111"/>
    </row>
    <row r="10" spans="1:9" ht="15.75" x14ac:dyDescent="0.2">
      <c r="A10" s="578" t="s">
        <v>487</v>
      </c>
      <c r="B10" s="577">
        <v>116806243</v>
      </c>
      <c r="C10" s="577">
        <v>0</v>
      </c>
      <c r="D10" s="577">
        <v>0</v>
      </c>
      <c r="E10" s="577">
        <v>53936770</v>
      </c>
      <c r="F10" s="577">
        <v>0</v>
      </c>
      <c r="G10" s="575">
        <f t="shared" si="0"/>
        <v>170743013</v>
      </c>
      <c r="H10" s="151"/>
      <c r="I10" s="111"/>
    </row>
    <row r="11" spans="1:9" ht="15.75" x14ac:dyDescent="0.2">
      <c r="A11" s="578" t="s">
        <v>517</v>
      </c>
      <c r="B11" s="577">
        <v>1066505663</v>
      </c>
      <c r="C11" s="577">
        <v>1107846442</v>
      </c>
      <c r="D11" s="577">
        <v>0</v>
      </c>
      <c r="E11" s="577">
        <v>0</v>
      </c>
      <c r="F11" s="577">
        <v>0</v>
      </c>
      <c r="G11" s="575">
        <f t="shared" si="0"/>
        <v>2174352105</v>
      </c>
      <c r="H11" s="151"/>
      <c r="I11" s="111"/>
    </row>
    <row r="12" spans="1:9" ht="15.75" x14ac:dyDescent="0.2">
      <c r="A12" s="578" t="s">
        <v>516</v>
      </c>
      <c r="B12" s="577">
        <v>0</v>
      </c>
      <c r="C12" s="577">
        <v>0</v>
      </c>
      <c r="D12" s="577">
        <v>2579076096</v>
      </c>
      <c r="E12" s="577">
        <v>0</v>
      </c>
      <c r="F12" s="577">
        <v>0</v>
      </c>
      <c r="G12" s="575">
        <f t="shared" si="0"/>
        <v>2579076096</v>
      </c>
      <c r="H12" s="151"/>
      <c r="I12" s="111"/>
    </row>
    <row r="13" spans="1:9" ht="15.75" x14ac:dyDescent="0.2">
      <c r="A13" s="578" t="s">
        <v>504</v>
      </c>
      <c r="B13" s="577">
        <v>0</v>
      </c>
      <c r="C13" s="577">
        <v>0</v>
      </c>
      <c r="D13" s="577">
        <v>3480456217</v>
      </c>
      <c r="E13" s="577">
        <v>0</v>
      </c>
      <c r="F13" s="577">
        <v>0</v>
      </c>
      <c r="G13" s="575">
        <f t="shared" si="0"/>
        <v>3480456217</v>
      </c>
      <c r="H13" s="151"/>
      <c r="I13" s="111"/>
    </row>
    <row r="14" spans="1:9" ht="15.75" x14ac:dyDescent="0.2">
      <c r="A14" s="578" t="s">
        <v>33</v>
      </c>
      <c r="B14" s="577">
        <v>109722444</v>
      </c>
      <c r="C14" s="577">
        <v>223493703</v>
      </c>
      <c r="D14" s="577">
        <v>0</v>
      </c>
      <c r="E14" s="577">
        <v>0</v>
      </c>
      <c r="F14" s="577">
        <v>0</v>
      </c>
      <c r="G14" s="575">
        <f t="shared" si="0"/>
        <v>333216147</v>
      </c>
      <c r="H14" s="151"/>
      <c r="I14" s="111"/>
    </row>
    <row r="15" spans="1:9" ht="15.75" x14ac:dyDescent="0.2">
      <c r="A15" s="578" t="s">
        <v>492</v>
      </c>
      <c r="B15" s="577">
        <v>0</v>
      </c>
      <c r="C15" s="577">
        <v>0</v>
      </c>
      <c r="D15" s="577">
        <v>0</v>
      </c>
      <c r="E15" s="577">
        <v>29328038</v>
      </c>
      <c r="F15" s="577">
        <v>27797615</v>
      </c>
      <c r="G15" s="575">
        <f t="shared" si="0"/>
        <v>57125653</v>
      </c>
      <c r="H15" s="151"/>
      <c r="I15" s="111"/>
    </row>
    <row r="16" spans="1:9" ht="31.5" x14ac:dyDescent="0.2">
      <c r="A16" s="564" t="s">
        <v>488</v>
      </c>
      <c r="B16" s="577">
        <v>0</v>
      </c>
      <c r="C16" s="577">
        <v>7570625273</v>
      </c>
      <c r="D16" s="577">
        <v>0</v>
      </c>
      <c r="E16" s="577">
        <v>0</v>
      </c>
      <c r="F16" s="577">
        <v>0</v>
      </c>
      <c r="G16" s="575">
        <f t="shared" si="0"/>
        <v>7570625273</v>
      </c>
      <c r="H16" s="151"/>
      <c r="I16" s="111"/>
    </row>
    <row r="17" spans="1:9" ht="31.5" x14ac:dyDescent="0.2">
      <c r="A17" s="564" t="s">
        <v>489</v>
      </c>
      <c r="B17" s="577">
        <v>3974932</v>
      </c>
      <c r="C17" s="577">
        <v>0</v>
      </c>
      <c r="D17" s="577">
        <v>0</v>
      </c>
      <c r="E17" s="577">
        <v>0</v>
      </c>
      <c r="F17" s="577">
        <v>0</v>
      </c>
      <c r="G17" s="575">
        <f t="shared" si="0"/>
        <v>3974932</v>
      </c>
      <c r="H17" s="151"/>
      <c r="I17" s="111"/>
    </row>
    <row r="18" spans="1:9" ht="15.75" x14ac:dyDescent="0.2">
      <c r="A18" s="576" t="s">
        <v>515</v>
      </c>
      <c r="B18" s="575">
        <f t="shared" ref="B18:G18" si="1">SUM(B7:B17)</f>
        <v>4673974483</v>
      </c>
      <c r="C18" s="575">
        <f t="shared" si="1"/>
        <v>169595898209</v>
      </c>
      <c r="D18" s="575">
        <f t="shared" si="1"/>
        <v>35912457617</v>
      </c>
      <c r="E18" s="575">
        <f t="shared" si="1"/>
        <v>4279993544</v>
      </c>
      <c r="F18" s="575">
        <f t="shared" si="1"/>
        <v>27797615</v>
      </c>
      <c r="G18" s="575">
        <f t="shared" si="1"/>
        <v>214490121468</v>
      </c>
      <c r="H18" s="151"/>
    </row>
    <row r="19" spans="1:9" ht="15.75" x14ac:dyDescent="0.2">
      <c r="A19" s="574" t="s">
        <v>514</v>
      </c>
      <c r="B19" s="559">
        <f>IFERROR((B18/$G$18),0)</f>
        <v>2.1791094391716847E-2</v>
      </c>
      <c r="C19" s="559">
        <f>IFERROR((C18/$G$18),0)</f>
        <v>0.79069328250766169</v>
      </c>
      <c r="D19" s="559">
        <f>IFERROR((D18/$G$18),0)</f>
        <v>0.16743175569676674</v>
      </c>
      <c r="E19" s="559">
        <f>IFERROR((E18/$G$18),0)</f>
        <v>1.9954268824629934E-2</v>
      </c>
      <c r="F19" s="559">
        <f>IFERROR((F18/$G$18),0)</f>
        <v>1.295985792247647E-4</v>
      </c>
      <c r="G19" s="559">
        <f>SUM(B19:F19)</f>
        <v>1</v>
      </c>
      <c r="H19" s="111"/>
    </row>
    <row r="20" spans="1:9" hidden="1" x14ac:dyDescent="0.2">
      <c r="A20" s="151"/>
      <c r="B20" s="151"/>
      <c r="C20" s="151"/>
      <c r="D20" s="151"/>
      <c r="E20" s="151"/>
      <c r="F20" s="151"/>
      <c r="G20" s="151"/>
    </row>
    <row r="21" spans="1:9" hidden="1" x14ac:dyDescent="0.2">
      <c r="A21" s="151"/>
      <c r="B21" s="151"/>
      <c r="C21" s="151"/>
      <c r="D21" s="151"/>
      <c r="E21" s="151"/>
      <c r="F21" s="151"/>
      <c r="G21" s="473"/>
    </row>
    <row r="22" spans="1:9" hidden="1" x14ac:dyDescent="0.2">
      <c r="A22" s="151"/>
      <c r="B22" s="151"/>
      <c r="C22" s="151"/>
      <c r="D22" s="151"/>
      <c r="E22" s="151"/>
      <c r="F22" s="151"/>
      <c r="G22" s="151"/>
    </row>
    <row r="23" spans="1:9" hidden="1" x14ac:dyDescent="0.2">
      <c r="A23" s="151"/>
      <c r="B23" s="151"/>
      <c r="C23" s="151"/>
      <c r="D23" s="151"/>
      <c r="E23" s="151"/>
      <c r="F23" s="151"/>
      <c r="G23" s="151"/>
    </row>
    <row r="24" spans="1:9" hidden="1" x14ac:dyDescent="0.2">
      <c r="A24" s="151"/>
      <c r="B24" s="151"/>
      <c r="C24" s="151"/>
      <c r="D24" s="151"/>
      <c r="E24" s="151"/>
      <c r="F24" s="151"/>
      <c r="G24" s="151"/>
    </row>
    <row r="25" spans="1:9" hidden="1" x14ac:dyDescent="0.2">
      <c r="A25" s="151"/>
      <c r="B25" s="151"/>
      <c r="C25" s="151"/>
      <c r="D25" s="151"/>
      <c r="E25" s="151"/>
      <c r="F25" s="151"/>
      <c r="G25" s="151"/>
    </row>
    <row r="26" spans="1:9" hidden="1" x14ac:dyDescent="0.2">
      <c r="A26" s="151"/>
      <c r="B26" s="151"/>
      <c r="C26" s="151"/>
      <c r="D26" s="151"/>
      <c r="E26" s="151"/>
      <c r="F26" s="151"/>
      <c r="G26" s="151"/>
    </row>
    <row r="27" spans="1:9" hidden="1" x14ac:dyDescent="0.2">
      <c r="A27" s="151"/>
      <c r="B27" s="151"/>
      <c r="C27" s="151"/>
      <c r="D27" s="151"/>
      <c r="E27" s="151"/>
      <c r="F27" s="151"/>
      <c r="G27" s="151"/>
    </row>
    <row r="28" spans="1:9" hidden="1" x14ac:dyDescent="0.2">
      <c r="A28" s="151"/>
      <c r="B28" s="151"/>
      <c r="C28" s="151"/>
      <c r="D28" s="151"/>
      <c r="E28" s="151"/>
      <c r="F28" s="151"/>
      <c r="G28" s="151"/>
    </row>
    <row r="29" spans="1:9" hidden="1" x14ac:dyDescent="0.2">
      <c r="A29" s="151"/>
      <c r="B29" s="151"/>
      <c r="C29" s="151"/>
      <c r="D29" s="151"/>
      <c r="E29" s="151"/>
      <c r="F29" s="151"/>
      <c r="G29" s="151"/>
    </row>
    <row r="30" spans="1:9" hidden="1" x14ac:dyDescent="0.2">
      <c r="A30" s="151"/>
      <c r="B30" s="151"/>
      <c r="C30" s="151"/>
      <c r="D30" s="151"/>
      <c r="E30" s="151"/>
      <c r="F30" s="151"/>
      <c r="G30" s="151"/>
    </row>
    <row r="31" spans="1:9" hidden="1" x14ac:dyDescent="0.2">
      <c r="A31" s="151"/>
      <c r="B31" s="151"/>
      <c r="C31" s="151"/>
      <c r="D31" s="151"/>
      <c r="E31" s="151"/>
      <c r="F31" s="151"/>
      <c r="G31" s="151"/>
    </row>
    <row r="32" spans="1:9" hidden="1" x14ac:dyDescent="0.2">
      <c r="A32" s="151"/>
      <c r="B32" s="151"/>
      <c r="C32" s="151"/>
      <c r="D32" s="151"/>
      <c r="E32" s="151"/>
      <c r="F32" s="151"/>
      <c r="G32" s="151"/>
    </row>
    <row r="33" spans="1:7" hidden="1" x14ac:dyDescent="0.2">
      <c r="A33" s="151"/>
      <c r="B33" s="151"/>
      <c r="C33" s="151"/>
      <c r="D33" s="151"/>
      <c r="E33" s="151"/>
      <c r="F33" s="151"/>
      <c r="G33" s="151"/>
    </row>
    <row r="34" spans="1:7" hidden="1" x14ac:dyDescent="0.2">
      <c r="A34" s="151"/>
      <c r="B34" s="151"/>
      <c r="C34" s="151"/>
      <c r="D34" s="151"/>
      <c r="E34" s="151"/>
      <c r="F34" s="151"/>
      <c r="G34" s="151"/>
    </row>
    <row r="35" spans="1:7" hidden="1" x14ac:dyDescent="0.2">
      <c r="A35" s="151"/>
      <c r="B35" s="151"/>
      <c r="C35" s="151"/>
      <c r="D35" s="151"/>
      <c r="E35" s="151"/>
      <c r="F35" s="151"/>
      <c r="G35" s="151"/>
    </row>
    <row r="36" spans="1:7" hidden="1" x14ac:dyDescent="0.2">
      <c r="A36" s="151"/>
      <c r="B36" s="151"/>
      <c r="C36" s="151"/>
      <c r="D36" s="151"/>
      <c r="E36" s="151"/>
      <c r="F36" s="151"/>
      <c r="G36" s="151"/>
    </row>
    <row r="37" spans="1:7" hidden="1" x14ac:dyDescent="0.2">
      <c r="A37" s="151"/>
      <c r="B37" s="151"/>
      <c r="C37" s="151"/>
      <c r="D37" s="151"/>
      <c r="E37" s="151"/>
      <c r="F37" s="151"/>
      <c r="G37" s="151"/>
    </row>
    <row r="38" spans="1:7" hidden="1" x14ac:dyDescent="0.2">
      <c r="A38" s="151"/>
      <c r="B38" s="151"/>
      <c r="C38" s="151"/>
      <c r="D38" s="151"/>
      <c r="E38" s="151"/>
      <c r="F38" s="151"/>
      <c r="G38" s="151"/>
    </row>
    <row r="39" spans="1:7" hidden="1" x14ac:dyDescent="0.2">
      <c r="A39" s="151"/>
      <c r="B39" s="151"/>
      <c r="C39" s="151"/>
      <c r="D39" s="151"/>
      <c r="E39" s="151"/>
      <c r="F39" s="151"/>
      <c r="G39" s="151"/>
    </row>
    <row r="40" spans="1:7" hidden="1" x14ac:dyDescent="0.2">
      <c r="A40" s="151"/>
      <c r="B40" s="151"/>
      <c r="C40" s="151"/>
      <c r="D40" s="151"/>
      <c r="E40" s="151"/>
      <c r="F40" s="151"/>
      <c r="G40" s="151"/>
    </row>
    <row r="41" spans="1:7" hidden="1" x14ac:dyDescent="0.2">
      <c r="A41" s="151"/>
      <c r="B41" s="151"/>
      <c r="C41" s="151"/>
      <c r="D41" s="151"/>
      <c r="E41" s="151"/>
      <c r="F41" s="151"/>
      <c r="G41" s="151"/>
    </row>
    <row r="42" spans="1:7" hidden="1" x14ac:dyDescent="0.2">
      <c r="A42" s="151"/>
      <c r="B42" s="151"/>
      <c r="C42" s="151"/>
      <c r="D42" s="151"/>
      <c r="E42" s="151"/>
      <c r="F42" s="151"/>
      <c r="G42" s="151"/>
    </row>
    <row r="43" spans="1:7" hidden="1" x14ac:dyDescent="0.2">
      <c r="A43" s="151"/>
      <c r="B43" s="151"/>
      <c r="C43" s="151"/>
      <c r="D43" s="151"/>
      <c r="E43" s="151"/>
      <c r="F43" s="151"/>
      <c r="G43" s="151"/>
    </row>
  </sheetData>
  <mergeCells count="2">
    <mergeCell ref="A3:G3"/>
    <mergeCell ref="A4:G4"/>
  </mergeCells>
  <pageMargins left="0.7" right="0.7" top="0.75" bottom="0.75" header="0.3" footer="0.3"/>
  <pageSetup orientation="portrait" r:id="rId1"/>
  <ignoredErrors>
    <ignoredError sqref="G18"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221A6-2968-44BE-B482-FB7B06225775}">
  <dimension ref="A1:G44"/>
  <sheetViews>
    <sheetView showGridLines="0" zoomScaleNormal="100" workbookViewId="0"/>
  </sheetViews>
  <sheetFormatPr baseColWidth="10" defaultColWidth="0" defaultRowHeight="12.75" zeroHeight="1" x14ac:dyDescent="0.2"/>
  <cols>
    <col min="1" max="1" width="35.85546875" style="35" customWidth="1"/>
    <col min="2" max="2" width="15.140625" style="35" customWidth="1"/>
    <col min="3" max="3" width="17.85546875" style="35" customWidth="1"/>
    <col min="4" max="4" width="16.7109375" style="35" customWidth="1"/>
    <col min="5" max="5" width="16.140625" style="35" customWidth="1"/>
    <col min="6" max="6" width="14.85546875" style="35" customWidth="1"/>
    <col min="7" max="7" width="20.140625" style="35" customWidth="1"/>
    <col min="8" max="16384" width="10.42578125" style="35" hidden="1"/>
  </cols>
  <sheetData>
    <row r="1" spans="1:7" ht="20.100000000000001" customHeight="1" x14ac:dyDescent="0.3">
      <c r="A1" s="572" t="s">
        <v>530</v>
      </c>
      <c r="B1" s="182"/>
      <c r="C1" s="582"/>
      <c r="D1" s="582"/>
      <c r="E1" s="582"/>
      <c r="F1" s="582"/>
    </row>
    <row r="2" spans="1:7" ht="20.100000000000001" customHeight="1" x14ac:dyDescent="0.3">
      <c r="A2" s="572" t="s">
        <v>539</v>
      </c>
      <c r="B2" s="107"/>
      <c r="C2" s="583"/>
      <c r="D2" s="582"/>
      <c r="E2" s="582"/>
      <c r="F2" s="582"/>
    </row>
    <row r="3" spans="1:7" ht="15.75" x14ac:dyDescent="0.25">
      <c r="A3" s="1200" t="s">
        <v>537</v>
      </c>
      <c r="B3" s="1200"/>
      <c r="C3" s="1200"/>
      <c r="D3" s="1200"/>
      <c r="E3" s="1200"/>
      <c r="F3" s="1200"/>
      <c r="G3" s="1200"/>
    </row>
    <row r="4" spans="1:7" ht="15.75" x14ac:dyDescent="0.25">
      <c r="A4" s="1208" t="s">
        <v>122</v>
      </c>
      <c r="B4" s="1200"/>
      <c r="C4" s="1200"/>
      <c r="D4" s="1200"/>
      <c r="E4" s="1200"/>
      <c r="F4" s="1200"/>
      <c r="G4" s="1200"/>
    </row>
    <row r="5" spans="1:7" s="581" customFormat="1" ht="34.5" customHeight="1" x14ac:dyDescent="0.25">
      <c r="A5" s="404" t="s">
        <v>527</v>
      </c>
      <c r="B5" s="404" t="s">
        <v>536</v>
      </c>
      <c r="C5" s="404" t="s">
        <v>535</v>
      </c>
      <c r="D5" s="404" t="s">
        <v>534</v>
      </c>
      <c r="E5" s="404" t="s">
        <v>533</v>
      </c>
      <c r="F5" s="404" t="s">
        <v>532</v>
      </c>
      <c r="G5" s="404" t="s">
        <v>163</v>
      </c>
    </row>
    <row r="6" spans="1:7" ht="15.75" x14ac:dyDescent="0.2">
      <c r="A6" s="580" t="s">
        <v>519</v>
      </c>
      <c r="B6" s="579"/>
      <c r="C6" s="579"/>
      <c r="D6" s="579"/>
      <c r="E6" s="579"/>
      <c r="F6" s="579"/>
      <c r="G6" s="579"/>
    </row>
    <row r="7" spans="1:7" ht="15.75" x14ac:dyDescent="0.2">
      <c r="A7" s="578" t="s">
        <v>507</v>
      </c>
      <c r="B7" s="577">
        <v>0</v>
      </c>
      <c r="C7" s="577">
        <v>5731279052</v>
      </c>
      <c r="D7" s="577">
        <v>0</v>
      </c>
      <c r="E7" s="577">
        <v>0</v>
      </c>
      <c r="F7" s="577">
        <v>0</v>
      </c>
      <c r="G7" s="575">
        <f t="shared" ref="G7:G17" si="0">SUM(B7:F7)</f>
        <v>5731279052</v>
      </c>
    </row>
    <row r="8" spans="1:7" ht="15.75" x14ac:dyDescent="0.2">
      <c r="A8" s="578" t="s">
        <v>491</v>
      </c>
      <c r="B8" s="577">
        <v>0</v>
      </c>
      <c r="C8" s="577">
        <v>2398886647</v>
      </c>
      <c r="D8" s="577">
        <v>24151840326</v>
      </c>
      <c r="E8" s="577">
        <v>0</v>
      </c>
      <c r="F8" s="577">
        <v>0</v>
      </c>
      <c r="G8" s="575">
        <f t="shared" si="0"/>
        <v>26550726973</v>
      </c>
    </row>
    <row r="9" spans="1:7" ht="15.75" x14ac:dyDescent="0.2">
      <c r="A9" s="578" t="s">
        <v>490</v>
      </c>
      <c r="B9" s="577">
        <v>2738582219</v>
      </c>
      <c r="C9" s="577">
        <v>188379555358</v>
      </c>
      <c r="D9" s="577">
        <v>15502196025</v>
      </c>
      <c r="E9" s="577">
        <v>4171729245</v>
      </c>
      <c r="F9" s="577"/>
      <c r="G9" s="575">
        <f t="shared" si="0"/>
        <v>210792062847</v>
      </c>
    </row>
    <row r="10" spans="1:7" ht="15.75" x14ac:dyDescent="0.2">
      <c r="A10" s="578" t="s">
        <v>487</v>
      </c>
      <c r="B10" s="577">
        <v>580445207</v>
      </c>
      <c r="C10" s="577">
        <v>0</v>
      </c>
      <c r="D10" s="577">
        <v>0</v>
      </c>
      <c r="E10" s="577">
        <v>0</v>
      </c>
      <c r="F10" s="577">
        <v>0</v>
      </c>
      <c r="G10" s="575">
        <f t="shared" si="0"/>
        <v>580445207</v>
      </c>
    </row>
    <row r="11" spans="1:7" ht="15.75" x14ac:dyDescent="0.2">
      <c r="A11" s="578" t="s">
        <v>517</v>
      </c>
      <c r="B11" s="577">
        <v>1262064271</v>
      </c>
      <c r="C11" s="577">
        <v>1377690983</v>
      </c>
      <c r="D11" s="577">
        <v>0</v>
      </c>
      <c r="E11" s="577">
        <v>0</v>
      </c>
      <c r="F11" s="577">
        <v>0</v>
      </c>
      <c r="G11" s="575">
        <f t="shared" si="0"/>
        <v>2639755254</v>
      </c>
    </row>
    <row r="12" spans="1:7" ht="15.75" x14ac:dyDescent="0.2">
      <c r="A12" s="578" t="s">
        <v>516</v>
      </c>
      <c r="B12" s="577">
        <v>0</v>
      </c>
      <c r="C12" s="577">
        <v>0</v>
      </c>
      <c r="D12" s="577">
        <v>2899646421</v>
      </c>
      <c r="E12" s="577">
        <v>0</v>
      </c>
      <c r="F12" s="577">
        <v>0</v>
      </c>
      <c r="G12" s="575">
        <f t="shared" si="0"/>
        <v>2899646421</v>
      </c>
    </row>
    <row r="13" spans="1:7" ht="15.75" x14ac:dyDescent="0.2">
      <c r="A13" s="578" t="s">
        <v>504</v>
      </c>
      <c r="B13" s="577"/>
      <c r="C13" s="577"/>
      <c r="D13" s="577">
        <v>1261978738</v>
      </c>
      <c r="E13" s="577">
        <v>0</v>
      </c>
      <c r="F13" s="577">
        <v>0</v>
      </c>
      <c r="G13" s="575">
        <f t="shared" si="0"/>
        <v>1261978738</v>
      </c>
    </row>
    <row r="14" spans="1:7" ht="15.75" x14ac:dyDescent="0.2">
      <c r="A14" s="578" t="s">
        <v>33</v>
      </c>
      <c r="B14" s="577">
        <v>161513847</v>
      </c>
      <c r="C14" s="577">
        <v>134668410</v>
      </c>
      <c r="D14" s="577">
        <v>0</v>
      </c>
      <c r="E14" s="577">
        <v>0</v>
      </c>
      <c r="F14" s="577">
        <v>0</v>
      </c>
      <c r="G14" s="575">
        <f t="shared" si="0"/>
        <v>296182257</v>
      </c>
    </row>
    <row r="15" spans="1:7" ht="15.75" x14ac:dyDescent="0.2">
      <c r="A15" s="578" t="s">
        <v>492</v>
      </c>
      <c r="B15" s="577">
        <v>0</v>
      </c>
      <c r="C15" s="577">
        <v>0</v>
      </c>
      <c r="D15" s="577">
        <v>0</v>
      </c>
      <c r="E15" s="577">
        <v>19473339</v>
      </c>
      <c r="F15" s="577">
        <v>19472800</v>
      </c>
      <c r="G15" s="575">
        <f t="shared" si="0"/>
        <v>38946139</v>
      </c>
    </row>
    <row r="16" spans="1:7" ht="31.5" x14ac:dyDescent="0.2">
      <c r="A16" s="564" t="s">
        <v>488</v>
      </c>
      <c r="B16" s="577">
        <v>2116483</v>
      </c>
      <c r="C16" s="577">
        <v>10619389058</v>
      </c>
      <c r="D16" s="577">
        <v>152482570</v>
      </c>
      <c r="E16" s="577">
        <v>0</v>
      </c>
      <c r="F16" s="577">
        <v>6795675</v>
      </c>
      <c r="G16" s="575">
        <f t="shared" si="0"/>
        <v>10780783786</v>
      </c>
    </row>
    <row r="17" spans="1:7" ht="31.5" x14ac:dyDescent="0.2">
      <c r="A17" s="564" t="s">
        <v>489</v>
      </c>
      <c r="B17" s="577">
        <v>0</v>
      </c>
      <c r="C17" s="577">
        <v>0</v>
      </c>
      <c r="D17" s="577">
        <v>28861200</v>
      </c>
      <c r="E17" s="577">
        <v>0</v>
      </c>
      <c r="F17" s="577">
        <v>0</v>
      </c>
      <c r="G17" s="575">
        <f t="shared" si="0"/>
        <v>28861200</v>
      </c>
    </row>
    <row r="18" spans="1:7" ht="15.75" x14ac:dyDescent="0.2">
      <c r="A18" s="576" t="s">
        <v>515</v>
      </c>
      <c r="B18" s="575">
        <f>SUM(B7:B16)</f>
        <v>4744722027</v>
      </c>
      <c r="C18" s="575">
        <f>SUM(C7:C16)</f>
        <v>208641469508</v>
      </c>
      <c r="D18" s="575">
        <f>SUM(D7:D17)</f>
        <v>43997005280</v>
      </c>
      <c r="E18" s="575">
        <f>SUM(E7:E16)</f>
        <v>4191202584</v>
      </c>
      <c r="F18" s="575">
        <f>SUM(F7:F16)</f>
        <v>26268475</v>
      </c>
      <c r="G18" s="575">
        <f>SUM(G7:G17)</f>
        <v>261600667874</v>
      </c>
    </row>
    <row r="19" spans="1:7" ht="15.75" x14ac:dyDescent="0.2">
      <c r="A19" s="574" t="s">
        <v>514</v>
      </c>
      <c r="B19" s="559">
        <f>IFERROR((B18/$G$18),0)</f>
        <v>1.8137270311883516E-2</v>
      </c>
      <c r="C19" s="559">
        <f>IFERROR((C18/$G$18),0)</f>
        <v>0.79755709801357311</v>
      </c>
      <c r="D19" s="559">
        <f>IFERROR((D18/$G$18),0)</f>
        <v>0.16818384156874999</v>
      </c>
      <c r="E19" s="559">
        <f>IFERROR((E18/$G$18),0)</f>
        <v>1.6021375702368976E-2</v>
      </c>
      <c r="F19" s="559">
        <f>IFERROR((F18/$G$18),0)</f>
        <v>1.0041440342442939E-4</v>
      </c>
      <c r="G19" s="559">
        <f>SUM(B19:F19)</f>
        <v>1</v>
      </c>
    </row>
    <row r="20" spans="1:7" hidden="1" x14ac:dyDescent="0.2">
      <c r="A20" s="151"/>
      <c r="B20" s="151"/>
      <c r="C20" s="151"/>
      <c r="D20" s="151"/>
      <c r="E20" s="151"/>
      <c r="F20" s="151"/>
      <c r="G20" s="151"/>
    </row>
    <row r="21" spans="1:7" hidden="1" x14ac:dyDescent="0.2">
      <c r="A21" s="151"/>
      <c r="B21" s="151"/>
      <c r="C21" s="151"/>
      <c r="D21" s="151"/>
      <c r="E21" s="151"/>
      <c r="F21" s="151"/>
      <c r="G21" s="151"/>
    </row>
    <row r="22" spans="1:7" hidden="1" x14ac:dyDescent="0.2">
      <c r="A22" s="151"/>
      <c r="B22" s="151"/>
      <c r="C22" s="151"/>
      <c r="D22" s="151"/>
      <c r="E22" s="151"/>
      <c r="F22" s="151"/>
      <c r="G22" s="473"/>
    </row>
    <row r="23" spans="1:7" hidden="1" x14ac:dyDescent="0.2">
      <c r="A23" s="151"/>
      <c r="B23" s="151"/>
      <c r="C23" s="151"/>
      <c r="D23" s="151"/>
      <c r="E23" s="151"/>
      <c r="F23" s="151"/>
      <c r="G23" s="151"/>
    </row>
    <row r="24" spans="1:7" hidden="1" x14ac:dyDescent="0.2">
      <c r="A24" s="151"/>
      <c r="B24" s="151"/>
      <c r="C24" s="151"/>
      <c r="D24" s="151"/>
      <c r="E24" s="151"/>
      <c r="F24" s="151"/>
      <c r="G24" s="151"/>
    </row>
    <row r="25" spans="1:7" hidden="1" x14ac:dyDescent="0.2">
      <c r="A25" s="151"/>
      <c r="B25" s="151"/>
      <c r="C25" s="151"/>
      <c r="D25" s="151"/>
      <c r="E25" s="151"/>
      <c r="F25" s="151"/>
      <c r="G25" s="151"/>
    </row>
    <row r="26" spans="1:7" hidden="1" x14ac:dyDescent="0.2">
      <c r="A26" s="151"/>
      <c r="B26" s="151"/>
      <c r="C26" s="151"/>
      <c r="D26" s="151"/>
      <c r="E26" s="151"/>
      <c r="F26" s="151"/>
      <c r="G26" s="151"/>
    </row>
    <row r="27" spans="1:7" hidden="1" x14ac:dyDescent="0.2">
      <c r="A27" s="151"/>
      <c r="B27" s="151"/>
      <c r="C27" s="151"/>
      <c r="D27" s="151"/>
      <c r="E27" s="151"/>
      <c r="F27" s="151"/>
      <c r="G27" s="151"/>
    </row>
    <row r="28" spans="1:7" hidden="1" x14ac:dyDescent="0.2">
      <c r="A28" s="151"/>
      <c r="B28" s="151"/>
      <c r="C28" s="151"/>
      <c r="D28" s="151"/>
      <c r="E28" s="151"/>
      <c r="F28" s="151"/>
      <c r="G28" s="151"/>
    </row>
    <row r="29" spans="1:7" hidden="1" x14ac:dyDescent="0.2">
      <c r="A29" s="151"/>
      <c r="B29" s="151"/>
      <c r="C29" s="151"/>
      <c r="D29" s="151"/>
      <c r="E29" s="151"/>
      <c r="F29" s="151"/>
      <c r="G29" s="151"/>
    </row>
    <row r="30" spans="1:7" hidden="1" x14ac:dyDescent="0.2">
      <c r="A30" s="151"/>
      <c r="B30" s="151"/>
      <c r="C30" s="151"/>
      <c r="D30" s="151"/>
      <c r="E30" s="151"/>
      <c r="F30" s="151"/>
      <c r="G30" s="151"/>
    </row>
    <row r="31" spans="1:7" hidden="1" x14ac:dyDescent="0.2">
      <c r="A31" s="151"/>
      <c r="B31" s="151"/>
      <c r="C31" s="151"/>
      <c r="D31" s="151"/>
      <c r="E31" s="151"/>
      <c r="F31" s="151"/>
      <c r="G31" s="151"/>
    </row>
    <row r="32" spans="1:7" hidden="1" x14ac:dyDescent="0.2">
      <c r="A32" s="151"/>
      <c r="B32" s="151"/>
      <c r="C32" s="151"/>
      <c r="D32" s="151"/>
      <c r="E32" s="151"/>
      <c r="F32" s="151"/>
      <c r="G32" s="151"/>
    </row>
    <row r="33" spans="1:7" hidden="1" x14ac:dyDescent="0.2">
      <c r="A33" s="151"/>
      <c r="B33" s="151"/>
      <c r="C33" s="151"/>
      <c r="D33" s="151"/>
      <c r="E33" s="151"/>
      <c r="F33" s="151"/>
      <c r="G33" s="151"/>
    </row>
    <row r="34" spans="1:7" hidden="1" x14ac:dyDescent="0.2">
      <c r="A34" s="151"/>
      <c r="B34" s="151"/>
      <c r="C34" s="151"/>
      <c r="D34" s="151"/>
      <c r="E34" s="151"/>
      <c r="F34" s="151"/>
      <c r="G34" s="151"/>
    </row>
    <row r="35" spans="1:7" hidden="1" x14ac:dyDescent="0.2">
      <c r="A35" s="151"/>
      <c r="B35" s="151"/>
      <c r="C35" s="151"/>
      <c r="D35" s="151"/>
      <c r="E35" s="151"/>
      <c r="F35" s="151"/>
      <c r="G35" s="151"/>
    </row>
    <row r="36" spans="1:7" hidden="1" x14ac:dyDescent="0.2">
      <c r="A36" s="151"/>
      <c r="B36" s="151"/>
      <c r="C36" s="151"/>
      <c r="D36" s="151"/>
      <c r="E36" s="151"/>
      <c r="F36" s="151"/>
      <c r="G36" s="151"/>
    </row>
    <row r="37" spans="1:7" hidden="1" x14ac:dyDescent="0.2">
      <c r="A37" s="151"/>
      <c r="B37" s="151"/>
      <c r="C37" s="151"/>
      <c r="D37" s="151"/>
      <c r="E37" s="151"/>
      <c r="F37" s="151"/>
      <c r="G37" s="151"/>
    </row>
    <row r="38" spans="1:7" hidden="1" x14ac:dyDescent="0.2">
      <c r="A38" s="151"/>
      <c r="B38" s="151"/>
      <c r="C38" s="151"/>
      <c r="D38" s="151"/>
      <c r="E38" s="151"/>
      <c r="F38" s="151"/>
      <c r="G38" s="151"/>
    </row>
    <row r="39" spans="1:7" hidden="1" x14ac:dyDescent="0.2">
      <c r="A39" s="151"/>
      <c r="B39" s="151"/>
      <c r="C39" s="151"/>
      <c r="D39" s="151"/>
      <c r="E39" s="151"/>
      <c r="F39" s="151"/>
      <c r="G39" s="151"/>
    </row>
    <row r="40" spans="1:7" hidden="1" x14ac:dyDescent="0.2">
      <c r="A40" s="151"/>
      <c r="B40" s="151"/>
      <c r="C40" s="151"/>
      <c r="D40" s="151"/>
      <c r="E40" s="151"/>
      <c r="F40" s="151"/>
      <c r="G40" s="151"/>
    </row>
    <row r="41" spans="1:7" hidden="1" x14ac:dyDescent="0.2">
      <c r="A41" s="151"/>
      <c r="B41" s="151"/>
      <c r="C41" s="151"/>
      <c r="D41" s="151"/>
      <c r="E41" s="151"/>
      <c r="F41" s="151"/>
      <c r="G41" s="151"/>
    </row>
    <row r="42" spans="1:7" hidden="1" x14ac:dyDescent="0.2">
      <c r="A42" s="151"/>
      <c r="B42" s="151"/>
      <c r="C42" s="151"/>
      <c r="D42" s="151"/>
      <c r="E42" s="151"/>
      <c r="F42" s="151"/>
      <c r="G42" s="151"/>
    </row>
    <row r="43" spans="1:7" hidden="1" x14ac:dyDescent="0.2">
      <c r="A43" s="151"/>
      <c r="B43" s="151"/>
      <c r="C43" s="151"/>
      <c r="D43" s="151"/>
      <c r="E43" s="151"/>
      <c r="F43" s="151"/>
      <c r="G43" s="151"/>
    </row>
    <row r="44" spans="1:7" hidden="1" x14ac:dyDescent="0.2">
      <c r="A44" s="151"/>
      <c r="B44" s="151"/>
      <c r="C44" s="151"/>
      <c r="D44" s="151"/>
      <c r="E44" s="151"/>
      <c r="F44" s="151"/>
      <c r="G44" s="151"/>
    </row>
  </sheetData>
  <mergeCells count="2">
    <mergeCell ref="A3:G3"/>
    <mergeCell ref="A4:G4"/>
  </mergeCells>
  <pageMargins left="0.7" right="0.7" top="0.75" bottom="0.75" header="0.3" footer="0.3"/>
  <pageSetup orientation="portrait" r:id="rId1"/>
  <ignoredErrors>
    <ignoredError sqref="G18" formula="1"/>
    <ignoredError sqref="B18:F18" formula="1"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D95B1-5FF0-4099-8E07-E20B80755C26}">
  <dimension ref="A1:G12"/>
  <sheetViews>
    <sheetView showGridLines="0" zoomScaleNormal="100" workbookViewId="0"/>
  </sheetViews>
  <sheetFormatPr baseColWidth="10" defaultColWidth="0" defaultRowHeight="12.75" zeroHeight="1" x14ac:dyDescent="0.2"/>
  <cols>
    <col min="1" max="1" width="46.140625" style="35" customWidth="1"/>
    <col min="2" max="2" width="17" style="35" customWidth="1"/>
    <col min="3" max="3" width="15.28515625" style="35" bestFit="1" customWidth="1"/>
    <col min="4" max="4" width="16.28515625" style="35" customWidth="1"/>
    <col min="5" max="5" width="15.85546875" style="35" customWidth="1"/>
    <col min="6" max="6" width="7.85546875" style="35" hidden="1" customWidth="1"/>
    <col min="7" max="7" width="0" style="35" hidden="1" customWidth="1"/>
    <col min="8" max="16384" width="11.42578125" style="35" hidden="1"/>
  </cols>
  <sheetData>
    <row r="1" spans="1:7" ht="18.75" x14ac:dyDescent="0.3">
      <c r="A1" s="572" t="s">
        <v>530</v>
      </c>
      <c r="B1" s="182"/>
      <c r="C1" s="593"/>
      <c r="D1" s="593"/>
    </row>
    <row r="2" spans="1:7" ht="18.75" x14ac:dyDescent="0.3">
      <c r="A2" s="572" t="s">
        <v>552</v>
      </c>
      <c r="C2" s="593"/>
      <c r="D2" s="593"/>
    </row>
    <row r="3" spans="1:7" ht="15.75" x14ac:dyDescent="0.25">
      <c r="A3" s="481" t="s">
        <v>554</v>
      </c>
      <c r="B3" s="592"/>
      <c r="C3" s="592"/>
      <c r="D3" s="592"/>
      <c r="E3" s="592"/>
    </row>
    <row r="4" spans="1:7" ht="15.75" x14ac:dyDescent="0.25">
      <c r="A4" s="1200" t="s">
        <v>553</v>
      </c>
      <c r="B4" s="1200"/>
      <c r="C4" s="1200"/>
      <c r="D4" s="1200"/>
      <c r="E4" s="1200"/>
      <c r="F4" s="551"/>
    </row>
    <row r="5" spans="1:7" ht="15.75" x14ac:dyDescent="0.25">
      <c r="A5" s="1200" t="s">
        <v>552</v>
      </c>
      <c r="B5" s="1200"/>
      <c r="C5" s="1200"/>
      <c r="D5" s="1200"/>
      <c r="E5" s="1200"/>
      <c r="F5" s="551"/>
    </row>
    <row r="6" spans="1:7" s="106" customFormat="1" ht="15.75" x14ac:dyDescent="0.25">
      <c r="A6" s="419" t="s">
        <v>109</v>
      </c>
      <c r="B6" s="1209" t="s">
        <v>128</v>
      </c>
      <c r="C6" s="1209"/>
      <c r="D6" s="1209" t="s">
        <v>129</v>
      </c>
      <c r="E6" s="1209"/>
    </row>
    <row r="7" spans="1:7" s="106" customFormat="1" ht="15.75" x14ac:dyDescent="0.2">
      <c r="A7" s="404"/>
      <c r="B7" s="1210" t="s">
        <v>551</v>
      </c>
      <c r="C7" s="1210"/>
      <c r="D7" s="1210"/>
      <c r="E7" s="1210"/>
    </row>
    <row r="8" spans="1:7" ht="15.75" x14ac:dyDescent="0.2">
      <c r="A8" s="591" t="s">
        <v>550</v>
      </c>
      <c r="B8" s="589" t="s">
        <v>549</v>
      </c>
      <c r="C8" s="589" t="s">
        <v>548</v>
      </c>
      <c r="D8" s="589" t="s">
        <v>547</v>
      </c>
      <c r="E8" s="588" t="s">
        <v>546</v>
      </c>
    </row>
    <row r="9" spans="1:7" s="43" customFormat="1" ht="15.75" x14ac:dyDescent="0.2">
      <c r="A9" s="590" t="s">
        <v>545</v>
      </c>
      <c r="B9" s="589" t="s">
        <v>544</v>
      </c>
      <c r="C9" s="589" t="s">
        <v>543</v>
      </c>
      <c r="D9" s="589" t="s">
        <v>542</v>
      </c>
      <c r="E9" s="588" t="s">
        <v>541</v>
      </c>
      <c r="F9" s="35"/>
    </row>
    <row r="10" spans="1:7" s="43" customFormat="1" ht="15.75" x14ac:dyDescent="0.2">
      <c r="A10" s="587" t="s">
        <v>540</v>
      </c>
      <c r="B10" s="586">
        <v>-1298570706</v>
      </c>
      <c r="C10" s="586">
        <v>1298570706</v>
      </c>
      <c r="D10" s="586">
        <v>-555989842</v>
      </c>
      <c r="E10" s="585">
        <v>555989842</v>
      </c>
      <c r="F10" s="35"/>
    </row>
    <row r="11" spans="1:7" hidden="1" x14ac:dyDescent="0.2">
      <c r="G11" s="584"/>
    </row>
    <row r="12" spans="1:7" hidden="1" x14ac:dyDescent="0.2">
      <c r="A12" s="412"/>
      <c r="B12" s="412"/>
      <c r="C12" s="412"/>
      <c r="D12" s="412"/>
      <c r="E12" s="412"/>
    </row>
  </sheetData>
  <mergeCells count="5">
    <mergeCell ref="A4:E4"/>
    <mergeCell ref="A5:E5"/>
    <mergeCell ref="B6:C6"/>
    <mergeCell ref="D6:E6"/>
    <mergeCell ref="B7:E7"/>
  </mergeCells>
  <pageMargins left="0.7" right="0.7" top="0.75" bottom="0.75" header="0.3" footer="0.3"/>
  <pageSetup orientation="portrait" r:id="rId1"/>
  <ignoredErrors>
    <ignoredError sqref="D8:E1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8558B-0DFC-4754-AAD4-1BA6C86F883B}">
  <sheetPr>
    <tabColor rgb="FFFF6699"/>
  </sheetPr>
  <dimension ref="A1:A19"/>
  <sheetViews>
    <sheetView zoomScaleNormal="100" workbookViewId="0">
      <selection activeCell="A3" sqref="A3"/>
    </sheetView>
  </sheetViews>
  <sheetFormatPr baseColWidth="10" defaultColWidth="0" defaultRowHeight="15" customHeight="1" zeroHeight="1" x14ac:dyDescent="0.25"/>
  <cols>
    <col min="1" max="1" width="119.140625" style="76" customWidth="1"/>
    <col min="2" max="16384" width="11.42578125" style="76" hidden="1"/>
  </cols>
  <sheetData>
    <row r="1" spans="1:1" ht="15.75" x14ac:dyDescent="0.25">
      <c r="A1" s="1072" t="s">
        <v>934</v>
      </c>
    </row>
    <row r="2" spans="1:1" ht="15.75" x14ac:dyDescent="0.25">
      <c r="A2" s="1072" t="s">
        <v>935</v>
      </c>
    </row>
    <row r="3" spans="1:1" ht="15.75" x14ac:dyDescent="0.25">
      <c r="A3" s="1072" t="s">
        <v>936</v>
      </c>
    </row>
    <row r="4" spans="1:1" ht="15.75" x14ac:dyDescent="0.25">
      <c r="A4" s="1072" t="s">
        <v>937</v>
      </c>
    </row>
    <row r="5" spans="1:1" s="1073" customFormat="1" ht="15.75" x14ac:dyDescent="0.25">
      <c r="A5" s="1072" t="s">
        <v>938</v>
      </c>
    </row>
    <row r="6" spans="1:1" s="1073" customFormat="1" ht="15.75" x14ac:dyDescent="0.25">
      <c r="A6" s="1072" t="s">
        <v>939</v>
      </c>
    </row>
    <row r="7" spans="1:1" s="1073" customFormat="1" ht="15.75" x14ac:dyDescent="0.25">
      <c r="A7" s="1072" t="s">
        <v>940</v>
      </c>
    </row>
    <row r="17" s="76" customFormat="1" ht="15" hidden="1" customHeight="1" x14ac:dyDescent="0.25"/>
    <row r="18" s="76" customFormat="1" ht="15" hidden="1" customHeight="1" x14ac:dyDescent="0.25"/>
    <row r="19" s="76" customFormat="1" ht="15" hidden="1" customHeight="1" x14ac:dyDescent="0.25"/>
  </sheetData>
  <pageMargins left="0.7" right="0.7" top="0.75" bottom="0.75" header="0.3" footer="0.3"/>
  <pageSetup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0C475-8EBE-48BB-A8C5-0347DE81AB30}">
  <dimension ref="A1:I29"/>
  <sheetViews>
    <sheetView showGridLines="0" zoomScaleNormal="100" workbookViewId="0"/>
  </sheetViews>
  <sheetFormatPr baseColWidth="10" defaultColWidth="0" defaultRowHeight="12.75" zeroHeight="1" x14ac:dyDescent="0.2"/>
  <cols>
    <col min="1" max="1" width="38.7109375" style="35" customWidth="1"/>
    <col min="2" max="2" width="17.7109375" style="35" customWidth="1"/>
    <col min="3" max="3" width="15.140625" style="35" customWidth="1"/>
    <col min="4" max="4" width="17.7109375" style="35" customWidth="1"/>
    <col min="5" max="5" width="15.140625" style="35" customWidth="1"/>
    <col min="6" max="6" width="16.5703125" style="35" bestFit="1" customWidth="1"/>
    <col min="7" max="7" width="19.5703125" style="35" customWidth="1"/>
    <col min="8" max="8" width="17.85546875" style="35" hidden="1" customWidth="1"/>
    <col min="9" max="9" width="0" style="35" hidden="1" customWidth="1"/>
    <col min="10" max="16384" width="9.140625" style="35" hidden="1"/>
  </cols>
  <sheetData>
    <row r="1" spans="1:9" ht="20.100000000000001" customHeight="1" x14ac:dyDescent="0.3">
      <c r="A1" s="572" t="s">
        <v>530</v>
      </c>
      <c r="B1" s="182"/>
      <c r="C1" s="583"/>
      <c r="D1" s="583"/>
      <c r="E1" s="583"/>
      <c r="F1" s="583"/>
      <c r="G1" s="583"/>
    </row>
    <row r="2" spans="1:9" ht="18" customHeight="1" x14ac:dyDescent="0.3">
      <c r="A2" s="572" t="s">
        <v>560</v>
      </c>
      <c r="B2" s="107"/>
      <c r="C2" s="583"/>
      <c r="D2" s="583"/>
      <c r="E2" s="583"/>
      <c r="F2" s="583"/>
      <c r="G2" s="583"/>
    </row>
    <row r="3" spans="1:9" ht="15.75" x14ac:dyDescent="0.25">
      <c r="A3" s="1200" t="s">
        <v>559</v>
      </c>
      <c r="B3" s="1200"/>
      <c r="C3" s="1200"/>
      <c r="D3" s="1200"/>
      <c r="E3" s="1200"/>
      <c r="F3" s="1200"/>
      <c r="G3" s="1200"/>
    </row>
    <row r="4" spans="1:9" ht="15.75" x14ac:dyDescent="0.25">
      <c r="A4" s="1208" t="s">
        <v>122</v>
      </c>
      <c r="B4" s="1208"/>
      <c r="C4" s="1208"/>
      <c r="D4" s="1208"/>
      <c r="E4" s="1208"/>
      <c r="F4" s="1208"/>
      <c r="G4" s="1208"/>
    </row>
    <row r="5" spans="1:9" s="106" customFormat="1" ht="31.5" customHeight="1" x14ac:dyDescent="0.2">
      <c r="A5" s="1036" t="s">
        <v>527</v>
      </c>
      <c r="B5" s="1036" t="s">
        <v>558</v>
      </c>
      <c r="C5" s="1036" t="s">
        <v>557</v>
      </c>
      <c r="D5" s="1036" t="s">
        <v>556</v>
      </c>
      <c r="E5" s="1036" t="s">
        <v>139</v>
      </c>
      <c r="F5" s="1036" t="s">
        <v>555</v>
      </c>
      <c r="G5" s="1036" t="s">
        <v>164</v>
      </c>
      <c r="H5" s="35"/>
      <c r="I5" s="35"/>
    </row>
    <row r="6" spans="1:9" ht="15.75" x14ac:dyDescent="0.25">
      <c r="A6" s="600" t="s">
        <v>519</v>
      </c>
      <c r="B6" s="599"/>
      <c r="C6" s="599"/>
      <c r="D6" s="599"/>
      <c r="E6" s="599"/>
      <c r="F6" s="599"/>
      <c r="G6" s="598"/>
    </row>
    <row r="7" spans="1:9" ht="15.75" x14ac:dyDescent="0.2">
      <c r="A7" s="564" t="s">
        <v>507</v>
      </c>
      <c r="B7" s="597">
        <v>6360023535</v>
      </c>
      <c r="C7" s="597">
        <v>0</v>
      </c>
      <c r="D7" s="597">
        <v>0</v>
      </c>
      <c r="E7" s="597">
        <v>0</v>
      </c>
      <c r="F7" s="597">
        <v>0</v>
      </c>
      <c r="G7" s="575">
        <f t="shared" ref="G7:G17" si="0">SUM(B7:F7)</f>
        <v>6360023535</v>
      </c>
      <c r="I7" s="111"/>
    </row>
    <row r="8" spans="1:9" ht="15.75" x14ac:dyDescent="0.2">
      <c r="A8" s="564" t="s">
        <v>491</v>
      </c>
      <c r="B8" s="597">
        <v>19833704634</v>
      </c>
      <c r="C8" s="597">
        <v>233397681</v>
      </c>
      <c r="D8" s="597">
        <v>0</v>
      </c>
      <c r="E8" s="597">
        <v>0</v>
      </c>
      <c r="F8" s="597">
        <v>325886414</v>
      </c>
      <c r="G8" s="575">
        <f t="shared" si="0"/>
        <v>20392988729</v>
      </c>
      <c r="I8" s="111"/>
    </row>
    <row r="9" spans="1:9" ht="15.75" x14ac:dyDescent="0.2">
      <c r="A9" s="564" t="s">
        <v>490</v>
      </c>
      <c r="B9" s="597">
        <v>136907970082</v>
      </c>
      <c r="C9" s="597">
        <v>8920311164</v>
      </c>
      <c r="D9" s="597">
        <v>13260641146</v>
      </c>
      <c r="E9" s="597">
        <v>160909581</v>
      </c>
      <c r="F9" s="597">
        <v>12117707795</v>
      </c>
      <c r="G9" s="575">
        <f t="shared" si="0"/>
        <v>171367539768</v>
      </c>
      <c r="I9" s="111"/>
    </row>
    <row r="10" spans="1:9" ht="15.75" x14ac:dyDescent="0.2">
      <c r="A10" s="564" t="s">
        <v>487</v>
      </c>
      <c r="B10" s="597">
        <v>170743013</v>
      </c>
      <c r="C10" s="597">
        <v>0</v>
      </c>
      <c r="D10" s="597">
        <v>0</v>
      </c>
      <c r="E10" s="597">
        <v>0</v>
      </c>
      <c r="F10" s="597">
        <v>0</v>
      </c>
      <c r="G10" s="575">
        <f t="shared" si="0"/>
        <v>170743013</v>
      </c>
      <c r="I10" s="111"/>
    </row>
    <row r="11" spans="1:9" ht="15.75" x14ac:dyDescent="0.2">
      <c r="A11" s="564" t="s">
        <v>517</v>
      </c>
      <c r="B11" s="597">
        <v>1066505663</v>
      </c>
      <c r="C11" s="597">
        <v>0</v>
      </c>
      <c r="D11" s="597">
        <v>0</v>
      </c>
      <c r="E11" s="597">
        <v>0</v>
      </c>
      <c r="F11" s="597">
        <v>1107846442</v>
      </c>
      <c r="G11" s="575">
        <f t="shared" si="0"/>
        <v>2174352105</v>
      </c>
      <c r="I11" s="111"/>
    </row>
    <row r="12" spans="1:9" ht="15.75" x14ac:dyDescent="0.2">
      <c r="A12" s="564" t="s">
        <v>516</v>
      </c>
      <c r="B12" s="597">
        <v>2579076096</v>
      </c>
      <c r="C12" s="597">
        <v>0</v>
      </c>
      <c r="D12" s="597">
        <v>0</v>
      </c>
      <c r="E12" s="597">
        <v>0</v>
      </c>
      <c r="F12" s="597">
        <v>0</v>
      </c>
      <c r="G12" s="575">
        <f t="shared" si="0"/>
        <v>2579076096</v>
      </c>
      <c r="I12" s="111"/>
    </row>
    <row r="13" spans="1:9" ht="15.75" x14ac:dyDescent="0.2">
      <c r="A13" s="578" t="s">
        <v>504</v>
      </c>
      <c r="B13" s="597">
        <v>3480456217</v>
      </c>
      <c r="C13" s="597">
        <v>0</v>
      </c>
      <c r="D13" s="597">
        <v>0</v>
      </c>
      <c r="E13" s="597">
        <v>0</v>
      </c>
      <c r="F13" s="597">
        <v>0</v>
      </c>
      <c r="G13" s="575">
        <f t="shared" si="0"/>
        <v>3480456217</v>
      </c>
      <c r="I13" s="111"/>
    </row>
    <row r="14" spans="1:9" ht="15.75" x14ac:dyDescent="0.2">
      <c r="A14" s="564" t="s">
        <v>33</v>
      </c>
      <c r="B14" s="597">
        <v>110985003</v>
      </c>
      <c r="C14" s="597">
        <v>36814047</v>
      </c>
      <c r="D14" s="597">
        <v>63740541</v>
      </c>
      <c r="E14" s="597">
        <v>8937714</v>
      </c>
      <c r="F14" s="597">
        <v>112738842</v>
      </c>
      <c r="G14" s="575">
        <f t="shared" si="0"/>
        <v>333216147</v>
      </c>
      <c r="I14" s="111"/>
    </row>
    <row r="15" spans="1:9" ht="15.75" x14ac:dyDescent="0.2">
      <c r="A15" s="1037" t="s">
        <v>492</v>
      </c>
      <c r="B15" s="1041">
        <v>29328038</v>
      </c>
      <c r="C15" s="1041">
        <v>2030199</v>
      </c>
      <c r="D15" s="1041">
        <v>3065405</v>
      </c>
      <c r="E15" s="1041">
        <v>188352</v>
      </c>
      <c r="F15" s="1041">
        <v>22513659</v>
      </c>
      <c r="G15" s="1042">
        <f t="shared" si="0"/>
        <v>57125653</v>
      </c>
      <c r="I15" s="111"/>
    </row>
    <row r="16" spans="1:9" ht="31.5" x14ac:dyDescent="0.2">
      <c r="A16" s="564" t="s">
        <v>488</v>
      </c>
      <c r="B16" s="597">
        <v>6947848187</v>
      </c>
      <c r="C16" s="597">
        <v>70016721</v>
      </c>
      <c r="D16" s="597">
        <v>444780074</v>
      </c>
      <c r="E16" s="597">
        <v>0</v>
      </c>
      <c r="F16" s="597">
        <v>107980291</v>
      </c>
      <c r="G16" s="575">
        <f t="shared" si="0"/>
        <v>7570625273</v>
      </c>
      <c r="I16" s="111"/>
    </row>
    <row r="17" spans="1:9" ht="15.75" x14ac:dyDescent="0.2">
      <c r="A17" s="564" t="s">
        <v>489</v>
      </c>
      <c r="B17" s="597">
        <v>3974932</v>
      </c>
      <c r="C17" s="597">
        <v>0</v>
      </c>
      <c r="D17" s="597">
        <v>0</v>
      </c>
      <c r="E17" s="597">
        <v>0</v>
      </c>
      <c r="F17" s="597">
        <v>0</v>
      </c>
      <c r="G17" s="575">
        <f t="shared" si="0"/>
        <v>3974932</v>
      </c>
      <c r="I17" s="111"/>
    </row>
    <row r="18" spans="1:9" ht="15.75" x14ac:dyDescent="0.2">
      <c r="A18" s="562" t="s">
        <v>515</v>
      </c>
      <c r="B18" s="575">
        <f>SUM(B7:B17)</f>
        <v>177490615400</v>
      </c>
      <c r="C18" s="575">
        <f t="shared" ref="C18:F18" si="1">SUM(C7:C17)</f>
        <v>9262569812</v>
      </c>
      <c r="D18" s="575">
        <f t="shared" si="1"/>
        <v>13772227166</v>
      </c>
      <c r="E18" s="575">
        <f t="shared" si="1"/>
        <v>170035647</v>
      </c>
      <c r="F18" s="575">
        <f t="shared" si="1"/>
        <v>13794673443</v>
      </c>
      <c r="G18" s="575">
        <f>SUM(G7:G17)</f>
        <v>214490121468</v>
      </c>
      <c r="H18" s="596"/>
      <c r="I18" s="111"/>
    </row>
    <row r="19" spans="1:9" ht="15.75" x14ac:dyDescent="0.2">
      <c r="A19" s="595" t="s">
        <v>514</v>
      </c>
      <c r="B19" s="594">
        <f>+IFERROR((B18/$G$18),0)</f>
        <v>0.82750018595369212</v>
      </c>
      <c r="C19" s="594">
        <f>+IFERROR((C18/$G$18),0)</f>
        <v>4.3184132437455364E-2</v>
      </c>
      <c r="D19" s="594">
        <f>IFERROR((D18/$G$18),0)</f>
        <v>6.4209144326745571E-2</v>
      </c>
      <c r="E19" s="594">
        <f>IFERROR((E18/$G$18),0)</f>
        <v>7.9274348784108355E-4</v>
      </c>
      <c r="F19" s="594">
        <f>IFERROR((F18/$G$18),0)</f>
        <v>6.4313793794265911E-2</v>
      </c>
      <c r="G19" s="594">
        <f>SUM(B19:F19)</f>
        <v>1</v>
      </c>
    </row>
    <row r="21" spans="1:9" s="151" customFormat="1" hidden="1" x14ac:dyDescent="0.2"/>
    <row r="22" spans="1:9" s="151" customFormat="1" hidden="1" x14ac:dyDescent="0.2"/>
    <row r="23" spans="1:9" s="151" customFormat="1" hidden="1" x14ac:dyDescent="0.2"/>
    <row r="24" spans="1:9" s="151" customFormat="1" hidden="1" x14ac:dyDescent="0.2"/>
    <row r="25" spans="1:9" s="151" customFormat="1" hidden="1" x14ac:dyDescent="0.2"/>
    <row r="26" spans="1:9" s="151" customFormat="1" hidden="1" x14ac:dyDescent="0.2"/>
    <row r="27" spans="1:9" s="151" customFormat="1" hidden="1" x14ac:dyDescent="0.2"/>
    <row r="28" spans="1:9" s="151" customFormat="1" hidden="1" x14ac:dyDescent="0.2"/>
    <row r="29" spans="1:9" s="151" customFormat="1" hidden="1" x14ac:dyDescent="0.2"/>
  </sheetData>
  <mergeCells count="2">
    <mergeCell ref="A3:G3"/>
    <mergeCell ref="A4:G4"/>
  </mergeCells>
  <pageMargins left="0.7" right="0.7" top="0.75" bottom="0.75" header="0.3" footer="0.3"/>
  <pageSetup orientation="portrait" verticalDpi="1200" r:id="rId1"/>
  <ignoredErrors>
    <ignoredError sqref="G18" 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F78A5-AD40-4DBA-B369-AC2EBBC83983}">
  <dimension ref="A1:I41"/>
  <sheetViews>
    <sheetView showGridLines="0" zoomScaleNormal="100" workbookViewId="0"/>
  </sheetViews>
  <sheetFormatPr baseColWidth="10" defaultColWidth="0" defaultRowHeight="12.75" zeroHeight="1" x14ac:dyDescent="0.2"/>
  <cols>
    <col min="1" max="1" width="39.7109375" style="35" customWidth="1"/>
    <col min="2" max="2" width="17.7109375" style="35" customWidth="1"/>
    <col min="3" max="3" width="15.140625" style="35" customWidth="1"/>
    <col min="4" max="4" width="17.7109375" style="35" customWidth="1"/>
    <col min="5" max="5" width="15.140625" style="35" customWidth="1"/>
    <col min="6" max="6" width="16.5703125" style="35" bestFit="1" customWidth="1"/>
    <col min="7" max="7" width="19.5703125" style="35" customWidth="1"/>
    <col min="8" max="8" width="17.85546875" style="35" hidden="1" customWidth="1"/>
    <col min="9" max="9" width="0" style="35" hidden="1" customWidth="1"/>
    <col min="10" max="16384" width="9.140625" style="35" hidden="1"/>
  </cols>
  <sheetData>
    <row r="1" spans="1:9" ht="20.100000000000001" customHeight="1" x14ac:dyDescent="0.3">
      <c r="A1" s="572" t="s">
        <v>530</v>
      </c>
      <c r="B1" s="182"/>
      <c r="C1" s="583"/>
      <c r="D1" s="583"/>
      <c r="E1" s="583"/>
      <c r="F1" s="583"/>
      <c r="G1" s="583"/>
    </row>
    <row r="2" spans="1:9" ht="18" customHeight="1" x14ac:dyDescent="0.3">
      <c r="A2" s="572" t="s">
        <v>562</v>
      </c>
      <c r="B2" s="107"/>
      <c r="C2" s="583"/>
      <c r="D2" s="583"/>
      <c r="E2" s="583"/>
      <c r="F2" s="583"/>
      <c r="G2" s="583"/>
    </row>
    <row r="3" spans="1:9" ht="15.75" x14ac:dyDescent="0.25">
      <c r="A3" s="1200" t="s">
        <v>559</v>
      </c>
      <c r="B3" s="1200"/>
      <c r="C3" s="1200"/>
      <c r="D3" s="1200"/>
      <c r="E3" s="1200"/>
      <c r="F3" s="1200"/>
      <c r="G3" s="1200"/>
    </row>
    <row r="4" spans="1:9" ht="15.75" x14ac:dyDescent="0.25">
      <c r="A4" s="1208" t="s">
        <v>122</v>
      </c>
      <c r="B4" s="1208"/>
      <c r="C4" s="1208"/>
      <c r="D4" s="1208"/>
      <c r="E4" s="1208"/>
      <c r="F4" s="1208"/>
      <c r="G4" s="1208"/>
    </row>
    <row r="5" spans="1:9" s="106" customFormat="1" ht="31.5" customHeight="1" x14ac:dyDescent="0.2">
      <c r="A5" s="404" t="s">
        <v>527</v>
      </c>
      <c r="B5" s="404" t="s">
        <v>558</v>
      </c>
      <c r="C5" s="404" t="s">
        <v>557</v>
      </c>
      <c r="D5" s="404" t="s">
        <v>556</v>
      </c>
      <c r="E5" s="404" t="s">
        <v>139</v>
      </c>
      <c r="F5" s="404" t="s">
        <v>555</v>
      </c>
      <c r="G5" s="404" t="s">
        <v>163</v>
      </c>
      <c r="H5" s="35"/>
      <c r="I5" s="35"/>
    </row>
    <row r="6" spans="1:9" ht="15.75" x14ac:dyDescent="0.25">
      <c r="A6" s="600" t="s">
        <v>519</v>
      </c>
      <c r="B6" s="599"/>
      <c r="C6" s="599"/>
      <c r="D6" s="599"/>
      <c r="E6" s="599"/>
      <c r="F6" s="599"/>
      <c r="G6" s="598"/>
    </row>
    <row r="7" spans="1:9" ht="15.75" x14ac:dyDescent="0.2">
      <c r="A7" s="564" t="s">
        <v>507</v>
      </c>
      <c r="B7" s="597">
        <v>5731279052</v>
      </c>
      <c r="C7" s="597">
        <v>0</v>
      </c>
      <c r="D7" s="597">
        <v>0</v>
      </c>
      <c r="E7" s="597">
        <v>0</v>
      </c>
      <c r="F7" s="597">
        <v>0</v>
      </c>
      <c r="G7" s="575">
        <f t="shared" ref="G7:G17" si="0">SUM(B7:F7)</f>
        <v>5731279052</v>
      </c>
      <c r="H7" s="603"/>
      <c r="I7" s="111"/>
    </row>
    <row r="8" spans="1:9" ht="15.75" x14ac:dyDescent="0.2">
      <c r="A8" s="564" t="s">
        <v>491</v>
      </c>
      <c r="B8" s="597">
        <v>25884268933</v>
      </c>
      <c r="C8" s="597">
        <v>212873583</v>
      </c>
      <c r="D8" s="597">
        <v>0</v>
      </c>
      <c r="E8" s="597">
        <v>0</v>
      </c>
      <c r="F8" s="597">
        <v>453584457</v>
      </c>
      <c r="G8" s="575">
        <f t="shared" si="0"/>
        <v>26550726973</v>
      </c>
      <c r="H8" s="603"/>
      <c r="I8" s="111"/>
    </row>
    <row r="9" spans="1:9" ht="15.75" x14ac:dyDescent="0.2">
      <c r="A9" s="564" t="s">
        <v>490</v>
      </c>
      <c r="B9" s="597">
        <v>183981989585</v>
      </c>
      <c r="C9" s="597">
        <v>6194623376</v>
      </c>
      <c r="D9" s="597">
        <v>12388241555</v>
      </c>
      <c r="E9" s="597">
        <v>18133788</v>
      </c>
      <c r="F9" s="597">
        <v>8209074543</v>
      </c>
      <c r="G9" s="575">
        <f t="shared" si="0"/>
        <v>210792062847</v>
      </c>
      <c r="H9" s="603"/>
      <c r="I9" s="111"/>
    </row>
    <row r="10" spans="1:9" ht="15.75" x14ac:dyDescent="0.2">
      <c r="A10" s="564" t="s">
        <v>561</v>
      </c>
      <c r="B10" s="597">
        <v>580445207</v>
      </c>
      <c r="C10" s="597">
        <v>0</v>
      </c>
      <c r="D10" s="597">
        <v>0</v>
      </c>
      <c r="E10" s="597">
        <v>0</v>
      </c>
      <c r="F10" s="597">
        <v>0</v>
      </c>
      <c r="G10" s="575">
        <f t="shared" si="0"/>
        <v>580445207</v>
      </c>
      <c r="H10" s="603"/>
      <c r="I10" s="111"/>
    </row>
    <row r="11" spans="1:9" ht="15.75" x14ac:dyDescent="0.2">
      <c r="A11" s="564" t="s">
        <v>517</v>
      </c>
      <c r="B11" s="597">
        <v>1262064271</v>
      </c>
      <c r="C11" s="597">
        <v>0</v>
      </c>
      <c r="D11" s="597">
        <v>0</v>
      </c>
      <c r="E11" s="597">
        <v>0</v>
      </c>
      <c r="F11" s="597">
        <v>1377690983</v>
      </c>
      <c r="G11" s="575">
        <f t="shared" si="0"/>
        <v>2639755254</v>
      </c>
      <c r="H11" s="603"/>
      <c r="I11" s="111"/>
    </row>
    <row r="12" spans="1:9" ht="15.75" x14ac:dyDescent="0.2">
      <c r="A12" s="564" t="s">
        <v>516</v>
      </c>
      <c r="B12" s="597">
        <v>2899646421</v>
      </c>
      <c r="C12" s="597">
        <v>0</v>
      </c>
      <c r="D12" s="597">
        <v>0</v>
      </c>
      <c r="E12" s="597">
        <v>0</v>
      </c>
      <c r="F12" s="597">
        <v>0</v>
      </c>
      <c r="G12" s="575">
        <f t="shared" si="0"/>
        <v>2899646421</v>
      </c>
      <c r="H12" s="603"/>
      <c r="I12" s="111"/>
    </row>
    <row r="13" spans="1:9" ht="15.75" x14ac:dyDescent="0.2">
      <c r="A13" s="578" t="s">
        <v>504</v>
      </c>
      <c r="B13" s="597">
        <v>1261978738</v>
      </c>
      <c r="C13" s="597">
        <v>0</v>
      </c>
      <c r="D13" s="597">
        <v>0</v>
      </c>
      <c r="E13" s="597">
        <v>0</v>
      </c>
      <c r="F13" s="597">
        <v>0</v>
      </c>
      <c r="G13" s="575">
        <f t="shared" si="0"/>
        <v>1261978738</v>
      </c>
      <c r="H13" s="603"/>
      <c r="I13" s="111"/>
    </row>
    <row r="14" spans="1:9" ht="15.75" x14ac:dyDescent="0.2">
      <c r="A14" s="564" t="s">
        <v>33</v>
      </c>
      <c r="B14" s="597">
        <v>82667678</v>
      </c>
      <c r="C14" s="597">
        <v>72024477</v>
      </c>
      <c r="D14" s="597">
        <v>32345432</v>
      </c>
      <c r="E14" s="597">
        <v>90466376</v>
      </c>
      <c r="F14" s="597">
        <v>18678294</v>
      </c>
      <c r="G14" s="575">
        <f t="shared" si="0"/>
        <v>296182257</v>
      </c>
      <c r="H14" s="603"/>
      <c r="I14" s="111"/>
    </row>
    <row r="15" spans="1:9" ht="15.75" x14ac:dyDescent="0.2">
      <c r="A15" s="564" t="s">
        <v>492</v>
      </c>
      <c r="B15" s="597">
        <v>19473336</v>
      </c>
      <c r="C15" s="597">
        <v>1091550</v>
      </c>
      <c r="D15" s="597">
        <v>1222698</v>
      </c>
      <c r="E15" s="597">
        <v>1568011</v>
      </c>
      <c r="F15" s="597">
        <v>15590544</v>
      </c>
      <c r="G15" s="575">
        <f t="shared" si="0"/>
        <v>38946139</v>
      </c>
      <c r="H15" s="603"/>
      <c r="I15" s="111"/>
    </row>
    <row r="16" spans="1:9" ht="31.5" x14ac:dyDescent="0.2">
      <c r="A16" s="564" t="s">
        <v>488</v>
      </c>
      <c r="B16" s="597">
        <v>10537414808</v>
      </c>
      <c r="C16" s="597">
        <v>0</v>
      </c>
      <c r="D16" s="597">
        <v>0</v>
      </c>
      <c r="E16" s="597">
        <v>0</v>
      </c>
      <c r="F16" s="597">
        <v>243368978</v>
      </c>
      <c r="G16" s="575">
        <f t="shared" si="0"/>
        <v>10780783786</v>
      </c>
      <c r="H16" s="603"/>
      <c r="I16" s="111"/>
    </row>
    <row r="17" spans="1:9" ht="15.75" x14ac:dyDescent="0.2">
      <c r="A17" s="605" t="s">
        <v>489</v>
      </c>
      <c r="B17" s="604">
        <v>28861200</v>
      </c>
      <c r="C17" s="604">
        <v>0</v>
      </c>
      <c r="D17" s="604">
        <v>0</v>
      </c>
      <c r="E17" s="604">
        <v>0</v>
      </c>
      <c r="F17" s="604">
        <v>0</v>
      </c>
      <c r="G17" s="601">
        <f t="shared" si="0"/>
        <v>28861200</v>
      </c>
      <c r="H17" s="603"/>
      <c r="I17" s="111"/>
    </row>
    <row r="18" spans="1:9" ht="15.75" x14ac:dyDescent="0.2">
      <c r="A18" s="602" t="s">
        <v>515</v>
      </c>
      <c r="B18" s="601">
        <f>SUM(B7:B17)</f>
        <v>232270089229</v>
      </c>
      <c r="C18" s="601">
        <f>SUM(C7:C16)</f>
        <v>6480612986</v>
      </c>
      <c r="D18" s="601">
        <f>SUM(D7:D16)</f>
        <v>12421809685</v>
      </c>
      <c r="E18" s="601">
        <f>SUM(E7:E16)</f>
        <v>110168175</v>
      </c>
      <c r="F18" s="601">
        <f>SUM(F7:F16)</f>
        <v>10317987799</v>
      </c>
      <c r="G18" s="601">
        <f>SUM(G7:G17)</f>
        <v>261600667874</v>
      </c>
      <c r="H18" s="596"/>
      <c r="I18" s="111"/>
    </row>
    <row r="19" spans="1:9" ht="15.75" x14ac:dyDescent="0.2">
      <c r="A19" s="595" t="s">
        <v>514</v>
      </c>
      <c r="B19" s="594">
        <f>+IFERROR((B18/$G$18),0)</f>
        <v>0.88788033729666516</v>
      </c>
      <c r="C19" s="594">
        <f>+IFERROR((C18/$G$18),0)</f>
        <v>2.4772922174347768E-2</v>
      </c>
      <c r="D19" s="594">
        <f>IFERROR((D18/$G$18),0)</f>
        <v>4.748386074833328E-2</v>
      </c>
      <c r="E19" s="594">
        <f>IFERROR((E18/$G$18),0)</f>
        <v>4.2113109226870368E-4</v>
      </c>
      <c r="F19" s="594">
        <f>IFERROR((F18/$G$18),0)</f>
        <v>3.9441748688385077E-2</v>
      </c>
      <c r="G19" s="594">
        <f>SUM(B19:F19)</f>
        <v>1</v>
      </c>
    </row>
    <row r="22" spans="1:9" s="151" customFormat="1" hidden="1" x14ac:dyDescent="0.2"/>
    <row r="23" spans="1:9" s="151" customFormat="1" hidden="1" x14ac:dyDescent="0.2"/>
    <row r="24" spans="1:9" s="151" customFormat="1" hidden="1" x14ac:dyDescent="0.2"/>
    <row r="25" spans="1:9" s="151" customFormat="1" hidden="1" x14ac:dyDescent="0.2"/>
    <row r="26" spans="1:9" s="151" customFormat="1" hidden="1" x14ac:dyDescent="0.2"/>
    <row r="27" spans="1:9" s="151" customFormat="1" hidden="1" x14ac:dyDescent="0.2"/>
    <row r="28" spans="1:9" s="151" customFormat="1" hidden="1" x14ac:dyDescent="0.2"/>
    <row r="29" spans="1:9" s="151" customFormat="1" hidden="1" x14ac:dyDescent="0.2"/>
    <row r="30" spans="1:9" s="151" customFormat="1" hidden="1" x14ac:dyDescent="0.2"/>
    <row r="31" spans="1:9" s="151" customFormat="1" hidden="1" x14ac:dyDescent="0.2"/>
    <row r="32" spans="1:9" s="151" customFormat="1" hidden="1" x14ac:dyDescent="0.2"/>
    <row r="33" s="151" customFormat="1" hidden="1" x14ac:dyDescent="0.2"/>
    <row r="34" s="151" customFormat="1" hidden="1" x14ac:dyDescent="0.2"/>
    <row r="35" s="151" customFormat="1" hidden="1" x14ac:dyDescent="0.2"/>
    <row r="36" s="151" customFormat="1" hidden="1" x14ac:dyDescent="0.2"/>
    <row r="37" s="151" customFormat="1" hidden="1" x14ac:dyDescent="0.2"/>
    <row r="38" s="151" customFormat="1" hidden="1" x14ac:dyDescent="0.2"/>
    <row r="39" s="151" customFormat="1" hidden="1" x14ac:dyDescent="0.2"/>
    <row r="40" s="151" customFormat="1" hidden="1" x14ac:dyDescent="0.2"/>
    <row r="41" s="151" customFormat="1" hidden="1" x14ac:dyDescent="0.2"/>
  </sheetData>
  <mergeCells count="2">
    <mergeCell ref="A3:G3"/>
    <mergeCell ref="A4:G4"/>
  </mergeCells>
  <pageMargins left="0.7" right="0.7" top="0.75" bottom="0.75" header="0.3" footer="0.3"/>
  <pageSetup orientation="portrait" verticalDpi="1200" r:id="rId1"/>
  <ignoredErrors>
    <ignoredError sqref="B17:G17 B18" formula="1"/>
    <ignoredError sqref="C18:G18" formula="1" formulaRange="1"/>
    <ignoredError sqref="C19:G19" formulaRange="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C7563-B7B5-4E0B-8B58-0365E19FA19C}">
  <dimension ref="A1:D7"/>
  <sheetViews>
    <sheetView showGridLines="0" zoomScaleNormal="100" workbookViewId="0"/>
  </sheetViews>
  <sheetFormatPr baseColWidth="10" defaultColWidth="0" defaultRowHeight="15.75" zeroHeight="1" x14ac:dyDescent="0.25"/>
  <cols>
    <col min="1" max="4" width="18.5703125" style="75" customWidth="1"/>
    <col min="5" max="16384" width="11.42578125" style="75" hidden="1"/>
  </cols>
  <sheetData>
    <row r="1" spans="1:4" ht="18.75" x14ac:dyDescent="0.3">
      <c r="A1" s="572" t="s">
        <v>570</v>
      </c>
      <c r="B1" s="107"/>
      <c r="C1" s="583"/>
      <c r="D1" s="583"/>
    </row>
    <row r="2" spans="1:4" ht="18.75" x14ac:dyDescent="0.3">
      <c r="A2" s="572" t="s">
        <v>569</v>
      </c>
      <c r="B2" s="107"/>
      <c r="C2" s="583"/>
      <c r="D2" s="583"/>
    </row>
    <row r="3" spans="1:4" x14ac:dyDescent="0.25">
      <c r="A3" s="1211" t="s">
        <v>568</v>
      </c>
      <c r="B3" s="1211"/>
      <c r="C3" s="1211"/>
      <c r="D3" s="1211"/>
    </row>
    <row r="4" spans="1:4" x14ac:dyDescent="0.25">
      <c r="A4" s="1212" t="s">
        <v>567</v>
      </c>
      <c r="B4" s="1212"/>
      <c r="C4" s="1212"/>
      <c r="D4" s="1212"/>
    </row>
    <row r="5" spans="1:4" ht="31.5" x14ac:dyDescent="0.25">
      <c r="A5" s="611" t="s">
        <v>566</v>
      </c>
      <c r="B5" s="610" t="s">
        <v>565</v>
      </c>
      <c r="C5" s="610" t="s">
        <v>564</v>
      </c>
      <c r="D5" s="610" t="s">
        <v>563</v>
      </c>
    </row>
    <row r="6" spans="1:4" x14ac:dyDescent="0.25">
      <c r="A6" s="609">
        <v>45291</v>
      </c>
      <c r="B6" s="608">
        <v>166590000</v>
      </c>
      <c r="C6" s="608">
        <v>760378000</v>
      </c>
      <c r="D6" s="608">
        <v>2634026000</v>
      </c>
    </row>
    <row r="7" spans="1:4" x14ac:dyDescent="0.25">
      <c r="A7" s="607">
        <v>44926</v>
      </c>
      <c r="B7" s="606">
        <v>72706000</v>
      </c>
      <c r="C7" s="606">
        <v>331857000</v>
      </c>
      <c r="D7" s="606">
        <v>1149585000</v>
      </c>
    </row>
  </sheetData>
  <mergeCells count="2">
    <mergeCell ref="A3:D3"/>
    <mergeCell ref="A4:D4"/>
  </mergeCells>
  <pageMargins left="0.7" right="0.7" top="0.75" bottom="0.75" header="0.3" footer="0.3"/>
  <pageSetup paperSize="9" orientation="portrait" horizontalDpi="90" verticalDpi="9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1283F-8728-47B4-A742-D97C6168F57D}">
  <dimension ref="A1:H16"/>
  <sheetViews>
    <sheetView showGridLines="0" zoomScaleNormal="100" workbookViewId="0"/>
  </sheetViews>
  <sheetFormatPr baseColWidth="10" defaultColWidth="0" defaultRowHeight="12.75" zeroHeight="1" x14ac:dyDescent="0.25"/>
  <cols>
    <col min="1" max="1" width="28.42578125" style="234" customWidth="1"/>
    <col min="2" max="3" width="18.85546875" style="234" customWidth="1"/>
    <col min="4" max="4" width="10.5703125" style="234" hidden="1" customWidth="1"/>
    <col min="5" max="5" width="28.28515625" style="234" hidden="1" customWidth="1"/>
    <col min="6" max="6" width="23.140625" style="234" hidden="1" customWidth="1"/>
    <col min="7" max="8" width="0" style="234" hidden="1" customWidth="1"/>
    <col min="9" max="16384" width="11.42578125" style="234" hidden="1"/>
  </cols>
  <sheetData>
    <row r="1" spans="1:8" ht="18.75" x14ac:dyDescent="0.25">
      <c r="A1" s="233" t="s">
        <v>579</v>
      </c>
      <c r="B1" s="620"/>
      <c r="F1" s="344"/>
      <c r="G1" s="344"/>
      <c r="H1" s="344"/>
    </row>
    <row r="2" spans="1:8" ht="18.75" x14ac:dyDescent="0.25">
      <c r="A2" s="233" t="s">
        <v>578</v>
      </c>
      <c r="B2" s="237"/>
      <c r="F2" s="344"/>
      <c r="G2" s="344"/>
      <c r="H2" s="344"/>
    </row>
    <row r="3" spans="1:8" ht="15.75" x14ac:dyDescent="0.25">
      <c r="A3" s="1207" t="s">
        <v>577</v>
      </c>
      <c r="B3" s="1207"/>
      <c r="C3" s="1207"/>
      <c r="E3" s="411"/>
      <c r="F3" s="344"/>
      <c r="G3" s="344"/>
      <c r="H3" s="344"/>
    </row>
    <row r="4" spans="1:8" ht="15.75" x14ac:dyDescent="0.25">
      <c r="A4" s="1213" t="s">
        <v>122</v>
      </c>
      <c r="B4" s="1207"/>
      <c r="C4" s="1207"/>
      <c r="E4" s="411"/>
    </row>
    <row r="5" spans="1:8" s="344" customFormat="1" ht="31.5" x14ac:dyDescent="0.25">
      <c r="A5" s="418" t="s">
        <v>135</v>
      </c>
      <c r="B5" s="120" t="s">
        <v>128</v>
      </c>
      <c r="C5" s="120" t="s">
        <v>129</v>
      </c>
      <c r="D5" s="234"/>
      <c r="E5" s="411"/>
    </row>
    <row r="6" spans="1:8" ht="15.75" hidden="1" x14ac:dyDescent="0.25">
      <c r="A6" s="618" t="s">
        <v>576</v>
      </c>
      <c r="B6" s="617">
        <v>0</v>
      </c>
      <c r="C6" s="617">
        <v>0</v>
      </c>
      <c r="E6" s="411"/>
    </row>
    <row r="7" spans="1:8" ht="15.75" x14ac:dyDescent="0.25">
      <c r="A7" s="618" t="s">
        <v>575</v>
      </c>
      <c r="B7" s="617">
        <v>9806400</v>
      </c>
      <c r="C7" s="617">
        <v>197825</v>
      </c>
      <c r="E7" s="411"/>
    </row>
    <row r="8" spans="1:8" ht="15.75" x14ac:dyDescent="0.25">
      <c r="A8" s="618" t="s">
        <v>574</v>
      </c>
      <c r="B8" s="617">
        <v>582223</v>
      </c>
      <c r="C8" s="617">
        <v>37763</v>
      </c>
      <c r="E8" s="411"/>
    </row>
    <row r="9" spans="1:8" ht="15.75" x14ac:dyDescent="0.25">
      <c r="A9" s="618" t="s">
        <v>573</v>
      </c>
      <c r="B9" s="617">
        <v>481530</v>
      </c>
      <c r="C9" s="617">
        <v>1091550</v>
      </c>
      <c r="E9" s="411"/>
    </row>
    <row r="10" spans="1:8" ht="15.75" x14ac:dyDescent="0.25">
      <c r="A10" s="618" t="s">
        <v>572</v>
      </c>
      <c r="B10" s="617">
        <v>0</v>
      </c>
      <c r="C10" s="617">
        <v>12649761</v>
      </c>
      <c r="E10" s="411"/>
    </row>
    <row r="11" spans="1:8" ht="15.75" x14ac:dyDescent="0.25">
      <c r="A11" s="618" t="s">
        <v>555</v>
      </c>
      <c r="B11" s="617">
        <v>0</v>
      </c>
      <c r="C11" s="617">
        <v>591112</v>
      </c>
      <c r="E11" s="411"/>
    </row>
    <row r="12" spans="1:8" ht="15.75" x14ac:dyDescent="0.25">
      <c r="A12" s="560" t="s">
        <v>571</v>
      </c>
      <c r="B12" s="616">
        <f>+SUM(B6:B11)</f>
        <v>10870153</v>
      </c>
      <c r="C12" s="616">
        <f>+SUM(C6:C11)</f>
        <v>14568011</v>
      </c>
      <c r="E12" s="411"/>
    </row>
    <row r="13" spans="1:8" ht="15.75" hidden="1" x14ac:dyDescent="0.25">
      <c r="A13" s="615"/>
      <c r="B13" s="614"/>
      <c r="C13" s="566"/>
    </row>
    <row r="14" spans="1:8" ht="15" hidden="1" x14ac:dyDescent="0.25">
      <c r="A14"/>
      <c r="B14"/>
      <c r="C14"/>
    </row>
    <row r="15" spans="1:8" ht="15.75" hidden="1" x14ac:dyDescent="0.25">
      <c r="A15"/>
      <c r="B15"/>
      <c r="C15"/>
      <c r="E15" s="613"/>
      <c r="F15" s="612"/>
    </row>
    <row r="16" spans="1:8" ht="15.75" hidden="1" x14ac:dyDescent="0.25">
      <c r="A16"/>
      <c r="B16"/>
      <c r="C16"/>
      <c r="E16" s="613"/>
      <c r="F16" s="612"/>
    </row>
  </sheetData>
  <mergeCells count="2">
    <mergeCell ref="A3:C3"/>
    <mergeCell ref="A4:C4"/>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C9796-1FDB-4E09-9882-BF88B1549B42}">
  <dimension ref="A1:G22"/>
  <sheetViews>
    <sheetView showGridLines="0" zoomScaleNormal="100" workbookViewId="0"/>
  </sheetViews>
  <sheetFormatPr baseColWidth="10" defaultColWidth="0" defaultRowHeight="12.75" zeroHeight="1" x14ac:dyDescent="0.2"/>
  <cols>
    <col min="1" max="1" width="27" style="35" customWidth="1"/>
    <col min="2" max="2" width="28" style="35" customWidth="1"/>
    <col min="3" max="3" width="25.7109375" style="35" customWidth="1"/>
    <col min="4" max="4" width="10.42578125" style="35" hidden="1" customWidth="1"/>
    <col min="5" max="7" width="0" style="35" hidden="1" customWidth="1"/>
    <col min="8" max="16384" width="11.42578125" style="35" hidden="1"/>
  </cols>
  <sheetData>
    <row r="1" spans="1:7" ht="18.75" x14ac:dyDescent="0.3">
      <c r="A1" s="233" t="s">
        <v>579</v>
      </c>
      <c r="B1" s="182"/>
      <c r="C1" s="107"/>
      <c r="F1" s="106"/>
      <c r="G1" s="106"/>
    </row>
    <row r="2" spans="1:7" ht="18.75" x14ac:dyDescent="0.25">
      <c r="A2" s="233" t="s">
        <v>582</v>
      </c>
      <c r="B2" s="107"/>
      <c r="C2" s="107"/>
      <c r="F2" s="106"/>
      <c r="G2" s="106"/>
    </row>
    <row r="3" spans="1:7" ht="15.75" x14ac:dyDescent="0.2">
      <c r="A3" s="1207" t="s">
        <v>581</v>
      </c>
      <c r="B3" s="1207"/>
      <c r="C3" s="1207"/>
      <c r="F3" s="106"/>
      <c r="G3" s="106"/>
    </row>
    <row r="4" spans="1:7" ht="15.75" x14ac:dyDescent="0.2">
      <c r="A4" s="1213" t="s">
        <v>122</v>
      </c>
      <c r="B4" s="1207"/>
      <c r="C4" s="1207"/>
    </row>
    <row r="5" spans="1:7" s="106" customFormat="1" ht="15.75" x14ac:dyDescent="0.2">
      <c r="A5" s="418" t="s">
        <v>135</v>
      </c>
      <c r="B5" s="120" t="s">
        <v>128</v>
      </c>
      <c r="C5" s="120" t="s">
        <v>129</v>
      </c>
    </row>
    <row r="6" spans="1:7" ht="15.75" x14ac:dyDescent="0.2">
      <c r="A6" s="613" t="s">
        <v>576</v>
      </c>
      <c r="B6" s="624">
        <v>6236599</v>
      </c>
      <c r="C6" s="623">
        <v>11000892</v>
      </c>
      <c r="E6" s="111"/>
    </row>
    <row r="7" spans="1:7" ht="15.75" x14ac:dyDescent="0.2">
      <c r="A7" s="625" t="s">
        <v>575</v>
      </c>
      <c r="B7" s="624">
        <v>5302</v>
      </c>
      <c r="C7" s="623">
        <v>0</v>
      </c>
      <c r="E7" s="111"/>
    </row>
    <row r="8" spans="1:7" ht="15.75" x14ac:dyDescent="0.2">
      <c r="A8" s="625" t="s">
        <v>580</v>
      </c>
      <c r="B8" s="624">
        <v>433645</v>
      </c>
      <c r="C8" s="623">
        <v>5763</v>
      </c>
      <c r="E8" s="111"/>
    </row>
    <row r="9" spans="1:7" ht="15.75" x14ac:dyDescent="0.2">
      <c r="A9" s="625" t="s">
        <v>574</v>
      </c>
      <c r="B9" s="624">
        <v>17742914</v>
      </c>
      <c r="C9" s="623">
        <v>0</v>
      </c>
      <c r="E9" s="111"/>
    </row>
    <row r="10" spans="1:7" ht="15.75" x14ac:dyDescent="0.2">
      <c r="A10" s="625" t="s">
        <v>573</v>
      </c>
      <c r="B10" s="624">
        <v>497197</v>
      </c>
      <c r="C10" s="623">
        <v>115274</v>
      </c>
      <c r="E10" s="111"/>
    </row>
    <row r="11" spans="1:7" ht="15.75" x14ac:dyDescent="0.2">
      <c r="A11" s="625" t="s">
        <v>555</v>
      </c>
      <c r="B11" s="624">
        <v>3193807</v>
      </c>
      <c r="C11" s="623">
        <v>3903528</v>
      </c>
      <c r="E11" s="111"/>
    </row>
    <row r="12" spans="1:7" ht="15.75" x14ac:dyDescent="0.2">
      <c r="A12" s="622" t="s">
        <v>571</v>
      </c>
      <c r="B12" s="621">
        <f>+SUM(B6:B11)</f>
        <v>28109464</v>
      </c>
      <c r="C12" s="621">
        <f>+SUM(C6:C11)</f>
        <v>15025457</v>
      </c>
      <c r="E12" s="111"/>
    </row>
    <row r="14" spans="1:7" ht="15" hidden="1" x14ac:dyDescent="0.25">
      <c r="A14"/>
      <c r="B14"/>
      <c r="C14"/>
    </row>
    <row r="15" spans="1:7" ht="15" hidden="1" x14ac:dyDescent="0.25">
      <c r="A15"/>
      <c r="B15"/>
      <c r="C15"/>
    </row>
    <row r="16" spans="1:7" ht="15" hidden="1" x14ac:dyDescent="0.25">
      <c r="A16"/>
      <c r="B16"/>
      <c r="C16"/>
    </row>
    <row r="17" spans="1:3" ht="15" hidden="1" x14ac:dyDescent="0.25">
      <c r="A17" s="234"/>
      <c r="B17"/>
      <c r="C17"/>
    </row>
    <row r="18" spans="1:3" ht="15" hidden="1" x14ac:dyDescent="0.25">
      <c r="A18" s="106"/>
      <c r="B18"/>
      <c r="C18"/>
    </row>
    <row r="19" spans="1:3" ht="15" hidden="1" x14ac:dyDescent="0.25">
      <c r="A19"/>
      <c r="B19"/>
      <c r="C19"/>
    </row>
    <row r="20" spans="1:3" ht="15" hidden="1" x14ac:dyDescent="0.25">
      <c r="A20"/>
      <c r="B20"/>
      <c r="C20"/>
    </row>
    <row r="21" spans="1:3" ht="15" hidden="1" x14ac:dyDescent="0.25">
      <c r="A21"/>
      <c r="B21"/>
      <c r="C21"/>
    </row>
    <row r="22" spans="1:3" ht="15" hidden="1" x14ac:dyDescent="0.25">
      <c r="A22"/>
      <c r="B22"/>
      <c r="C22"/>
    </row>
  </sheetData>
  <mergeCells count="2">
    <mergeCell ref="A3:C3"/>
    <mergeCell ref="A4:C4"/>
  </mergeCells>
  <pageMargins left="0.7" right="0.7" top="0.75" bottom="0.75" header="0.3" footer="0.3"/>
  <pageSetup orientation="portrait" r:id="rId1"/>
  <ignoredErrors>
    <ignoredError sqref="B12:C12" unlockedFormula="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C350A-6DE8-451C-BB72-2B2E431D799C}">
  <dimension ref="A1:AT29"/>
  <sheetViews>
    <sheetView showGridLines="0" zoomScaleNormal="100" workbookViewId="0"/>
  </sheetViews>
  <sheetFormatPr baseColWidth="10" defaultColWidth="0" defaultRowHeight="12.75" zeroHeight="1" x14ac:dyDescent="0.2"/>
  <cols>
    <col min="1" max="1" width="27" style="35" customWidth="1"/>
    <col min="2" max="2" width="18.28515625" style="35" customWidth="1"/>
    <col min="3" max="3" width="23.140625" style="35" customWidth="1"/>
    <col min="4" max="4" width="10.85546875" style="35" hidden="1" customWidth="1"/>
    <col min="5" max="14" width="23" style="35" hidden="1" customWidth="1"/>
    <col min="15" max="19" width="23" style="626" hidden="1" customWidth="1"/>
    <col min="20" max="21" width="5" style="626" hidden="1" customWidth="1"/>
    <col min="22" max="39" width="5" style="35" hidden="1" customWidth="1"/>
    <col min="40" max="40" width="11.42578125" style="35" hidden="1" customWidth="1"/>
    <col min="41" max="41" width="5.28515625" style="35" hidden="1" customWidth="1"/>
    <col min="42" max="45" width="11.42578125" style="35" hidden="1" customWidth="1"/>
    <col min="46" max="46" width="5.140625" style="35" hidden="1" customWidth="1"/>
    <col min="47" max="16384" width="11.42578125" style="35" hidden="1"/>
  </cols>
  <sheetData>
    <row r="1" spans="1:21" ht="20.100000000000001" customHeight="1" x14ac:dyDescent="0.3">
      <c r="A1" s="233" t="s">
        <v>579</v>
      </c>
      <c r="B1" s="182"/>
      <c r="C1" s="107"/>
      <c r="F1" s="106"/>
      <c r="G1" s="106"/>
      <c r="H1" s="106"/>
    </row>
    <row r="2" spans="1:21" ht="18.75" x14ac:dyDescent="0.25">
      <c r="A2" s="233" t="s">
        <v>589</v>
      </c>
      <c r="B2" s="107"/>
      <c r="C2" s="107"/>
      <c r="F2" s="106"/>
      <c r="G2" s="106"/>
      <c r="H2" s="106"/>
    </row>
    <row r="3" spans="1:21" ht="15.75" x14ac:dyDescent="0.25">
      <c r="A3" s="1200" t="s">
        <v>588</v>
      </c>
      <c r="B3" s="1200"/>
      <c r="C3" s="1200"/>
      <c r="O3" s="35"/>
      <c r="P3" s="35"/>
      <c r="Q3" s="35"/>
      <c r="R3" s="35"/>
      <c r="S3" s="35"/>
      <c r="T3" s="35"/>
      <c r="U3" s="35"/>
    </row>
    <row r="4" spans="1:21" ht="15.75" x14ac:dyDescent="0.25">
      <c r="A4" s="1208" t="s">
        <v>122</v>
      </c>
      <c r="B4" s="1200" t="s">
        <v>587</v>
      </c>
      <c r="C4" s="1200" t="s">
        <v>586</v>
      </c>
      <c r="O4" s="35"/>
      <c r="P4" s="35"/>
      <c r="Q4" s="35"/>
      <c r="R4" s="35"/>
      <c r="S4" s="35"/>
      <c r="T4" s="35"/>
      <c r="U4" s="35"/>
    </row>
    <row r="5" spans="1:21" s="106" customFormat="1" ht="40.5" customHeight="1" x14ac:dyDescent="0.2">
      <c r="A5" s="418" t="s">
        <v>135</v>
      </c>
      <c r="B5" s="418" t="s">
        <v>585</v>
      </c>
      <c r="C5" s="418" t="s">
        <v>584</v>
      </c>
    </row>
    <row r="6" spans="1:21" ht="15.75" x14ac:dyDescent="0.2">
      <c r="A6" s="633" t="s">
        <v>567</v>
      </c>
      <c r="B6" s="632">
        <v>29328038</v>
      </c>
      <c r="C6" s="632">
        <v>19473339</v>
      </c>
      <c r="E6" s="111"/>
      <c r="O6" s="35"/>
      <c r="P6" s="35"/>
      <c r="Q6" s="35"/>
      <c r="R6" s="35"/>
      <c r="S6" s="35"/>
      <c r="T6" s="35"/>
      <c r="U6" s="35"/>
    </row>
    <row r="7" spans="1:21" ht="15.75" x14ac:dyDescent="0.2">
      <c r="A7" s="625" t="s">
        <v>576</v>
      </c>
      <c r="B7" s="632">
        <v>2921100</v>
      </c>
      <c r="C7" s="631">
        <v>239568</v>
      </c>
      <c r="E7" s="111"/>
      <c r="O7" s="35"/>
      <c r="P7" s="35"/>
      <c r="Q7" s="35"/>
      <c r="R7" s="35"/>
      <c r="S7" s="35"/>
      <c r="T7" s="35"/>
      <c r="U7" s="35"/>
    </row>
    <row r="8" spans="1:21" ht="15.75" x14ac:dyDescent="0.2">
      <c r="A8" s="613" t="s">
        <v>575</v>
      </c>
      <c r="B8" s="632">
        <v>2595100</v>
      </c>
      <c r="C8" s="631">
        <v>531739</v>
      </c>
      <c r="E8" s="111"/>
      <c r="O8" s="35"/>
      <c r="P8" s="35"/>
      <c r="Q8" s="35"/>
      <c r="R8" s="35"/>
      <c r="S8" s="35"/>
      <c r="T8" s="35"/>
      <c r="U8" s="35"/>
    </row>
    <row r="9" spans="1:21" ht="15.75" x14ac:dyDescent="0.2">
      <c r="A9" s="625" t="s">
        <v>580</v>
      </c>
      <c r="B9" s="632">
        <v>188352</v>
      </c>
      <c r="C9" s="631">
        <v>1568010</v>
      </c>
      <c r="E9" s="111"/>
      <c r="O9" s="35"/>
      <c r="P9" s="35"/>
      <c r="Q9" s="35"/>
      <c r="R9" s="35"/>
      <c r="S9" s="35"/>
      <c r="T9" s="35"/>
      <c r="U9" s="35"/>
    </row>
    <row r="10" spans="1:21" ht="15.75" x14ac:dyDescent="0.2">
      <c r="A10" s="613" t="s">
        <v>574</v>
      </c>
      <c r="B10" s="632">
        <v>2483182</v>
      </c>
      <c r="C10" s="631">
        <v>1184935</v>
      </c>
      <c r="E10" s="111"/>
      <c r="O10" s="35"/>
      <c r="P10" s="35"/>
      <c r="Q10" s="35"/>
      <c r="R10" s="35"/>
      <c r="S10" s="35"/>
      <c r="T10" s="35"/>
      <c r="U10" s="35"/>
    </row>
    <row r="11" spans="1:21" ht="15.75" x14ac:dyDescent="0.2">
      <c r="A11" s="613" t="s">
        <v>573</v>
      </c>
      <c r="B11" s="632">
        <v>1548669</v>
      </c>
      <c r="C11" s="631">
        <v>0</v>
      </c>
      <c r="E11" s="111"/>
      <c r="O11" s="35"/>
      <c r="P11" s="35"/>
      <c r="Q11" s="35"/>
      <c r="R11" s="35"/>
      <c r="S11" s="35"/>
      <c r="T11" s="35"/>
      <c r="U11" s="35"/>
    </row>
    <row r="12" spans="1:21" ht="15.75" x14ac:dyDescent="0.2">
      <c r="A12" s="613" t="s">
        <v>583</v>
      </c>
      <c r="B12" s="632">
        <v>146332</v>
      </c>
      <c r="C12" s="631">
        <v>0</v>
      </c>
      <c r="E12" s="111"/>
      <c r="O12" s="35"/>
      <c r="P12" s="35"/>
      <c r="Q12" s="35"/>
      <c r="R12" s="35"/>
      <c r="S12" s="35"/>
      <c r="T12" s="35"/>
      <c r="U12" s="35"/>
    </row>
    <row r="13" spans="1:21" ht="15.75" x14ac:dyDescent="0.2">
      <c r="A13" s="613" t="s">
        <v>141</v>
      </c>
      <c r="B13" s="632">
        <v>1086817</v>
      </c>
      <c r="C13" s="631">
        <v>0</v>
      </c>
      <c r="E13" s="111"/>
      <c r="O13" s="35"/>
      <c r="P13" s="35"/>
      <c r="Q13" s="35"/>
      <c r="R13" s="35"/>
      <c r="S13" s="35"/>
      <c r="T13" s="35"/>
      <c r="U13" s="35"/>
    </row>
    <row r="14" spans="1:21" ht="15.75" x14ac:dyDescent="0.2">
      <c r="A14" s="613" t="s">
        <v>555</v>
      </c>
      <c r="B14" s="632">
        <v>5957910</v>
      </c>
      <c r="C14" s="631">
        <v>1380537</v>
      </c>
      <c r="E14" s="111"/>
      <c r="O14" s="35"/>
      <c r="P14" s="35"/>
      <c r="Q14" s="35"/>
      <c r="R14" s="35"/>
      <c r="S14" s="35"/>
      <c r="T14" s="35"/>
      <c r="U14" s="35"/>
    </row>
    <row r="15" spans="1:21" ht="15.75" x14ac:dyDescent="0.2">
      <c r="A15" s="630" t="s">
        <v>571</v>
      </c>
      <c r="B15" s="629">
        <f>SUM(B6:B14)</f>
        <v>46255500</v>
      </c>
      <c r="C15" s="629">
        <f>SUM(C6:C14)</f>
        <v>24378128</v>
      </c>
      <c r="E15" s="111"/>
      <c r="O15" s="35"/>
      <c r="P15" s="35"/>
      <c r="Q15" s="35"/>
      <c r="R15" s="35"/>
      <c r="S15" s="35"/>
      <c r="T15" s="35"/>
      <c r="U15" s="35"/>
    </row>
    <row r="16" spans="1:21" hidden="1" x14ac:dyDescent="0.2">
      <c r="B16" s="628"/>
      <c r="C16" s="627"/>
    </row>
    <row r="17" spans="1:3" ht="15" hidden="1" x14ac:dyDescent="0.25">
      <c r="A17"/>
      <c r="B17"/>
      <c r="C17"/>
    </row>
    <row r="18" spans="1:3" ht="15" hidden="1" x14ac:dyDescent="0.25">
      <c r="A18"/>
      <c r="B18"/>
      <c r="C18"/>
    </row>
    <row r="19" spans="1:3" ht="15" hidden="1" x14ac:dyDescent="0.25">
      <c r="A19"/>
      <c r="B19"/>
      <c r="C19"/>
    </row>
    <row r="20" spans="1:3" ht="15" hidden="1" x14ac:dyDescent="0.25">
      <c r="A20"/>
      <c r="B20"/>
      <c r="C20"/>
    </row>
    <row r="21" spans="1:3" ht="15" hidden="1" x14ac:dyDescent="0.25">
      <c r="A21"/>
      <c r="B21"/>
      <c r="C21"/>
    </row>
    <row r="22" spans="1:3" ht="15" hidden="1" x14ac:dyDescent="0.25">
      <c r="A22"/>
      <c r="B22"/>
      <c r="C22"/>
    </row>
    <row r="23" spans="1:3" ht="15" hidden="1" x14ac:dyDescent="0.25">
      <c r="A23"/>
      <c r="B23"/>
      <c r="C23"/>
    </row>
    <row r="24" spans="1:3" ht="15" hidden="1" x14ac:dyDescent="0.25">
      <c r="A24"/>
      <c r="B24"/>
      <c r="C24"/>
    </row>
    <row r="25" spans="1:3" ht="15" hidden="1" x14ac:dyDescent="0.25">
      <c r="A25"/>
      <c r="B25"/>
      <c r="C25"/>
    </row>
    <row r="26" spans="1:3" ht="15" hidden="1" x14ac:dyDescent="0.25">
      <c r="A26"/>
      <c r="B26"/>
      <c r="C26"/>
    </row>
    <row r="27" spans="1:3" ht="15" hidden="1" x14ac:dyDescent="0.25">
      <c r="A27"/>
      <c r="B27"/>
      <c r="C27"/>
    </row>
    <row r="28" spans="1:3" ht="15" hidden="1" x14ac:dyDescent="0.25">
      <c r="A28"/>
      <c r="B28"/>
      <c r="C28"/>
    </row>
    <row r="29" spans="1:3" ht="15" hidden="1" x14ac:dyDescent="0.25">
      <c r="A29"/>
      <c r="B29"/>
      <c r="C29"/>
    </row>
  </sheetData>
  <mergeCells count="2">
    <mergeCell ref="A3:C3"/>
    <mergeCell ref="A4:C4"/>
  </mergeCells>
  <pageMargins left="0.7" right="0.7" top="0.75" bottom="0.75" header="0.3" footer="0.3"/>
  <pageSetup orientation="portrait" r:id="rId1"/>
  <ignoredErrors>
    <ignoredError sqref="B15:C15" unlocked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35548-193A-4B69-BAEC-04AEEFC3D8C3}">
  <dimension ref="A1:AO24"/>
  <sheetViews>
    <sheetView showGridLines="0" zoomScaleNormal="100" workbookViewId="0"/>
  </sheetViews>
  <sheetFormatPr baseColWidth="10" defaultColWidth="0" defaultRowHeight="12" customHeight="1" zeroHeight="1" x14ac:dyDescent="0.2"/>
  <cols>
    <col min="1" max="1" width="28.140625" style="35" customWidth="1"/>
    <col min="2" max="2" width="23.140625" style="35" customWidth="1"/>
    <col min="3" max="3" width="18.7109375" style="35" customWidth="1"/>
    <col min="4" max="4" width="8.7109375" style="35" hidden="1" customWidth="1"/>
    <col min="5" max="8" width="28.28515625" style="35" hidden="1" customWidth="1"/>
    <col min="9" max="14" width="8.140625" style="35" hidden="1" customWidth="1"/>
    <col min="15" max="21" width="8.140625" style="626" hidden="1" customWidth="1"/>
    <col min="22" max="40" width="8.140625" style="35" hidden="1" customWidth="1"/>
    <col min="41" max="41" width="10.42578125" style="35" hidden="1" customWidth="1"/>
    <col min="42" max="16384" width="11.42578125" style="35" hidden="1"/>
  </cols>
  <sheetData>
    <row r="1" spans="1:21" ht="20.100000000000001" customHeight="1" x14ac:dyDescent="0.3">
      <c r="A1" s="233" t="s">
        <v>579</v>
      </c>
      <c r="B1" s="182"/>
      <c r="C1" s="182"/>
      <c r="F1" s="106"/>
      <c r="G1" s="106"/>
      <c r="H1" s="106"/>
    </row>
    <row r="2" spans="1:21" ht="20.100000000000001" customHeight="1" x14ac:dyDescent="0.25">
      <c r="A2" s="233" t="s">
        <v>590</v>
      </c>
      <c r="B2" s="107"/>
      <c r="F2" s="106"/>
      <c r="G2" s="106"/>
      <c r="H2" s="106"/>
    </row>
    <row r="3" spans="1:21" ht="15.75" x14ac:dyDescent="0.2">
      <c r="A3" s="1207" t="s">
        <v>581</v>
      </c>
      <c r="B3" s="1207"/>
      <c r="C3" s="1207"/>
      <c r="O3" s="35"/>
      <c r="P3" s="35"/>
      <c r="Q3" s="35"/>
      <c r="R3" s="35"/>
      <c r="S3" s="35"/>
      <c r="T3" s="35"/>
      <c r="U3" s="35"/>
    </row>
    <row r="4" spans="1:21" ht="15.75" x14ac:dyDescent="0.2">
      <c r="A4" s="1213" t="s">
        <v>122</v>
      </c>
      <c r="B4" s="1207"/>
      <c r="C4" s="1207"/>
      <c r="O4" s="35"/>
      <c r="P4" s="35"/>
      <c r="Q4" s="35"/>
      <c r="R4" s="35"/>
      <c r="S4" s="35"/>
      <c r="T4" s="35"/>
      <c r="U4" s="35"/>
    </row>
    <row r="5" spans="1:21" s="106" customFormat="1" ht="36.75" customHeight="1" x14ac:dyDescent="0.2">
      <c r="A5" s="418" t="s">
        <v>135</v>
      </c>
      <c r="B5" s="418" t="s">
        <v>128</v>
      </c>
      <c r="C5" s="418" t="s">
        <v>129</v>
      </c>
    </row>
    <row r="6" spans="1:21" ht="15.75" x14ac:dyDescent="0.2">
      <c r="A6" s="625" t="s">
        <v>567</v>
      </c>
      <c r="B6" s="636">
        <v>20382466</v>
      </c>
      <c r="C6" s="619">
        <v>10290573</v>
      </c>
      <c r="E6" s="111"/>
      <c r="O6" s="35"/>
      <c r="P6" s="35"/>
      <c r="Q6" s="35"/>
      <c r="R6" s="35"/>
      <c r="S6" s="35"/>
      <c r="T6" s="35"/>
      <c r="U6" s="35"/>
    </row>
    <row r="7" spans="1:21" ht="15.75" x14ac:dyDescent="0.2">
      <c r="A7" s="613" t="s">
        <v>576</v>
      </c>
      <c r="B7" s="636">
        <v>8245944</v>
      </c>
      <c r="C7" s="619">
        <v>20398338</v>
      </c>
      <c r="E7" s="111"/>
      <c r="O7" s="35"/>
      <c r="P7" s="35"/>
      <c r="Q7" s="35"/>
      <c r="R7" s="35"/>
      <c r="S7" s="35"/>
      <c r="T7" s="35"/>
      <c r="U7" s="35"/>
    </row>
    <row r="8" spans="1:21" ht="15.75" x14ac:dyDescent="0.2">
      <c r="A8" s="625" t="s">
        <v>575</v>
      </c>
      <c r="B8" s="636">
        <v>3259824</v>
      </c>
      <c r="C8" s="619">
        <v>9755731</v>
      </c>
      <c r="E8" s="111"/>
      <c r="O8" s="35"/>
      <c r="P8" s="35"/>
      <c r="Q8" s="35"/>
      <c r="R8" s="35"/>
      <c r="S8" s="35"/>
      <c r="T8" s="35"/>
      <c r="U8" s="35"/>
    </row>
    <row r="9" spans="1:21" ht="15.75" x14ac:dyDescent="0.2">
      <c r="A9" s="613" t="s">
        <v>580</v>
      </c>
      <c r="B9" s="636">
        <v>2320691</v>
      </c>
      <c r="C9" s="619">
        <v>0</v>
      </c>
      <c r="E9" s="111"/>
      <c r="O9" s="35"/>
      <c r="P9" s="35"/>
      <c r="Q9" s="35"/>
      <c r="R9" s="35"/>
      <c r="S9" s="35"/>
      <c r="T9" s="35"/>
      <c r="U9" s="35"/>
    </row>
    <row r="10" spans="1:21" ht="15.75" x14ac:dyDescent="0.2">
      <c r="A10" s="613" t="s">
        <v>574</v>
      </c>
      <c r="B10" s="636">
        <v>2069859</v>
      </c>
      <c r="C10" s="619">
        <v>2673332</v>
      </c>
      <c r="E10" s="111"/>
      <c r="O10" s="35"/>
      <c r="P10" s="35"/>
      <c r="Q10" s="35"/>
      <c r="R10" s="35"/>
      <c r="S10" s="35"/>
      <c r="T10" s="35"/>
      <c r="U10" s="35"/>
    </row>
    <row r="11" spans="1:21" ht="15.75" x14ac:dyDescent="0.2">
      <c r="A11" s="613" t="s">
        <v>573</v>
      </c>
      <c r="B11" s="636">
        <v>15024159</v>
      </c>
      <c r="C11" s="619">
        <v>9106075</v>
      </c>
      <c r="E11" s="111"/>
      <c r="O11" s="35"/>
      <c r="P11" s="35"/>
      <c r="Q11" s="35"/>
      <c r="R11" s="35"/>
      <c r="S11" s="35"/>
      <c r="T11" s="35"/>
      <c r="U11" s="35"/>
    </row>
    <row r="12" spans="1:21" ht="15.75" x14ac:dyDescent="0.2">
      <c r="A12" s="613" t="s">
        <v>141</v>
      </c>
      <c r="B12" s="636">
        <v>1296766</v>
      </c>
      <c r="C12" s="619">
        <v>164198</v>
      </c>
      <c r="E12" s="111"/>
      <c r="O12" s="35"/>
      <c r="P12" s="35"/>
      <c r="Q12" s="35"/>
      <c r="R12" s="35"/>
      <c r="S12" s="35"/>
      <c r="T12" s="35"/>
      <c r="U12" s="35"/>
    </row>
    <row r="13" spans="1:21" ht="15.75" x14ac:dyDescent="0.2">
      <c r="A13" s="613" t="s">
        <v>583</v>
      </c>
      <c r="B13" s="636">
        <v>1578795</v>
      </c>
      <c r="C13" s="619">
        <v>629024</v>
      </c>
      <c r="E13" s="111"/>
      <c r="O13" s="35"/>
      <c r="P13" s="35"/>
      <c r="Q13" s="35"/>
      <c r="R13" s="35"/>
      <c r="S13" s="35"/>
      <c r="T13" s="35"/>
      <c r="U13" s="35"/>
    </row>
    <row r="14" spans="1:21" ht="15.75" x14ac:dyDescent="0.2">
      <c r="A14" s="613" t="s">
        <v>555</v>
      </c>
      <c r="B14" s="636">
        <v>4290265</v>
      </c>
      <c r="C14" s="619">
        <v>0</v>
      </c>
      <c r="E14" s="111"/>
      <c r="O14" s="35"/>
      <c r="P14" s="35"/>
      <c r="Q14" s="35"/>
      <c r="R14" s="35"/>
      <c r="S14" s="35"/>
      <c r="T14" s="35"/>
      <c r="U14" s="35"/>
    </row>
    <row r="15" spans="1:21" ht="15.75" x14ac:dyDescent="0.2">
      <c r="A15" s="595" t="s">
        <v>571</v>
      </c>
      <c r="B15" s="128">
        <f>SUM(B6:B14)</f>
        <v>58468769</v>
      </c>
      <c r="C15" s="128">
        <f>SUM(C6:C14)</f>
        <v>53017271</v>
      </c>
      <c r="E15" s="111"/>
      <c r="O15" s="35"/>
      <c r="P15" s="35"/>
      <c r="Q15" s="35"/>
      <c r="R15" s="35"/>
      <c r="S15" s="35"/>
      <c r="T15" s="35"/>
      <c r="U15" s="35"/>
    </row>
    <row r="16" spans="1:21" ht="12" hidden="1" customHeight="1" x14ac:dyDescent="0.2">
      <c r="B16" s="635"/>
    </row>
    <row r="17" spans="1:3" ht="15" hidden="1" x14ac:dyDescent="0.25">
      <c r="A17"/>
      <c r="B17"/>
      <c r="C17"/>
    </row>
    <row r="18" spans="1:3" ht="15" hidden="1" x14ac:dyDescent="0.25">
      <c r="A18" s="634"/>
      <c r="B18"/>
      <c r="C18"/>
    </row>
    <row r="19" spans="1:3" ht="12" hidden="1" customHeight="1" x14ac:dyDescent="0.25">
      <c r="A19"/>
      <c r="B19"/>
      <c r="C19"/>
    </row>
    <row r="20" spans="1:3" ht="12" hidden="1" customHeight="1" x14ac:dyDescent="0.25">
      <c r="A20"/>
      <c r="B20"/>
      <c r="C20"/>
    </row>
    <row r="21" spans="1:3" ht="12" hidden="1" customHeight="1" x14ac:dyDescent="0.25">
      <c r="A21"/>
      <c r="B21"/>
      <c r="C21"/>
    </row>
    <row r="22" spans="1:3" ht="12" hidden="1" customHeight="1" x14ac:dyDescent="0.25">
      <c r="A22"/>
      <c r="B22"/>
      <c r="C22"/>
    </row>
    <row r="23" spans="1:3" ht="12" hidden="1" customHeight="1" x14ac:dyDescent="0.25">
      <c r="A23"/>
      <c r="B23"/>
      <c r="C23"/>
    </row>
    <row r="24" spans="1:3" ht="12" hidden="1" customHeight="1" x14ac:dyDescent="0.25">
      <c r="A24"/>
      <c r="B24"/>
      <c r="C24"/>
    </row>
  </sheetData>
  <mergeCells count="2">
    <mergeCell ref="A3:C3"/>
    <mergeCell ref="A4:C4"/>
  </mergeCells>
  <pageMargins left="0.7" right="0.7" top="0.75" bottom="0.75" header="0.3" footer="0.3"/>
  <pageSetup orientation="portrait" r:id="rId1"/>
  <ignoredErrors>
    <ignoredError sqref="B15:C15" unlockedFormula="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E6CB2-5166-4C40-9D0F-4FCBAEAFB42C}">
  <dimension ref="A1:C8"/>
  <sheetViews>
    <sheetView showGridLines="0" zoomScaleNormal="100" workbookViewId="0"/>
  </sheetViews>
  <sheetFormatPr baseColWidth="10" defaultColWidth="0" defaultRowHeight="12.75" zeroHeight="1" x14ac:dyDescent="0.25"/>
  <cols>
    <col min="1" max="1" width="36.85546875" style="637" customWidth="1"/>
    <col min="2" max="3" width="19.28515625" style="637" customWidth="1"/>
    <col min="4" max="16384" width="11.42578125" style="637" hidden="1"/>
  </cols>
  <sheetData>
    <row r="1" spans="1:3" ht="18.75" x14ac:dyDescent="0.25">
      <c r="A1" s="650" t="s">
        <v>614</v>
      </c>
      <c r="B1" s="649"/>
    </row>
    <row r="2" spans="1:3" s="640" customFormat="1" ht="15.75" x14ac:dyDescent="0.25">
      <c r="A2" s="1169" t="s">
        <v>615</v>
      </c>
      <c r="B2" s="1169"/>
      <c r="C2" s="1169"/>
    </row>
    <row r="3" spans="1:3" s="640" customFormat="1" ht="15.75" x14ac:dyDescent="0.25">
      <c r="A3" s="1170" t="s">
        <v>122</v>
      </c>
      <c r="B3" s="1170"/>
      <c r="C3" s="1170"/>
    </row>
    <row r="4" spans="1:3" s="640" customFormat="1" ht="31.5" x14ac:dyDescent="0.25">
      <c r="A4" s="648"/>
      <c r="B4" s="647" t="s">
        <v>128</v>
      </c>
      <c r="C4" s="647" t="s">
        <v>129</v>
      </c>
    </row>
    <row r="5" spans="1:3" s="671" customFormat="1" ht="15.75" x14ac:dyDescent="0.25">
      <c r="A5" s="642" t="s">
        <v>616</v>
      </c>
      <c r="B5" s="670">
        <v>13117755225</v>
      </c>
      <c r="C5" s="670">
        <v>16373484784</v>
      </c>
    </row>
    <row r="6" spans="1:3" s="671" customFormat="1" ht="15.75" x14ac:dyDescent="0.25">
      <c r="A6" s="642" t="s">
        <v>617</v>
      </c>
      <c r="B6" s="670">
        <v>2537355064</v>
      </c>
      <c r="C6" s="670">
        <v>3167584074</v>
      </c>
    </row>
    <row r="7" spans="1:3" s="671" customFormat="1" ht="15.75" x14ac:dyDescent="0.25">
      <c r="A7" s="672" t="s">
        <v>123</v>
      </c>
      <c r="B7" s="673">
        <f>B5+B6</f>
        <v>15655110289</v>
      </c>
      <c r="C7" s="673">
        <f>C5+C6</f>
        <v>19541068858</v>
      </c>
    </row>
    <row r="8" spans="1:3" hidden="1" x14ac:dyDescent="0.25">
      <c r="A8" s="674"/>
      <c r="B8" s="675"/>
      <c r="C8" s="675"/>
    </row>
  </sheetData>
  <mergeCells count="2">
    <mergeCell ref="A2:C2"/>
    <mergeCell ref="A3:C3"/>
  </mergeCells>
  <pageMargins left="0.75" right="0.75" top="1" bottom="1" header="0" footer="0"/>
  <pageSetup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BAFDE-F4DD-406C-BF25-C9C97705F6A0}">
  <dimension ref="A1:H28"/>
  <sheetViews>
    <sheetView showGridLines="0" zoomScaleNormal="100" workbookViewId="0"/>
  </sheetViews>
  <sheetFormatPr baseColWidth="10" defaultColWidth="0" defaultRowHeight="12.75" zeroHeight="1" x14ac:dyDescent="0.2"/>
  <cols>
    <col min="1" max="1" width="24.140625" style="298" customWidth="1"/>
    <col min="2" max="3" width="18.28515625" style="298" customWidth="1"/>
    <col min="4" max="4" width="15.140625" style="298" hidden="1" customWidth="1"/>
    <col min="5" max="5" width="13.7109375" style="298" hidden="1" customWidth="1"/>
    <col min="6" max="8" width="0" style="298" hidden="1" customWidth="1"/>
    <col min="9" max="16384" width="11.42578125" style="298" hidden="1"/>
  </cols>
  <sheetData>
    <row r="1" spans="1:8" ht="18.75" x14ac:dyDescent="0.3">
      <c r="A1" s="297" t="s">
        <v>618</v>
      </c>
      <c r="B1" s="676"/>
      <c r="C1" s="676"/>
      <c r="E1" s="677"/>
    </row>
    <row r="2" spans="1:8" s="678" customFormat="1" ht="15.75" x14ac:dyDescent="0.2">
      <c r="A2" s="1169" t="s">
        <v>619</v>
      </c>
      <c r="B2" s="1169"/>
      <c r="C2" s="1169"/>
      <c r="D2" s="298"/>
      <c r="E2" s="677"/>
    </row>
    <row r="3" spans="1:8" s="678" customFormat="1" ht="15.75" x14ac:dyDescent="0.2">
      <c r="A3" s="1170" t="s">
        <v>122</v>
      </c>
      <c r="B3" s="1170"/>
      <c r="C3" s="1170"/>
      <c r="D3" s="298"/>
      <c r="E3" s="677"/>
    </row>
    <row r="4" spans="1:8" s="678" customFormat="1" ht="31.5" x14ac:dyDescent="0.2">
      <c r="A4" s="648"/>
      <c r="B4" s="647" t="s">
        <v>128</v>
      </c>
      <c r="C4" s="647" t="s">
        <v>129</v>
      </c>
    </row>
    <row r="5" spans="1:8" s="677" customFormat="1" ht="15.75" x14ac:dyDescent="0.25">
      <c r="A5" s="679" t="s">
        <v>620</v>
      </c>
      <c r="B5" s="680">
        <v>2180894273</v>
      </c>
      <c r="C5" s="680">
        <v>2736005536</v>
      </c>
      <c r="D5" s="681"/>
      <c r="E5" s="681"/>
    </row>
    <row r="6" spans="1:8" s="677" customFormat="1" ht="15.75" x14ac:dyDescent="0.25">
      <c r="A6" s="679" t="s">
        <v>621</v>
      </c>
      <c r="B6" s="680">
        <v>76441000</v>
      </c>
      <c r="C6" s="680">
        <v>96204000</v>
      </c>
      <c r="D6" s="681"/>
      <c r="E6" s="682"/>
    </row>
    <row r="7" spans="1:8" s="677" customFormat="1" ht="15.75" x14ac:dyDescent="0.25">
      <c r="A7" s="683" t="s">
        <v>123</v>
      </c>
      <c r="B7" s="684">
        <f>B5+B6</f>
        <v>2257335273</v>
      </c>
      <c r="C7" s="684">
        <f>C5+C6</f>
        <v>2832209536</v>
      </c>
      <c r="D7" s="685"/>
      <c r="E7" s="682"/>
    </row>
    <row r="11" spans="1:8" hidden="1" x14ac:dyDescent="0.2">
      <c r="B11" s="310"/>
    </row>
    <row r="12" spans="1:8" hidden="1" x14ac:dyDescent="0.2">
      <c r="B12" s="310"/>
      <c r="D12" s="310"/>
    </row>
    <row r="13" spans="1:8" hidden="1" x14ac:dyDescent="0.2">
      <c r="H13" s="686"/>
    </row>
    <row r="14" spans="1:8" ht="15" hidden="1" x14ac:dyDescent="0.25">
      <c r="G14" s="681"/>
    </row>
    <row r="15" spans="1:8" ht="15" hidden="1" x14ac:dyDescent="0.25">
      <c r="G15" s="681"/>
    </row>
    <row r="16" spans="1:8" ht="15" hidden="1" x14ac:dyDescent="0.25">
      <c r="G16" s="681"/>
    </row>
    <row r="28" spans="8:8" hidden="1" x14ac:dyDescent="0.2">
      <c r="H28" s="686"/>
    </row>
  </sheetData>
  <mergeCells count="2">
    <mergeCell ref="A2:C2"/>
    <mergeCell ref="A3:C3"/>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6C8F2-5F71-49BE-A3EB-F99E6AC1AC32}">
  <dimension ref="A1:K20"/>
  <sheetViews>
    <sheetView showGridLines="0" zoomScaleNormal="100" workbookViewId="0"/>
  </sheetViews>
  <sheetFormatPr baseColWidth="10" defaultColWidth="0" defaultRowHeight="15" zeroHeight="1" x14ac:dyDescent="0.25"/>
  <cols>
    <col min="1" max="1" width="50" style="298" customWidth="1"/>
    <col min="2" max="3" width="20.5703125" style="298" customWidth="1"/>
    <col min="4" max="4" width="15.7109375" style="298" hidden="1" customWidth="1"/>
    <col min="5" max="5" width="15.85546875" style="687" hidden="1" customWidth="1"/>
    <col min="6" max="6" width="11.42578125" style="298" hidden="1" customWidth="1"/>
    <col min="7" max="7" width="19.28515625" style="298" hidden="1" customWidth="1"/>
    <col min="8" max="8" width="0" hidden="1" customWidth="1"/>
    <col min="9" max="11" width="0" style="298" hidden="1" customWidth="1"/>
    <col min="12" max="16384" width="11.42578125" style="298" hidden="1"/>
  </cols>
  <sheetData>
    <row r="1" spans="1:11" ht="18.75" x14ac:dyDescent="0.3">
      <c r="A1" s="297" t="s">
        <v>622</v>
      </c>
    </row>
    <row r="2" spans="1:11" s="442" customFormat="1" ht="15.75" x14ac:dyDescent="0.2">
      <c r="A2" s="1207" t="s">
        <v>21</v>
      </c>
      <c r="B2" s="1207"/>
      <c r="C2" s="1207"/>
      <c r="E2" s="181"/>
    </row>
    <row r="3" spans="1:11" s="442" customFormat="1" ht="15.75" x14ac:dyDescent="0.2">
      <c r="A3" s="1199" t="s">
        <v>122</v>
      </c>
      <c r="B3" s="1199"/>
      <c r="C3" s="1199"/>
      <c r="E3" s="181"/>
    </row>
    <row r="4" spans="1:11" s="443" customFormat="1" ht="31.5" x14ac:dyDescent="0.2">
      <c r="A4" s="401"/>
      <c r="B4" s="688" t="s">
        <v>128</v>
      </c>
      <c r="C4" s="688" t="s">
        <v>129</v>
      </c>
      <c r="E4" s="689"/>
    </row>
    <row r="5" spans="1:11" ht="15.75" x14ac:dyDescent="0.25">
      <c r="A5" s="690" t="s">
        <v>206</v>
      </c>
      <c r="B5" s="691">
        <f>SUM(B6:B13)</f>
        <v>336966525</v>
      </c>
      <c r="C5" s="691">
        <f>SUM(C6:C13)</f>
        <v>420662371</v>
      </c>
    </row>
    <row r="6" spans="1:11" s="447" customFormat="1" ht="15.75" hidden="1" x14ac:dyDescent="0.25">
      <c r="A6" s="692" t="s">
        <v>623</v>
      </c>
      <c r="B6" s="693">
        <v>0</v>
      </c>
      <c r="C6" s="693">
        <v>0</v>
      </c>
      <c r="E6" s="694"/>
      <c r="F6" s="694"/>
      <c r="G6" s="694"/>
      <c r="I6" s="694"/>
      <c r="J6" s="694"/>
      <c r="K6" s="694"/>
    </row>
    <row r="7" spans="1:11" s="447" customFormat="1" ht="15.75" hidden="1" x14ac:dyDescent="0.25">
      <c r="A7" s="108" t="s">
        <v>624</v>
      </c>
      <c r="B7" s="693">
        <v>0</v>
      </c>
      <c r="C7" s="693">
        <v>0</v>
      </c>
      <c r="E7" s="694"/>
      <c r="F7" s="694"/>
      <c r="G7" s="694"/>
      <c r="I7" s="694"/>
      <c r="J7" s="694"/>
      <c r="K7" s="694"/>
    </row>
    <row r="8" spans="1:11" s="447" customFormat="1" ht="15.75" hidden="1" x14ac:dyDescent="0.25">
      <c r="A8" s="692" t="s">
        <v>625</v>
      </c>
      <c r="B8" s="693">
        <v>0</v>
      </c>
      <c r="C8" s="693">
        <v>0</v>
      </c>
      <c r="E8" s="694"/>
      <c r="F8" s="694"/>
      <c r="G8" s="694"/>
      <c r="I8" s="694"/>
      <c r="J8" s="694"/>
      <c r="K8" s="694"/>
    </row>
    <row r="9" spans="1:11" s="447" customFormat="1" ht="15.75" hidden="1" x14ac:dyDescent="0.25">
      <c r="A9" s="692" t="s">
        <v>626</v>
      </c>
      <c r="B9" s="693">
        <v>0</v>
      </c>
      <c r="C9" s="693">
        <v>0</v>
      </c>
      <c r="E9" s="694"/>
      <c r="F9" s="694"/>
      <c r="G9" s="695"/>
      <c r="I9" s="694"/>
      <c r="J9" s="694"/>
      <c r="K9" s="694"/>
    </row>
    <row r="10" spans="1:11" s="447" customFormat="1" ht="15.75" hidden="1" x14ac:dyDescent="0.25">
      <c r="A10" s="692" t="s">
        <v>627</v>
      </c>
      <c r="B10" s="693">
        <v>0</v>
      </c>
      <c r="C10" s="693">
        <v>0</v>
      </c>
      <c r="E10" s="694"/>
      <c r="F10" s="694"/>
      <c r="G10" s="695"/>
      <c r="I10" s="694"/>
      <c r="J10" s="694"/>
      <c r="K10" s="694"/>
    </row>
    <row r="11" spans="1:11" s="447" customFormat="1" ht="15.75" hidden="1" x14ac:dyDescent="0.25">
      <c r="A11" s="108" t="s">
        <v>628</v>
      </c>
      <c r="B11" s="693">
        <v>0</v>
      </c>
      <c r="C11" s="693">
        <v>0</v>
      </c>
      <c r="E11" s="694"/>
      <c r="F11" s="694"/>
      <c r="G11" s="695"/>
      <c r="I11" s="694"/>
      <c r="J11" s="694"/>
      <c r="K11" s="694"/>
    </row>
    <row r="12" spans="1:11" s="447" customFormat="1" ht="15.75" hidden="1" x14ac:dyDescent="0.25">
      <c r="A12" s="692" t="s">
        <v>629</v>
      </c>
      <c r="B12" s="693">
        <v>0</v>
      </c>
      <c r="C12" s="693">
        <v>0</v>
      </c>
      <c r="E12" s="694"/>
      <c r="F12" s="694"/>
      <c r="G12" s="694"/>
      <c r="I12" s="694"/>
      <c r="J12" s="694"/>
      <c r="K12" s="694"/>
    </row>
    <row r="13" spans="1:11" s="447" customFormat="1" ht="15.75" x14ac:dyDescent="0.25">
      <c r="A13" s="108" t="s">
        <v>630</v>
      </c>
      <c r="B13" s="693">
        <v>336966525</v>
      </c>
      <c r="C13" s="693">
        <v>420662371</v>
      </c>
      <c r="E13" s="694"/>
      <c r="F13" s="694"/>
      <c r="G13" s="694"/>
      <c r="I13" s="694"/>
      <c r="J13" s="694"/>
      <c r="K13" s="694"/>
    </row>
    <row r="14" spans="1:11" ht="15.75" x14ac:dyDescent="0.25">
      <c r="A14" s="696" t="s">
        <v>207</v>
      </c>
      <c r="B14" s="691">
        <f>SUM(B15:B18)</f>
        <v>9715249727</v>
      </c>
      <c r="C14" s="691">
        <f>SUM(C15:C18)</f>
        <v>8301269005</v>
      </c>
      <c r="E14" s="697"/>
      <c r="F14" s="697"/>
      <c r="G14" s="697"/>
      <c r="I14" s="697"/>
      <c r="J14" s="697"/>
      <c r="K14" s="697"/>
    </row>
    <row r="15" spans="1:11" s="447" customFormat="1" ht="15.75" x14ac:dyDescent="0.25">
      <c r="A15" s="108" t="s">
        <v>26</v>
      </c>
      <c r="B15" s="693">
        <v>9715249727</v>
      </c>
      <c r="C15" s="698">
        <v>8301269005</v>
      </c>
      <c r="E15" s="694"/>
      <c r="F15" s="694"/>
      <c r="G15" s="694"/>
      <c r="I15" s="694"/>
      <c r="J15" s="694"/>
      <c r="K15" s="694"/>
    </row>
    <row r="16" spans="1:11" s="447" customFormat="1" ht="15.75" hidden="1" x14ac:dyDescent="0.25">
      <c r="A16" s="692" t="s">
        <v>624</v>
      </c>
      <c r="B16" s="693">
        <v>0</v>
      </c>
      <c r="C16" s="693">
        <v>0</v>
      </c>
      <c r="E16" s="694"/>
      <c r="F16" s="694"/>
      <c r="G16" s="694"/>
      <c r="I16" s="694"/>
      <c r="J16" s="694"/>
      <c r="K16" s="694"/>
    </row>
    <row r="17" spans="1:11" s="447" customFormat="1" ht="15.75" hidden="1" x14ac:dyDescent="0.25">
      <c r="A17" s="692" t="s">
        <v>626</v>
      </c>
      <c r="B17" s="693">
        <v>0</v>
      </c>
      <c r="C17" s="693">
        <v>0</v>
      </c>
      <c r="E17" s="694"/>
      <c r="F17" s="694"/>
      <c r="G17" s="694"/>
      <c r="I17" s="694"/>
      <c r="J17" s="694"/>
      <c r="K17" s="694"/>
    </row>
    <row r="18" spans="1:11" s="447" customFormat="1" ht="15.75" hidden="1" x14ac:dyDescent="0.25">
      <c r="A18" s="692" t="s">
        <v>627</v>
      </c>
      <c r="B18" s="693">
        <v>0</v>
      </c>
      <c r="C18" s="693">
        <v>0</v>
      </c>
      <c r="E18" s="694"/>
      <c r="F18" s="694"/>
      <c r="G18" s="694"/>
      <c r="I18" s="694"/>
      <c r="J18" s="694"/>
      <c r="K18" s="694"/>
    </row>
    <row r="19" spans="1:11" s="447" customFormat="1" ht="15.75" x14ac:dyDescent="0.25">
      <c r="A19" s="402" t="s">
        <v>171</v>
      </c>
      <c r="B19" s="699">
        <f>B14+B5</f>
        <v>10052216252</v>
      </c>
      <c r="C19" s="699">
        <f>C14+C5</f>
        <v>8721931376</v>
      </c>
      <c r="E19" s="700"/>
    </row>
    <row r="20" spans="1:11" hidden="1" x14ac:dyDescent="0.25">
      <c r="D20" s="697"/>
    </row>
  </sheetData>
  <mergeCells count="2">
    <mergeCell ref="A2:C2"/>
    <mergeCell ref="A3:C3"/>
  </mergeCells>
  <pageMargins left="0.75" right="0.75" top="1" bottom="1" header="0" footer="0"/>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CEC83-1058-4EB2-B55F-8E32840F9F68}">
  <sheetPr>
    <pageSetUpPr fitToPage="1"/>
  </sheetPr>
  <dimension ref="A1:XFD40"/>
  <sheetViews>
    <sheetView showGridLines="0" tabSelected="1" zoomScaleNormal="100" workbookViewId="0">
      <selection activeCell="A6" sqref="A6:D7"/>
    </sheetView>
  </sheetViews>
  <sheetFormatPr baseColWidth="10" defaultColWidth="0" defaultRowHeight="17.45" customHeight="1" zeroHeight="1" x14ac:dyDescent="0.2"/>
  <cols>
    <col min="1" max="1" width="78.7109375" style="1" customWidth="1"/>
    <col min="2" max="2" width="10.7109375" style="4" customWidth="1"/>
    <col min="3" max="3" width="27.7109375" style="3" customWidth="1"/>
    <col min="4" max="4" width="27.7109375" style="2" customWidth="1"/>
    <col min="5" max="16383" width="16.28515625" style="1" hidden="1"/>
    <col min="16384" max="16384" width="7.85546875" style="1" hidden="1"/>
  </cols>
  <sheetData>
    <row r="1" spans="1:16381" ht="17.45" customHeight="1" x14ac:dyDescent="0.2">
      <c r="A1" s="1078" t="s">
        <v>41</v>
      </c>
      <c r="B1" s="1075"/>
      <c r="C1" s="1075"/>
      <c r="D1" s="1075"/>
      <c r="E1" s="1065"/>
      <c r="F1" s="1174"/>
      <c r="G1" s="1174"/>
      <c r="H1" s="1174"/>
      <c r="I1" s="1174"/>
      <c r="J1" s="1174"/>
      <c r="K1" s="1174"/>
      <c r="L1" s="1174"/>
      <c r="M1" s="1174"/>
      <c r="N1" s="1174"/>
      <c r="O1" s="1174"/>
      <c r="P1" s="1174"/>
      <c r="Q1" s="1174"/>
      <c r="R1" s="1174"/>
      <c r="S1" s="1174"/>
      <c r="T1" s="1174"/>
      <c r="U1" s="1174"/>
      <c r="V1" s="1174"/>
      <c r="W1" s="1174"/>
      <c r="X1" s="1174"/>
      <c r="Y1" s="1174"/>
      <c r="Z1" s="1174"/>
      <c r="AA1" s="1174"/>
      <c r="AB1" s="1174"/>
      <c r="AC1" s="1174"/>
      <c r="AD1" s="1174"/>
      <c r="AE1" s="1174"/>
      <c r="AF1" s="1174"/>
      <c r="AG1" s="1174"/>
      <c r="AH1" s="1174"/>
      <c r="AI1" s="1174"/>
      <c r="AJ1" s="1174"/>
      <c r="AK1" s="1174"/>
      <c r="AL1" s="1174"/>
      <c r="AM1" s="1174"/>
      <c r="AN1" s="1174"/>
      <c r="AO1" s="1174"/>
      <c r="AP1" s="1174"/>
      <c r="AQ1" s="1174"/>
      <c r="AR1" s="1174"/>
      <c r="AS1" s="1174"/>
      <c r="AT1" s="1174"/>
      <c r="AU1" s="1174"/>
      <c r="AV1" s="1174"/>
      <c r="AW1" s="1174"/>
      <c r="AX1" s="1174"/>
      <c r="AY1" s="1174"/>
      <c r="AZ1" s="1174"/>
      <c r="BA1" s="1174"/>
      <c r="BB1" s="1174"/>
      <c r="BC1" s="1174"/>
      <c r="BD1" s="1174"/>
      <c r="BE1" s="1174"/>
      <c r="BF1" s="1174"/>
      <c r="BG1" s="1174"/>
      <c r="BH1" s="1174"/>
      <c r="BI1" s="1174"/>
      <c r="BJ1" s="1174"/>
      <c r="BK1" s="1174"/>
      <c r="BL1" s="1174"/>
      <c r="BM1" s="1174"/>
      <c r="BN1" s="1174"/>
      <c r="BO1" s="1174"/>
      <c r="BP1" s="1174"/>
      <c r="BQ1" s="1174"/>
      <c r="BR1" s="1174"/>
      <c r="BS1" s="1174"/>
      <c r="BT1" s="1174"/>
      <c r="BU1" s="1174"/>
      <c r="BV1" s="1174"/>
      <c r="BW1" s="1174"/>
      <c r="BX1" s="1174"/>
      <c r="BY1" s="1174"/>
      <c r="BZ1" s="1174"/>
      <c r="CA1" s="1174"/>
      <c r="CB1" s="1174"/>
      <c r="CC1" s="1174"/>
      <c r="CD1" s="1174"/>
      <c r="CE1" s="1174"/>
      <c r="CF1" s="1174"/>
      <c r="CG1" s="1174"/>
      <c r="CH1" s="1174"/>
      <c r="CI1" s="1174"/>
      <c r="CJ1" s="1174"/>
      <c r="CK1" s="1174"/>
      <c r="CL1" s="1174"/>
      <c r="CM1" s="1174"/>
      <c r="CN1" s="1174"/>
      <c r="CO1" s="1174"/>
      <c r="CP1" s="1174"/>
      <c r="CQ1" s="1174"/>
      <c r="CR1" s="1174"/>
      <c r="CS1" s="1174"/>
      <c r="CT1" s="1174"/>
      <c r="CU1" s="1174"/>
      <c r="CV1" s="1174"/>
      <c r="CW1" s="1174"/>
      <c r="CX1" s="1174"/>
      <c r="CY1" s="1174"/>
      <c r="CZ1" s="1174"/>
      <c r="DA1" s="1174"/>
      <c r="DB1" s="1174"/>
      <c r="DC1" s="1174"/>
      <c r="DD1" s="1174"/>
      <c r="DE1" s="1174"/>
      <c r="DF1" s="1174"/>
      <c r="DG1" s="1174"/>
      <c r="DH1" s="1174"/>
      <c r="DI1" s="1174"/>
      <c r="DJ1" s="1174"/>
      <c r="DK1" s="1174"/>
      <c r="DL1" s="1174"/>
      <c r="DM1" s="1174"/>
      <c r="DN1" s="1174"/>
      <c r="DO1" s="1174"/>
      <c r="DP1" s="1174"/>
      <c r="DQ1" s="1174"/>
      <c r="DR1" s="1174"/>
      <c r="DS1" s="1174"/>
      <c r="DT1" s="1174"/>
      <c r="DU1" s="1174"/>
      <c r="DV1" s="1174"/>
      <c r="DW1" s="1174"/>
      <c r="DX1" s="1174"/>
      <c r="DY1" s="1174"/>
      <c r="DZ1" s="1174"/>
      <c r="EA1" s="1174"/>
      <c r="EB1" s="1174"/>
      <c r="EC1" s="1174"/>
      <c r="ED1" s="1174"/>
      <c r="EE1" s="1174"/>
      <c r="EF1" s="1174"/>
      <c r="EG1" s="1174"/>
      <c r="EH1" s="1174"/>
      <c r="EI1" s="1174"/>
      <c r="EJ1" s="1174"/>
      <c r="EK1" s="1174"/>
      <c r="EL1" s="1174"/>
      <c r="EM1" s="1174"/>
      <c r="EN1" s="1174"/>
      <c r="EO1" s="1174"/>
      <c r="EP1" s="1174"/>
      <c r="EQ1" s="1174"/>
      <c r="ER1" s="1174"/>
      <c r="ES1" s="1174"/>
      <c r="ET1" s="1174"/>
      <c r="EU1" s="1174"/>
      <c r="EV1" s="1174"/>
      <c r="EW1" s="1174"/>
      <c r="EX1" s="1174"/>
      <c r="EY1" s="1174"/>
      <c r="EZ1" s="1174"/>
      <c r="FA1" s="1174"/>
      <c r="FB1" s="1174"/>
      <c r="FC1" s="1174"/>
      <c r="FD1" s="1174"/>
      <c r="FE1" s="1174"/>
      <c r="FF1" s="1174"/>
      <c r="FG1" s="1174"/>
      <c r="FH1" s="1174"/>
      <c r="FI1" s="1174"/>
      <c r="FJ1" s="1174"/>
      <c r="FK1" s="1174"/>
      <c r="FL1" s="1174"/>
      <c r="FM1" s="1174"/>
      <c r="FN1" s="1174"/>
      <c r="FO1" s="1174"/>
      <c r="FP1" s="1174"/>
      <c r="FQ1" s="1174"/>
      <c r="FR1" s="1174"/>
      <c r="FS1" s="1174"/>
      <c r="FT1" s="1174"/>
      <c r="FU1" s="1174"/>
      <c r="FV1" s="1174"/>
      <c r="FW1" s="1174"/>
      <c r="FX1" s="1174"/>
      <c r="FY1" s="1174"/>
      <c r="FZ1" s="1174"/>
      <c r="GA1" s="1174"/>
      <c r="GB1" s="1174"/>
      <c r="GC1" s="1174"/>
      <c r="GD1" s="1174"/>
      <c r="GE1" s="1174"/>
      <c r="GF1" s="1174"/>
      <c r="GG1" s="1174"/>
      <c r="GH1" s="1174"/>
      <c r="GI1" s="1174"/>
      <c r="GJ1" s="1174"/>
      <c r="GK1" s="1174"/>
      <c r="GL1" s="1174"/>
      <c r="GM1" s="1174"/>
      <c r="GN1" s="1174"/>
      <c r="GO1" s="1174"/>
      <c r="GP1" s="1174"/>
      <c r="GQ1" s="1174"/>
      <c r="GR1" s="1174"/>
      <c r="GS1" s="1174"/>
      <c r="GT1" s="1174"/>
      <c r="GU1" s="1174"/>
      <c r="GV1" s="1174"/>
      <c r="GW1" s="1174"/>
      <c r="GX1" s="1174"/>
      <c r="GY1" s="1174"/>
      <c r="GZ1" s="1174"/>
      <c r="HA1" s="1174"/>
      <c r="HB1" s="1174"/>
      <c r="HC1" s="1174"/>
      <c r="HD1" s="1174"/>
      <c r="HE1" s="1174"/>
      <c r="HF1" s="1174"/>
      <c r="HG1" s="1174"/>
      <c r="HH1" s="1174"/>
      <c r="HI1" s="1174"/>
      <c r="HJ1" s="1174"/>
      <c r="HK1" s="1174"/>
      <c r="HL1" s="1174"/>
      <c r="HM1" s="1174"/>
      <c r="HN1" s="1174"/>
      <c r="HO1" s="1174"/>
      <c r="HP1" s="1174"/>
      <c r="HQ1" s="1174"/>
      <c r="HR1" s="1174"/>
      <c r="HS1" s="1174"/>
      <c r="HT1" s="1174"/>
      <c r="HU1" s="1174"/>
      <c r="HV1" s="1174"/>
      <c r="HW1" s="1174"/>
      <c r="HX1" s="1174"/>
      <c r="HY1" s="1174"/>
      <c r="HZ1" s="1174"/>
      <c r="IA1" s="1174"/>
      <c r="IB1" s="1174"/>
      <c r="IC1" s="1174"/>
      <c r="ID1" s="1174"/>
      <c r="IE1" s="1174"/>
      <c r="IF1" s="1174"/>
      <c r="IG1" s="1174"/>
      <c r="IH1" s="1174"/>
      <c r="II1" s="1174"/>
      <c r="IJ1" s="1174"/>
      <c r="IK1" s="1174"/>
      <c r="IL1" s="1174"/>
      <c r="IM1" s="1174"/>
      <c r="IN1" s="1174"/>
      <c r="IO1" s="1174"/>
      <c r="IP1" s="1174"/>
      <c r="IQ1" s="1174"/>
      <c r="IR1" s="1174"/>
      <c r="IS1" s="1174"/>
      <c r="IT1" s="1174"/>
      <c r="IU1" s="1174"/>
      <c r="IV1" s="1174"/>
      <c r="IW1" s="1174"/>
      <c r="IX1" s="1174"/>
      <c r="IY1" s="1174"/>
      <c r="IZ1" s="1174"/>
      <c r="JA1" s="1174"/>
      <c r="JB1" s="1174"/>
      <c r="JC1" s="1174"/>
      <c r="JD1" s="1174"/>
      <c r="JE1" s="1174"/>
      <c r="JF1" s="1174"/>
      <c r="JG1" s="1174"/>
      <c r="JH1" s="1174"/>
      <c r="JI1" s="1174"/>
      <c r="JJ1" s="1174"/>
      <c r="JK1" s="1174"/>
      <c r="JL1" s="1174"/>
      <c r="JM1" s="1174"/>
      <c r="JN1" s="1174"/>
      <c r="JO1" s="1174"/>
      <c r="JP1" s="1174"/>
      <c r="JQ1" s="1174"/>
      <c r="JR1" s="1174"/>
      <c r="JS1" s="1174"/>
      <c r="JT1" s="1174"/>
      <c r="JU1" s="1174"/>
      <c r="JV1" s="1174"/>
      <c r="JW1" s="1174"/>
      <c r="JX1" s="1174"/>
      <c r="JY1" s="1174"/>
      <c r="JZ1" s="1174"/>
      <c r="KA1" s="1174"/>
      <c r="KB1" s="1174"/>
      <c r="KC1" s="1174"/>
      <c r="KD1" s="1174"/>
      <c r="KE1" s="1174"/>
      <c r="KF1" s="1174"/>
      <c r="KG1" s="1174"/>
      <c r="KH1" s="1174"/>
      <c r="KI1" s="1174"/>
      <c r="KJ1" s="1174"/>
      <c r="KK1" s="1174"/>
      <c r="KL1" s="1174"/>
      <c r="KM1" s="1174"/>
      <c r="KN1" s="1174"/>
      <c r="KO1" s="1174"/>
      <c r="KP1" s="1174"/>
      <c r="KQ1" s="1174"/>
      <c r="KR1" s="1174"/>
      <c r="KS1" s="1174"/>
      <c r="KT1" s="1174"/>
      <c r="KU1" s="1174"/>
      <c r="KV1" s="1174"/>
      <c r="KW1" s="1174"/>
      <c r="KX1" s="1174"/>
      <c r="KY1" s="1174"/>
      <c r="KZ1" s="1174"/>
      <c r="LA1" s="1174"/>
      <c r="LB1" s="1174"/>
      <c r="LC1" s="1174"/>
      <c r="LD1" s="1174"/>
      <c r="LE1" s="1174"/>
      <c r="LF1" s="1174"/>
      <c r="LG1" s="1174"/>
      <c r="LH1" s="1174"/>
      <c r="LI1" s="1174"/>
      <c r="LJ1" s="1174"/>
      <c r="LK1" s="1174"/>
      <c r="LL1" s="1174"/>
      <c r="LM1" s="1174"/>
      <c r="LN1" s="1174"/>
      <c r="LO1" s="1174"/>
      <c r="LP1" s="1174"/>
      <c r="LQ1" s="1174"/>
      <c r="LR1" s="1174"/>
      <c r="LS1" s="1174"/>
      <c r="LT1" s="1174"/>
      <c r="LU1" s="1174"/>
      <c r="LV1" s="1174"/>
      <c r="LW1" s="1174"/>
      <c r="LX1" s="1174"/>
      <c r="LY1" s="1174"/>
      <c r="LZ1" s="1174"/>
      <c r="MA1" s="1174"/>
      <c r="MB1" s="1174"/>
      <c r="MC1" s="1174"/>
      <c r="MD1" s="1174"/>
      <c r="ME1" s="1174"/>
      <c r="MF1" s="1174"/>
      <c r="MG1" s="1174"/>
      <c r="MH1" s="1174"/>
      <c r="MI1" s="1174"/>
      <c r="MJ1" s="1174"/>
      <c r="MK1" s="1174"/>
      <c r="ML1" s="1174"/>
      <c r="MM1" s="1174"/>
      <c r="MN1" s="1174"/>
      <c r="MO1" s="1174"/>
      <c r="MP1" s="1174"/>
      <c r="MQ1" s="1174"/>
      <c r="MR1" s="1174"/>
      <c r="MS1" s="1174"/>
      <c r="MT1" s="1174"/>
      <c r="MU1" s="1174"/>
      <c r="MV1" s="1174"/>
      <c r="MW1" s="1174"/>
      <c r="MX1" s="1174"/>
      <c r="MY1" s="1174"/>
      <c r="MZ1" s="1174"/>
      <c r="NA1" s="1174"/>
      <c r="NB1" s="1174"/>
      <c r="NC1" s="1174"/>
      <c r="ND1" s="1174"/>
      <c r="NE1" s="1174"/>
      <c r="NF1" s="1174"/>
      <c r="NG1" s="1174"/>
      <c r="NH1" s="1174"/>
      <c r="NI1" s="1174"/>
      <c r="NJ1" s="1174"/>
      <c r="NK1" s="1174"/>
      <c r="NL1" s="1174"/>
      <c r="NM1" s="1174"/>
      <c r="NN1" s="1174"/>
      <c r="NO1" s="1174"/>
      <c r="NP1" s="1174"/>
      <c r="NQ1" s="1174"/>
      <c r="NR1" s="1174"/>
      <c r="NS1" s="1174"/>
      <c r="NT1" s="1174"/>
      <c r="NU1" s="1174"/>
      <c r="NV1" s="1174"/>
      <c r="NW1" s="1174"/>
      <c r="NX1" s="1174"/>
      <c r="NY1" s="1174"/>
      <c r="NZ1" s="1174"/>
      <c r="OA1" s="1174"/>
      <c r="OB1" s="1174"/>
      <c r="OC1" s="1174"/>
      <c r="OD1" s="1174"/>
      <c r="OE1" s="1174"/>
      <c r="OF1" s="1174"/>
      <c r="OG1" s="1174"/>
      <c r="OH1" s="1174"/>
      <c r="OI1" s="1174"/>
      <c r="OJ1" s="1174"/>
      <c r="OK1" s="1174"/>
      <c r="OL1" s="1174"/>
      <c r="OM1" s="1174"/>
      <c r="ON1" s="1174"/>
      <c r="OO1" s="1174"/>
      <c r="OP1" s="1174"/>
      <c r="OQ1" s="1174"/>
      <c r="OR1" s="1174"/>
      <c r="OS1" s="1174"/>
      <c r="OT1" s="1174"/>
      <c r="OU1" s="1174"/>
      <c r="OV1" s="1174"/>
      <c r="OW1" s="1174"/>
      <c r="OX1" s="1174"/>
      <c r="OY1" s="1174"/>
      <c r="OZ1" s="1174"/>
      <c r="PA1" s="1174"/>
      <c r="PB1" s="1174"/>
      <c r="PC1" s="1174"/>
      <c r="PD1" s="1174"/>
      <c r="PE1" s="1174"/>
      <c r="PF1" s="1174"/>
      <c r="PG1" s="1174"/>
      <c r="PH1" s="1174"/>
      <c r="PI1" s="1174"/>
      <c r="PJ1" s="1174"/>
      <c r="PK1" s="1174"/>
      <c r="PL1" s="1174"/>
      <c r="PM1" s="1174"/>
      <c r="PN1" s="1174"/>
      <c r="PO1" s="1174"/>
      <c r="PP1" s="1174"/>
      <c r="PQ1" s="1174"/>
      <c r="PR1" s="1174"/>
      <c r="PS1" s="1174"/>
      <c r="PT1" s="1174"/>
      <c r="PU1" s="1174"/>
      <c r="PV1" s="1174"/>
      <c r="PW1" s="1174"/>
      <c r="PX1" s="1174"/>
      <c r="PY1" s="1174"/>
      <c r="PZ1" s="1174"/>
      <c r="QA1" s="1174"/>
      <c r="QB1" s="1174"/>
      <c r="QC1" s="1174"/>
      <c r="QD1" s="1174"/>
      <c r="QE1" s="1174"/>
      <c r="QF1" s="1174"/>
      <c r="QG1" s="1174"/>
      <c r="QH1" s="1174"/>
      <c r="QI1" s="1174"/>
      <c r="QJ1" s="1174"/>
      <c r="QK1" s="1174"/>
      <c r="QL1" s="1174"/>
      <c r="QM1" s="1174"/>
      <c r="QN1" s="1174"/>
      <c r="QO1" s="1174"/>
      <c r="QP1" s="1174"/>
      <c r="QQ1" s="1174"/>
      <c r="QR1" s="1174"/>
      <c r="QS1" s="1174"/>
      <c r="QT1" s="1174"/>
      <c r="QU1" s="1174"/>
      <c r="QV1" s="1174"/>
      <c r="QW1" s="1174"/>
      <c r="QX1" s="1174"/>
      <c r="QY1" s="1174"/>
      <c r="QZ1" s="1174"/>
      <c r="RA1" s="1174"/>
      <c r="RB1" s="1174"/>
      <c r="RC1" s="1174"/>
      <c r="RD1" s="1174"/>
      <c r="RE1" s="1174"/>
      <c r="RF1" s="1174"/>
      <c r="RG1" s="1174"/>
      <c r="RH1" s="1174"/>
      <c r="RI1" s="1174"/>
      <c r="RJ1" s="1174"/>
      <c r="RK1" s="1174"/>
      <c r="RL1" s="1174"/>
      <c r="RM1" s="1174"/>
      <c r="RN1" s="1174"/>
      <c r="RO1" s="1174"/>
      <c r="RP1" s="1174"/>
      <c r="RQ1" s="1174"/>
      <c r="RR1" s="1174"/>
      <c r="RS1" s="1174"/>
      <c r="RT1" s="1174"/>
      <c r="RU1" s="1174"/>
      <c r="RV1" s="1174"/>
      <c r="RW1" s="1174"/>
      <c r="RX1" s="1174"/>
      <c r="RY1" s="1174"/>
      <c r="RZ1" s="1174"/>
      <c r="SA1" s="1174"/>
      <c r="SB1" s="1174"/>
      <c r="SC1" s="1174"/>
      <c r="SD1" s="1174"/>
      <c r="SE1" s="1174"/>
      <c r="SF1" s="1174"/>
      <c r="SG1" s="1174"/>
      <c r="SH1" s="1174"/>
      <c r="SI1" s="1174"/>
      <c r="SJ1" s="1174"/>
      <c r="SK1" s="1174"/>
      <c r="SL1" s="1174"/>
      <c r="SM1" s="1174"/>
      <c r="SN1" s="1174"/>
      <c r="SO1" s="1174"/>
      <c r="SP1" s="1174"/>
      <c r="SQ1" s="1174"/>
      <c r="SR1" s="1174"/>
      <c r="SS1" s="1174"/>
      <c r="ST1" s="1174"/>
      <c r="SU1" s="1174"/>
      <c r="SV1" s="1174"/>
      <c r="SW1" s="1174"/>
      <c r="SX1" s="1174"/>
      <c r="SY1" s="1174"/>
      <c r="SZ1" s="1174"/>
      <c r="TA1" s="1174"/>
      <c r="TB1" s="1174"/>
      <c r="TC1" s="1174"/>
      <c r="TD1" s="1174"/>
      <c r="TE1" s="1174"/>
      <c r="TF1" s="1174"/>
      <c r="TG1" s="1174"/>
      <c r="TH1" s="1174"/>
      <c r="TI1" s="1174"/>
      <c r="TJ1" s="1174"/>
      <c r="TK1" s="1174"/>
      <c r="TL1" s="1174"/>
      <c r="TM1" s="1174"/>
      <c r="TN1" s="1174"/>
      <c r="TO1" s="1174"/>
      <c r="TP1" s="1174"/>
      <c r="TQ1" s="1174"/>
      <c r="TR1" s="1174"/>
      <c r="TS1" s="1174"/>
      <c r="TT1" s="1174"/>
      <c r="TU1" s="1174"/>
      <c r="TV1" s="1174"/>
      <c r="TW1" s="1174"/>
      <c r="TX1" s="1174"/>
      <c r="TY1" s="1174"/>
      <c r="TZ1" s="1174"/>
      <c r="UA1" s="1174"/>
      <c r="UB1" s="1174"/>
      <c r="UC1" s="1174"/>
      <c r="UD1" s="1174"/>
      <c r="UE1" s="1174"/>
      <c r="UF1" s="1174"/>
      <c r="UG1" s="1174"/>
      <c r="UH1" s="1174"/>
      <c r="UI1" s="1174"/>
      <c r="UJ1" s="1174"/>
      <c r="UK1" s="1174"/>
      <c r="UL1" s="1174"/>
      <c r="UM1" s="1174"/>
      <c r="UN1" s="1174"/>
      <c r="UO1" s="1174"/>
      <c r="UP1" s="1174"/>
      <c r="UQ1" s="1174"/>
      <c r="UR1" s="1174"/>
      <c r="US1" s="1174"/>
      <c r="UT1" s="1174"/>
      <c r="UU1" s="1174"/>
      <c r="UV1" s="1174"/>
      <c r="UW1" s="1174"/>
      <c r="UX1" s="1174"/>
      <c r="UY1" s="1174"/>
      <c r="UZ1" s="1174"/>
      <c r="VA1" s="1174"/>
      <c r="VB1" s="1174"/>
      <c r="VC1" s="1174"/>
      <c r="VD1" s="1174"/>
      <c r="VE1" s="1174"/>
      <c r="VF1" s="1174"/>
      <c r="VG1" s="1174"/>
      <c r="VH1" s="1174"/>
      <c r="VI1" s="1174"/>
      <c r="VJ1" s="1174"/>
      <c r="VK1" s="1174"/>
      <c r="VL1" s="1174"/>
      <c r="VM1" s="1174"/>
      <c r="VN1" s="1174"/>
      <c r="VO1" s="1174"/>
      <c r="VP1" s="1174"/>
      <c r="VQ1" s="1174"/>
      <c r="VR1" s="1174"/>
      <c r="VS1" s="1174"/>
      <c r="VT1" s="1174"/>
      <c r="VU1" s="1174"/>
      <c r="VV1" s="1174"/>
      <c r="VW1" s="1174"/>
      <c r="VX1" s="1174"/>
      <c r="VY1" s="1174"/>
      <c r="VZ1" s="1174"/>
      <c r="WA1" s="1174"/>
      <c r="WB1" s="1174"/>
      <c r="WC1" s="1174"/>
      <c r="WD1" s="1174"/>
      <c r="WE1" s="1174"/>
      <c r="WF1" s="1174"/>
      <c r="WG1" s="1174"/>
      <c r="WH1" s="1174"/>
      <c r="WI1" s="1174"/>
      <c r="WJ1" s="1174"/>
      <c r="WK1" s="1174"/>
      <c r="WL1" s="1174"/>
      <c r="WM1" s="1174"/>
      <c r="WN1" s="1174"/>
      <c r="WO1" s="1174"/>
      <c r="WP1" s="1174"/>
      <c r="WQ1" s="1174"/>
      <c r="WR1" s="1174"/>
      <c r="WS1" s="1174"/>
      <c r="WT1" s="1174"/>
      <c r="WU1" s="1174"/>
      <c r="WV1" s="1174"/>
      <c r="WW1" s="1174"/>
      <c r="WX1" s="1174"/>
      <c r="WY1" s="1174"/>
      <c r="WZ1" s="1174"/>
      <c r="XA1" s="1174"/>
      <c r="XB1" s="1174"/>
      <c r="XC1" s="1174"/>
      <c r="XD1" s="1174"/>
      <c r="XE1" s="1174"/>
      <c r="XF1" s="1174"/>
      <c r="XG1" s="1174"/>
      <c r="XH1" s="1174"/>
      <c r="XI1" s="1174"/>
      <c r="XJ1" s="1174"/>
      <c r="XK1" s="1174"/>
      <c r="XL1" s="1174"/>
      <c r="XM1" s="1174"/>
      <c r="XN1" s="1174"/>
      <c r="XO1" s="1174"/>
      <c r="XP1" s="1174"/>
      <c r="XQ1" s="1174"/>
      <c r="XR1" s="1174"/>
      <c r="XS1" s="1174"/>
      <c r="XT1" s="1174"/>
      <c r="XU1" s="1174"/>
      <c r="XV1" s="1174"/>
      <c r="XW1" s="1174"/>
      <c r="XX1" s="1174"/>
      <c r="XY1" s="1174"/>
      <c r="XZ1" s="1174"/>
      <c r="YA1" s="1174"/>
      <c r="YB1" s="1174"/>
      <c r="YC1" s="1174"/>
      <c r="YD1" s="1174"/>
      <c r="YE1" s="1174"/>
      <c r="YF1" s="1174"/>
      <c r="YG1" s="1174"/>
      <c r="YH1" s="1174"/>
      <c r="YI1" s="1174"/>
      <c r="YJ1" s="1174"/>
      <c r="YK1" s="1174"/>
      <c r="YL1" s="1174"/>
      <c r="YM1" s="1174"/>
      <c r="YN1" s="1174"/>
      <c r="YO1" s="1174"/>
      <c r="YP1" s="1174"/>
      <c r="YQ1" s="1174"/>
      <c r="YR1" s="1174"/>
      <c r="YS1" s="1174"/>
      <c r="YT1" s="1174"/>
      <c r="YU1" s="1174"/>
      <c r="YV1" s="1174"/>
      <c r="YW1" s="1174"/>
      <c r="YX1" s="1174"/>
      <c r="YY1" s="1174"/>
      <c r="YZ1" s="1174"/>
      <c r="ZA1" s="1174"/>
      <c r="ZB1" s="1174"/>
      <c r="ZC1" s="1174"/>
      <c r="ZD1" s="1174"/>
      <c r="ZE1" s="1174"/>
      <c r="ZF1" s="1174"/>
      <c r="ZG1" s="1174"/>
      <c r="ZH1" s="1174"/>
      <c r="ZI1" s="1174"/>
      <c r="ZJ1" s="1174"/>
      <c r="ZK1" s="1174"/>
      <c r="ZL1" s="1174"/>
      <c r="ZM1" s="1174"/>
      <c r="ZN1" s="1174"/>
      <c r="ZO1" s="1174"/>
      <c r="ZP1" s="1174"/>
      <c r="ZQ1" s="1174"/>
      <c r="ZR1" s="1174"/>
      <c r="ZS1" s="1174"/>
      <c r="ZT1" s="1174"/>
      <c r="ZU1" s="1174"/>
      <c r="ZV1" s="1174"/>
      <c r="ZW1" s="1174"/>
      <c r="ZX1" s="1174"/>
      <c r="ZY1" s="1174"/>
      <c r="ZZ1" s="1174"/>
      <c r="AAA1" s="1174"/>
      <c r="AAB1" s="1174"/>
      <c r="AAC1" s="1174"/>
      <c r="AAD1" s="1174"/>
      <c r="AAE1" s="1174"/>
      <c r="AAF1" s="1174"/>
      <c r="AAG1" s="1174"/>
      <c r="AAH1" s="1174"/>
      <c r="AAI1" s="1174"/>
      <c r="AAJ1" s="1174"/>
      <c r="AAK1" s="1174"/>
      <c r="AAL1" s="1174"/>
      <c r="AAM1" s="1174"/>
      <c r="AAN1" s="1174"/>
      <c r="AAO1" s="1174"/>
      <c r="AAP1" s="1174"/>
      <c r="AAQ1" s="1174"/>
      <c r="AAR1" s="1174"/>
      <c r="AAS1" s="1174"/>
      <c r="AAT1" s="1174"/>
      <c r="AAU1" s="1174"/>
      <c r="AAV1" s="1174"/>
      <c r="AAW1" s="1174"/>
      <c r="AAX1" s="1174"/>
      <c r="AAY1" s="1174"/>
      <c r="AAZ1" s="1174"/>
      <c r="ABA1" s="1174"/>
      <c r="ABB1" s="1174"/>
      <c r="ABC1" s="1174"/>
      <c r="ABD1" s="1174"/>
      <c r="ABE1" s="1174"/>
      <c r="ABF1" s="1174"/>
      <c r="ABG1" s="1174"/>
      <c r="ABH1" s="1174"/>
      <c r="ABI1" s="1174"/>
      <c r="ABJ1" s="1174"/>
      <c r="ABK1" s="1174"/>
      <c r="ABL1" s="1174"/>
      <c r="ABM1" s="1174"/>
      <c r="ABN1" s="1174"/>
      <c r="ABO1" s="1174"/>
      <c r="ABP1" s="1174"/>
      <c r="ABQ1" s="1174"/>
      <c r="ABR1" s="1174"/>
      <c r="ABS1" s="1174"/>
      <c r="ABT1" s="1174"/>
      <c r="ABU1" s="1174"/>
      <c r="ABV1" s="1174"/>
      <c r="ABW1" s="1174"/>
      <c r="ABX1" s="1174"/>
      <c r="ABY1" s="1174"/>
      <c r="ABZ1" s="1174"/>
      <c r="ACA1" s="1174"/>
      <c r="ACB1" s="1174"/>
      <c r="ACC1" s="1174"/>
      <c r="ACD1" s="1174"/>
      <c r="ACE1" s="1174"/>
      <c r="ACF1" s="1174"/>
      <c r="ACG1" s="1174"/>
      <c r="ACH1" s="1174"/>
      <c r="ACI1" s="1174"/>
      <c r="ACJ1" s="1174"/>
      <c r="ACK1" s="1174"/>
      <c r="ACL1" s="1174"/>
      <c r="ACM1" s="1174"/>
      <c r="ACN1" s="1174"/>
      <c r="ACO1" s="1174"/>
      <c r="ACP1" s="1174"/>
      <c r="ACQ1" s="1174"/>
      <c r="ACR1" s="1174"/>
      <c r="ACS1" s="1174"/>
      <c r="ACT1" s="1174"/>
      <c r="ACU1" s="1174"/>
      <c r="ACV1" s="1174"/>
      <c r="ACW1" s="1174"/>
      <c r="ACX1" s="1174"/>
      <c r="ACY1" s="1174"/>
      <c r="ACZ1" s="1174"/>
      <c r="ADA1" s="1174"/>
      <c r="ADB1" s="1174"/>
      <c r="ADC1" s="1174"/>
      <c r="ADD1" s="1174"/>
      <c r="ADE1" s="1174"/>
      <c r="ADF1" s="1174"/>
      <c r="ADG1" s="1174"/>
      <c r="ADH1" s="1174"/>
      <c r="ADI1" s="1174"/>
      <c r="ADJ1" s="1174"/>
      <c r="ADK1" s="1174"/>
      <c r="ADL1" s="1174"/>
      <c r="ADM1" s="1174"/>
      <c r="ADN1" s="1174"/>
      <c r="ADO1" s="1174"/>
      <c r="ADP1" s="1174"/>
      <c r="ADQ1" s="1174"/>
      <c r="ADR1" s="1174"/>
      <c r="ADS1" s="1174"/>
      <c r="ADT1" s="1174"/>
      <c r="ADU1" s="1174"/>
      <c r="ADV1" s="1174"/>
      <c r="ADW1" s="1174"/>
      <c r="ADX1" s="1174"/>
      <c r="ADY1" s="1174"/>
      <c r="ADZ1" s="1174"/>
      <c r="AEA1" s="1174"/>
      <c r="AEB1" s="1174"/>
      <c r="AEC1" s="1174"/>
      <c r="AED1" s="1174"/>
      <c r="AEE1" s="1174"/>
      <c r="AEF1" s="1174"/>
      <c r="AEG1" s="1174"/>
      <c r="AEH1" s="1174"/>
      <c r="AEI1" s="1174"/>
      <c r="AEJ1" s="1174"/>
      <c r="AEK1" s="1174"/>
      <c r="AEL1" s="1174"/>
      <c r="AEM1" s="1174"/>
      <c r="AEN1" s="1174"/>
      <c r="AEO1" s="1174"/>
      <c r="AEP1" s="1174"/>
      <c r="AEQ1" s="1174"/>
      <c r="AER1" s="1174"/>
      <c r="AES1" s="1174"/>
      <c r="AET1" s="1174"/>
      <c r="AEU1" s="1174"/>
      <c r="AEV1" s="1174"/>
      <c r="AEW1" s="1174"/>
      <c r="AEX1" s="1174"/>
      <c r="AEY1" s="1174"/>
      <c r="AEZ1" s="1174"/>
      <c r="AFA1" s="1174"/>
      <c r="AFB1" s="1174"/>
      <c r="AFC1" s="1174"/>
      <c r="AFD1" s="1174"/>
      <c r="AFE1" s="1174"/>
      <c r="AFF1" s="1174"/>
      <c r="AFG1" s="1174"/>
      <c r="AFH1" s="1174"/>
      <c r="AFI1" s="1174"/>
      <c r="AFJ1" s="1174"/>
      <c r="AFK1" s="1174"/>
      <c r="AFL1" s="1174"/>
      <c r="AFM1" s="1174"/>
      <c r="AFN1" s="1174"/>
      <c r="AFO1" s="1174"/>
      <c r="AFP1" s="1174"/>
      <c r="AFQ1" s="1174"/>
      <c r="AFR1" s="1174"/>
      <c r="AFS1" s="1174"/>
      <c r="AFT1" s="1174"/>
      <c r="AFU1" s="1174"/>
      <c r="AFV1" s="1174"/>
      <c r="AFW1" s="1174"/>
      <c r="AFX1" s="1174"/>
      <c r="AFY1" s="1174"/>
      <c r="AFZ1" s="1174"/>
      <c r="AGA1" s="1174"/>
      <c r="AGB1" s="1174"/>
      <c r="AGC1" s="1174"/>
      <c r="AGD1" s="1174"/>
      <c r="AGE1" s="1174"/>
      <c r="AGF1" s="1174"/>
      <c r="AGG1" s="1174"/>
      <c r="AGH1" s="1174"/>
      <c r="AGI1" s="1174"/>
      <c r="AGJ1" s="1174"/>
      <c r="AGK1" s="1174"/>
      <c r="AGL1" s="1174"/>
      <c r="AGM1" s="1174"/>
      <c r="AGN1" s="1174"/>
      <c r="AGO1" s="1174"/>
      <c r="AGP1" s="1174"/>
      <c r="AGQ1" s="1174"/>
      <c r="AGR1" s="1174"/>
      <c r="AGS1" s="1174"/>
      <c r="AGT1" s="1174"/>
      <c r="AGU1" s="1174"/>
      <c r="AGV1" s="1174"/>
      <c r="AGW1" s="1174"/>
      <c r="AGX1" s="1174"/>
      <c r="AGY1" s="1174"/>
      <c r="AGZ1" s="1174"/>
      <c r="AHA1" s="1174"/>
      <c r="AHB1" s="1174"/>
      <c r="AHC1" s="1174"/>
      <c r="AHD1" s="1174"/>
      <c r="AHE1" s="1174"/>
      <c r="AHF1" s="1174"/>
      <c r="AHG1" s="1174"/>
      <c r="AHH1" s="1174"/>
      <c r="AHI1" s="1174"/>
      <c r="AHJ1" s="1174"/>
      <c r="AHK1" s="1174"/>
      <c r="AHL1" s="1174"/>
      <c r="AHM1" s="1174"/>
      <c r="AHN1" s="1174"/>
      <c r="AHO1" s="1174"/>
      <c r="AHP1" s="1174"/>
      <c r="AHQ1" s="1174"/>
      <c r="AHR1" s="1174"/>
      <c r="AHS1" s="1174"/>
      <c r="AHT1" s="1174"/>
      <c r="AHU1" s="1174"/>
      <c r="AHV1" s="1174"/>
      <c r="AHW1" s="1174"/>
      <c r="AHX1" s="1174"/>
      <c r="AHY1" s="1174"/>
      <c r="AHZ1" s="1174"/>
      <c r="AIA1" s="1174"/>
      <c r="AIB1" s="1174"/>
      <c r="AIC1" s="1174"/>
      <c r="AID1" s="1174"/>
      <c r="AIE1" s="1174"/>
      <c r="AIF1" s="1174"/>
      <c r="AIG1" s="1174"/>
      <c r="AIH1" s="1174"/>
      <c r="AII1" s="1174"/>
      <c r="AIJ1" s="1174"/>
      <c r="AIK1" s="1174"/>
      <c r="AIL1" s="1174"/>
      <c r="AIM1" s="1174"/>
      <c r="AIN1" s="1174"/>
      <c r="AIO1" s="1174"/>
      <c r="AIP1" s="1174"/>
      <c r="AIQ1" s="1174"/>
      <c r="AIR1" s="1174"/>
      <c r="AIS1" s="1174"/>
      <c r="AIT1" s="1174"/>
      <c r="AIU1" s="1174"/>
      <c r="AIV1" s="1174"/>
      <c r="AIW1" s="1174"/>
      <c r="AIX1" s="1174"/>
      <c r="AIY1" s="1174"/>
      <c r="AIZ1" s="1174"/>
      <c r="AJA1" s="1174"/>
      <c r="AJB1" s="1174"/>
      <c r="AJC1" s="1174"/>
      <c r="AJD1" s="1174"/>
      <c r="AJE1" s="1174"/>
      <c r="AJF1" s="1174"/>
      <c r="AJG1" s="1174"/>
      <c r="AJH1" s="1174"/>
      <c r="AJI1" s="1174"/>
      <c r="AJJ1" s="1174"/>
      <c r="AJK1" s="1174"/>
      <c r="AJL1" s="1174"/>
      <c r="AJM1" s="1174"/>
      <c r="AJN1" s="1174"/>
      <c r="AJO1" s="1174"/>
      <c r="AJP1" s="1174"/>
      <c r="AJQ1" s="1174"/>
      <c r="AJR1" s="1174"/>
      <c r="AJS1" s="1174"/>
      <c r="AJT1" s="1174"/>
      <c r="AJU1" s="1174"/>
      <c r="AJV1" s="1174"/>
      <c r="AJW1" s="1174"/>
      <c r="AJX1" s="1174"/>
      <c r="AJY1" s="1174"/>
      <c r="AJZ1" s="1174"/>
      <c r="AKA1" s="1174"/>
      <c r="AKB1" s="1174"/>
      <c r="AKC1" s="1174"/>
      <c r="AKD1" s="1174"/>
      <c r="AKE1" s="1174"/>
      <c r="AKF1" s="1174"/>
      <c r="AKG1" s="1174"/>
      <c r="AKH1" s="1174"/>
      <c r="AKI1" s="1174"/>
      <c r="AKJ1" s="1174"/>
      <c r="AKK1" s="1174"/>
      <c r="AKL1" s="1174"/>
      <c r="AKM1" s="1174"/>
      <c r="AKN1" s="1174"/>
      <c r="AKO1" s="1174"/>
      <c r="AKP1" s="1174"/>
      <c r="AKQ1" s="1174"/>
      <c r="AKR1" s="1174"/>
      <c r="AKS1" s="1174"/>
      <c r="AKT1" s="1174"/>
      <c r="AKU1" s="1174"/>
      <c r="AKV1" s="1174"/>
      <c r="AKW1" s="1174"/>
      <c r="AKX1" s="1174"/>
      <c r="AKY1" s="1174"/>
      <c r="AKZ1" s="1174"/>
      <c r="ALA1" s="1174"/>
      <c r="ALB1" s="1174"/>
      <c r="ALC1" s="1174"/>
      <c r="ALD1" s="1174"/>
      <c r="ALE1" s="1174"/>
      <c r="ALF1" s="1174"/>
      <c r="ALG1" s="1174"/>
      <c r="ALH1" s="1174"/>
      <c r="ALI1" s="1174"/>
      <c r="ALJ1" s="1174"/>
      <c r="ALK1" s="1174"/>
      <c r="ALL1" s="1174"/>
      <c r="ALM1" s="1174"/>
      <c r="ALN1" s="1174"/>
      <c r="ALO1" s="1174"/>
      <c r="ALP1" s="1174"/>
      <c r="ALQ1" s="1174"/>
      <c r="ALR1" s="1174"/>
      <c r="ALS1" s="1174"/>
      <c r="ALT1" s="1174"/>
      <c r="ALU1" s="1174"/>
      <c r="ALV1" s="1174"/>
      <c r="ALW1" s="1174"/>
      <c r="ALX1" s="1174"/>
      <c r="ALY1" s="1174"/>
      <c r="ALZ1" s="1174"/>
      <c r="AMA1" s="1174"/>
      <c r="AMB1" s="1174"/>
      <c r="AMC1" s="1174"/>
      <c r="AMD1" s="1174"/>
      <c r="AME1" s="1174"/>
      <c r="AMF1" s="1174"/>
      <c r="AMG1" s="1174"/>
      <c r="AMH1" s="1174"/>
      <c r="AMI1" s="1174"/>
      <c r="AMJ1" s="1174"/>
      <c r="AMK1" s="1174"/>
      <c r="AML1" s="1174"/>
      <c r="AMM1" s="1174"/>
      <c r="AMN1" s="1174"/>
      <c r="AMO1" s="1174"/>
      <c r="AMP1" s="1174"/>
      <c r="AMQ1" s="1174"/>
      <c r="AMR1" s="1174"/>
      <c r="AMS1" s="1174"/>
      <c r="AMT1" s="1174"/>
      <c r="AMU1" s="1174"/>
      <c r="AMV1" s="1174"/>
      <c r="AMW1" s="1174"/>
      <c r="AMX1" s="1174"/>
      <c r="AMY1" s="1174"/>
      <c r="AMZ1" s="1174"/>
      <c r="ANA1" s="1174"/>
      <c r="ANB1" s="1174"/>
      <c r="ANC1" s="1174"/>
      <c r="AND1" s="1174"/>
      <c r="ANE1" s="1174"/>
      <c r="ANF1" s="1174"/>
      <c r="ANG1" s="1174"/>
      <c r="ANH1" s="1174"/>
      <c r="ANI1" s="1174"/>
      <c r="ANJ1" s="1174"/>
      <c r="ANK1" s="1174"/>
      <c r="ANL1" s="1174"/>
      <c r="ANM1" s="1174"/>
      <c r="ANN1" s="1174"/>
      <c r="ANO1" s="1174"/>
      <c r="ANP1" s="1174"/>
      <c r="ANQ1" s="1174"/>
      <c r="ANR1" s="1174"/>
      <c r="ANS1" s="1174"/>
      <c r="ANT1" s="1174"/>
      <c r="ANU1" s="1174"/>
      <c r="ANV1" s="1174"/>
      <c r="ANW1" s="1174"/>
      <c r="ANX1" s="1174"/>
      <c r="ANY1" s="1174"/>
      <c r="ANZ1" s="1174"/>
      <c r="AOA1" s="1174"/>
      <c r="AOB1" s="1174"/>
      <c r="AOC1" s="1174"/>
      <c r="AOD1" s="1174"/>
      <c r="AOE1" s="1174"/>
      <c r="AOF1" s="1174"/>
      <c r="AOG1" s="1174"/>
      <c r="AOH1" s="1174"/>
      <c r="AOI1" s="1174"/>
      <c r="AOJ1" s="1174"/>
      <c r="AOK1" s="1174"/>
      <c r="AOL1" s="1174"/>
      <c r="AOM1" s="1174"/>
      <c r="AON1" s="1174"/>
      <c r="AOO1" s="1174"/>
      <c r="AOP1" s="1174"/>
      <c r="AOQ1" s="1174"/>
      <c r="AOR1" s="1174"/>
      <c r="AOS1" s="1174"/>
      <c r="AOT1" s="1174"/>
      <c r="AOU1" s="1174"/>
      <c r="AOV1" s="1174"/>
      <c r="AOW1" s="1174"/>
      <c r="AOX1" s="1174"/>
      <c r="AOY1" s="1174"/>
      <c r="AOZ1" s="1174"/>
      <c r="APA1" s="1174"/>
      <c r="APB1" s="1174"/>
      <c r="APC1" s="1174"/>
      <c r="APD1" s="1174"/>
      <c r="APE1" s="1174"/>
      <c r="APF1" s="1174"/>
      <c r="APG1" s="1174"/>
      <c r="APH1" s="1174"/>
      <c r="API1" s="1174"/>
      <c r="APJ1" s="1174"/>
      <c r="APK1" s="1174"/>
      <c r="APL1" s="1174"/>
      <c r="APM1" s="1174"/>
      <c r="APN1" s="1174"/>
      <c r="APO1" s="1174"/>
      <c r="APP1" s="1174"/>
      <c r="APQ1" s="1174"/>
      <c r="APR1" s="1174"/>
      <c r="APS1" s="1174"/>
      <c r="APT1" s="1174"/>
      <c r="APU1" s="1174"/>
      <c r="APV1" s="1174"/>
      <c r="APW1" s="1174"/>
      <c r="APX1" s="1174"/>
      <c r="APY1" s="1174"/>
      <c r="APZ1" s="1174"/>
      <c r="AQA1" s="1174"/>
      <c r="AQB1" s="1174"/>
      <c r="AQC1" s="1174"/>
      <c r="AQD1" s="1174"/>
      <c r="AQE1" s="1174"/>
      <c r="AQF1" s="1174"/>
      <c r="AQG1" s="1174"/>
      <c r="AQH1" s="1174"/>
      <c r="AQI1" s="1174"/>
      <c r="AQJ1" s="1174"/>
      <c r="AQK1" s="1174"/>
      <c r="AQL1" s="1174"/>
      <c r="AQM1" s="1174"/>
      <c r="AQN1" s="1174"/>
      <c r="AQO1" s="1174"/>
      <c r="AQP1" s="1174"/>
      <c r="AQQ1" s="1174"/>
      <c r="AQR1" s="1174"/>
      <c r="AQS1" s="1174"/>
      <c r="AQT1" s="1174"/>
      <c r="AQU1" s="1174"/>
      <c r="AQV1" s="1174"/>
      <c r="AQW1" s="1174"/>
      <c r="AQX1" s="1174"/>
      <c r="AQY1" s="1174"/>
      <c r="AQZ1" s="1174"/>
      <c r="ARA1" s="1174"/>
      <c r="ARB1" s="1174"/>
      <c r="ARC1" s="1174"/>
      <c r="ARD1" s="1174"/>
      <c r="ARE1" s="1174"/>
      <c r="ARF1" s="1174"/>
      <c r="ARG1" s="1174"/>
      <c r="ARH1" s="1174"/>
      <c r="ARI1" s="1174"/>
      <c r="ARJ1" s="1174"/>
      <c r="ARK1" s="1174"/>
      <c r="ARL1" s="1174"/>
      <c r="ARM1" s="1174"/>
      <c r="ARN1" s="1174"/>
      <c r="ARO1" s="1174"/>
      <c r="ARP1" s="1174"/>
      <c r="ARQ1" s="1174"/>
      <c r="ARR1" s="1174"/>
      <c r="ARS1" s="1174"/>
      <c r="ART1" s="1174"/>
      <c r="ARU1" s="1174"/>
      <c r="ARV1" s="1174"/>
      <c r="ARW1" s="1174"/>
      <c r="ARX1" s="1174"/>
      <c r="ARY1" s="1174"/>
      <c r="ARZ1" s="1174"/>
      <c r="ASA1" s="1174"/>
      <c r="ASB1" s="1174"/>
      <c r="ASC1" s="1174"/>
      <c r="ASD1" s="1174"/>
      <c r="ASE1" s="1174"/>
      <c r="ASF1" s="1174"/>
      <c r="ASG1" s="1174"/>
      <c r="ASH1" s="1174"/>
      <c r="ASI1" s="1174"/>
      <c r="ASJ1" s="1174"/>
      <c r="ASK1" s="1174"/>
      <c r="ASL1" s="1174"/>
      <c r="ASM1" s="1174"/>
      <c r="ASN1" s="1174"/>
      <c r="ASO1" s="1174"/>
      <c r="ASP1" s="1174"/>
      <c r="ASQ1" s="1174"/>
      <c r="ASR1" s="1174"/>
      <c r="ASS1" s="1174"/>
      <c r="AST1" s="1174"/>
      <c r="ASU1" s="1174"/>
      <c r="ASV1" s="1174"/>
      <c r="ASW1" s="1174"/>
      <c r="ASX1" s="1174"/>
      <c r="ASY1" s="1174"/>
      <c r="ASZ1" s="1174"/>
      <c r="ATA1" s="1174"/>
      <c r="ATB1" s="1174"/>
      <c r="ATC1" s="1174"/>
      <c r="ATD1" s="1174"/>
      <c r="ATE1" s="1174"/>
      <c r="ATF1" s="1174"/>
      <c r="ATG1" s="1174"/>
      <c r="ATH1" s="1174"/>
      <c r="ATI1" s="1174"/>
      <c r="ATJ1" s="1174"/>
      <c r="ATK1" s="1174"/>
      <c r="ATL1" s="1174"/>
      <c r="ATM1" s="1174"/>
      <c r="ATN1" s="1174"/>
      <c r="ATO1" s="1174"/>
      <c r="ATP1" s="1174"/>
      <c r="ATQ1" s="1174"/>
      <c r="ATR1" s="1174"/>
      <c r="ATS1" s="1174"/>
      <c r="ATT1" s="1174"/>
      <c r="ATU1" s="1174"/>
      <c r="ATV1" s="1174"/>
      <c r="ATW1" s="1174"/>
      <c r="ATX1" s="1174"/>
      <c r="ATY1" s="1174"/>
      <c r="ATZ1" s="1174"/>
      <c r="AUA1" s="1174"/>
      <c r="AUB1" s="1174"/>
      <c r="AUC1" s="1174"/>
      <c r="AUD1" s="1174"/>
      <c r="AUE1" s="1174"/>
      <c r="AUF1" s="1174"/>
      <c r="AUG1" s="1174"/>
      <c r="AUH1" s="1174"/>
      <c r="AUI1" s="1174"/>
      <c r="AUJ1" s="1174"/>
      <c r="AUK1" s="1174"/>
      <c r="AUL1" s="1174"/>
      <c r="AUM1" s="1174"/>
      <c r="AUN1" s="1174"/>
      <c r="AUO1" s="1174"/>
      <c r="AUP1" s="1174"/>
      <c r="AUQ1" s="1174"/>
      <c r="AUR1" s="1174"/>
      <c r="AUS1" s="1174"/>
      <c r="AUT1" s="1174"/>
      <c r="AUU1" s="1174"/>
      <c r="AUV1" s="1174"/>
      <c r="AUW1" s="1174"/>
      <c r="AUX1" s="1174"/>
      <c r="AUY1" s="1174"/>
      <c r="AUZ1" s="1174"/>
      <c r="AVA1" s="1174"/>
      <c r="AVB1" s="1174"/>
      <c r="AVC1" s="1174"/>
      <c r="AVD1" s="1174"/>
      <c r="AVE1" s="1174"/>
      <c r="AVF1" s="1174"/>
      <c r="AVG1" s="1174"/>
      <c r="AVH1" s="1174"/>
      <c r="AVI1" s="1174"/>
      <c r="AVJ1" s="1174"/>
      <c r="AVK1" s="1174"/>
      <c r="AVL1" s="1174"/>
      <c r="AVM1" s="1174"/>
      <c r="AVN1" s="1174"/>
      <c r="AVO1" s="1174"/>
      <c r="AVP1" s="1174"/>
      <c r="AVQ1" s="1174"/>
      <c r="AVR1" s="1174"/>
      <c r="AVS1" s="1174"/>
      <c r="AVT1" s="1174"/>
      <c r="AVU1" s="1174"/>
      <c r="AVV1" s="1174"/>
      <c r="AVW1" s="1174"/>
      <c r="AVX1" s="1174"/>
      <c r="AVY1" s="1174"/>
      <c r="AVZ1" s="1174"/>
      <c r="AWA1" s="1174"/>
      <c r="AWB1" s="1174"/>
      <c r="AWC1" s="1174"/>
      <c r="AWD1" s="1174"/>
      <c r="AWE1" s="1174"/>
      <c r="AWF1" s="1174"/>
      <c r="AWG1" s="1174"/>
      <c r="AWH1" s="1174"/>
      <c r="AWI1" s="1174"/>
      <c r="AWJ1" s="1174"/>
      <c r="AWK1" s="1174"/>
      <c r="AWL1" s="1174"/>
      <c r="AWM1" s="1174"/>
      <c r="AWN1" s="1174"/>
      <c r="AWO1" s="1174"/>
      <c r="AWP1" s="1174"/>
      <c r="AWQ1" s="1174"/>
      <c r="AWR1" s="1174"/>
      <c r="AWS1" s="1174"/>
      <c r="AWT1" s="1174"/>
      <c r="AWU1" s="1174"/>
      <c r="AWV1" s="1174"/>
      <c r="AWW1" s="1174"/>
      <c r="AWX1" s="1174"/>
      <c r="AWY1" s="1174"/>
      <c r="AWZ1" s="1174"/>
      <c r="AXA1" s="1174"/>
      <c r="AXB1" s="1174"/>
      <c r="AXC1" s="1174"/>
      <c r="AXD1" s="1174"/>
      <c r="AXE1" s="1174"/>
      <c r="AXF1" s="1174"/>
      <c r="AXG1" s="1174"/>
      <c r="AXH1" s="1174"/>
      <c r="AXI1" s="1174"/>
      <c r="AXJ1" s="1174"/>
      <c r="AXK1" s="1174"/>
      <c r="AXL1" s="1174"/>
      <c r="AXM1" s="1174"/>
      <c r="AXN1" s="1174"/>
      <c r="AXO1" s="1174"/>
      <c r="AXP1" s="1174"/>
      <c r="AXQ1" s="1174"/>
      <c r="AXR1" s="1174"/>
      <c r="AXS1" s="1174"/>
      <c r="AXT1" s="1174"/>
      <c r="AXU1" s="1174"/>
      <c r="AXV1" s="1174"/>
      <c r="AXW1" s="1174"/>
      <c r="AXX1" s="1174"/>
      <c r="AXY1" s="1174"/>
      <c r="AXZ1" s="1174"/>
      <c r="AYA1" s="1174"/>
      <c r="AYB1" s="1174"/>
      <c r="AYC1" s="1174"/>
      <c r="AYD1" s="1174"/>
      <c r="AYE1" s="1174"/>
      <c r="AYF1" s="1174"/>
      <c r="AYG1" s="1174"/>
      <c r="AYH1" s="1174"/>
      <c r="AYI1" s="1174"/>
      <c r="AYJ1" s="1174"/>
      <c r="AYK1" s="1174"/>
      <c r="AYL1" s="1174"/>
      <c r="AYM1" s="1174"/>
      <c r="AYN1" s="1174"/>
      <c r="AYO1" s="1174"/>
      <c r="AYP1" s="1174"/>
      <c r="AYQ1" s="1174"/>
      <c r="AYR1" s="1174"/>
      <c r="AYS1" s="1174"/>
      <c r="AYT1" s="1174"/>
      <c r="AYU1" s="1174"/>
      <c r="AYV1" s="1174"/>
      <c r="AYW1" s="1174"/>
      <c r="AYX1" s="1174"/>
      <c r="AYY1" s="1174"/>
      <c r="AYZ1" s="1174"/>
      <c r="AZA1" s="1174"/>
      <c r="AZB1" s="1174"/>
      <c r="AZC1" s="1174"/>
      <c r="AZD1" s="1174"/>
      <c r="AZE1" s="1174"/>
      <c r="AZF1" s="1174"/>
      <c r="AZG1" s="1174"/>
      <c r="AZH1" s="1174"/>
      <c r="AZI1" s="1174"/>
      <c r="AZJ1" s="1174"/>
      <c r="AZK1" s="1174"/>
      <c r="AZL1" s="1174"/>
      <c r="AZM1" s="1174"/>
      <c r="AZN1" s="1174"/>
      <c r="AZO1" s="1174"/>
      <c r="AZP1" s="1174"/>
      <c r="AZQ1" s="1174"/>
      <c r="AZR1" s="1174"/>
      <c r="AZS1" s="1174"/>
      <c r="AZT1" s="1174"/>
      <c r="AZU1" s="1174"/>
      <c r="AZV1" s="1174"/>
      <c r="AZW1" s="1174"/>
      <c r="AZX1" s="1174"/>
      <c r="AZY1" s="1174"/>
      <c r="AZZ1" s="1174"/>
      <c r="BAA1" s="1174"/>
      <c r="BAB1" s="1174"/>
      <c r="BAC1" s="1174"/>
      <c r="BAD1" s="1174"/>
      <c r="BAE1" s="1174"/>
      <c r="BAF1" s="1174"/>
      <c r="BAG1" s="1174"/>
      <c r="BAH1" s="1174"/>
      <c r="BAI1" s="1174"/>
      <c r="BAJ1" s="1174"/>
      <c r="BAK1" s="1174"/>
      <c r="BAL1" s="1174"/>
      <c r="BAM1" s="1174"/>
      <c r="BAN1" s="1174"/>
      <c r="BAO1" s="1174"/>
      <c r="BAP1" s="1174"/>
      <c r="BAQ1" s="1174"/>
      <c r="BAR1" s="1174"/>
      <c r="BAS1" s="1174"/>
      <c r="BAT1" s="1174"/>
      <c r="BAU1" s="1174"/>
      <c r="BAV1" s="1174"/>
      <c r="BAW1" s="1174"/>
      <c r="BAX1" s="1174"/>
      <c r="BAY1" s="1174"/>
      <c r="BAZ1" s="1174"/>
      <c r="BBA1" s="1174"/>
      <c r="BBB1" s="1174"/>
      <c r="BBC1" s="1174"/>
      <c r="BBD1" s="1174"/>
      <c r="BBE1" s="1174"/>
      <c r="BBF1" s="1174"/>
      <c r="BBG1" s="1174"/>
      <c r="BBH1" s="1174"/>
      <c r="BBI1" s="1174"/>
      <c r="BBJ1" s="1174"/>
      <c r="BBK1" s="1174"/>
      <c r="BBL1" s="1174"/>
      <c r="BBM1" s="1174"/>
      <c r="BBN1" s="1174"/>
      <c r="BBO1" s="1174"/>
      <c r="BBP1" s="1174"/>
      <c r="BBQ1" s="1174"/>
      <c r="BBR1" s="1174"/>
      <c r="BBS1" s="1174"/>
      <c r="BBT1" s="1174"/>
      <c r="BBU1" s="1174"/>
      <c r="BBV1" s="1174"/>
      <c r="BBW1" s="1174"/>
      <c r="BBX1" s="1174"/>
      <c r="BBY1" s="1174"/>
      <c r="BBZ1" s="1174"/>
      <c r="BCA1" s="1174"/>
      <c r="BCB1" s="1174"/>
      <c r="BCC1" s="1174"/>
      <c r="BCD1" s="1174"/>
      <c r="BCE1" s="1174"/>
      <c r="BCF1" s="1174"/>
      <c r="BCG1" s="1174"/>
      <c r="BCH1" s="1174"/>
      <c r="BCI1" s="1174"/>
      <c r="BCJ1" s="1174"/>
      <c r="BCK1" s="1174"/>
      <c r="BCL1" s="1174"/>
      <c r="BCM1" s="1174"/>
      <c r="BCN1" s="1174"/>
      <c r="BCO1" s="1174"/>
      <c r="BCP1" s="1174"/>
      <c r="BCQ1" s="1174"/>
      <c r="BCR1" s="1174"/>
      <c r="BCS1" s="1174"/>
      <c r="BCT1" s="1174"/>
      <c r="BCU1" s="1174"/>
      <c r="BCV1" s="1174"/>
      <c r="BCW1" s="1174"/>
      <c r="BCX1" s="1174"/>
      <c r="BCY1" s="1174"/>
      <c r="BCZ1" s="1174"/>
      <c r="BDA1" s="1174"/>
      <c r="BDB1" s="1174"/>
      <c r="BDC1" s="1174"/>
      <c r="BDD1" s="1174"/>
      <c r="BDE1" s="1174"/>
      <c r="BDF1" s="1174"/>
      <c r="BDG1" s="1174"/>
      <c r="BDH1" s="1174"/>
      <c r="BDI1" s="1174"/>
      <c r="BDJ1" s="1174"/>
      <c r="BDK1" s="1174"/>
      <c r="BDL1" s="1174"/>
      <c r="BDM1" s="1174"/>
      <c r="BDN1" s="1174"/>
      <c r="BDO1" s="1174"/>
      <c r="BDP1" s="1174"/>
      <c r="BDQ1" s="1174"/>
      <c r="BDR1" s="1174"/>
      <c r="BDS1" s="1174"/>
      <c r="BDT1" s="1174"/>
      <c r="BDU1" s="1174"/>
      <c r="BDV1" s="1174"/>
      <c r="BDW1" s="1174"/>
      <c r="BDX1" s="1174"/>
      <c r="BDY1" s="1174"/>
      <c r="BDZ1" s="1174"/>
      <c r="BEA1" s="1174"/>
      <c r="BEB1" s="1174"/>
      <c r="BEC1" s="1174"/>
      <c r="BED1" s="1174"/>
      <c r="BEE1" s="1174"/>
      <c r="BEF1" s="1174"/>
      <c r="BEG1" s="1174"/>
      <c r="BEH1" s="1174"/>
      <c r="BEI1" s="1174"/>
      <c r="BEJ1" s="1174"/>
      <c r="BEK1" s="1174"/>
      <c r="BEL1" s="1174"/>
      <c r="BEM1" s="1174"/>
      <c r="BEN1" s="1174"/>
      <c r="BEO1" s="1174"/>
      <c r="BEP1" s="1174"/>
      <c r="BEQ1" s="1174"/>
      <c r="BER1" s="1174"/>
      <c r="BES1" s="1174"/>
      <c r="BET1" s="1174"/>
      <c r="BEU1" s="1174"/>
      <c r="BEV1" s="1174"/>
      <c r="BEW1" s="1174"/>
      <c r="BEX1" s="1174"/>
      <c r="BEY1" s="1174"/>
      <c r="BEZ1" s="1174"/>
      <c r="BFA1" s="1174"/>
      <c r="BFB1" s="1174"/>
      <c r="BFC1" s="1174"/>
      <c r="BFD1" s="1174"/>
      <c r="BFE1" s="1174"/>
      <c r="BFF1" s="1174"/>
      <c r="BFG1" s="1174"/>
      <c r="BFH1" s="1174"/>
      <c r="BFI1" s="1174"/>
      <c r="BFJ1" s="1174"/>
      <c r="BFK1" s="1174"/>
      <c r="BFL1" s="1174"/>
      <c r="BFM1" s="1174"/>
      <c r="BFN1" s="1174"/>
      <c r="BFO1" s="1174"/>
      <c r="BFP1" s="1174"/>
      <c r="BFQ1" s="1174"/>
      <c r="BFR1" s="1174"/>
      <c r="BFS1" s="1174"/>
      <c r="BFT1" s="1174"/>
      <c r="BFU1" s="1174"/>
      <c r="BFV1" s="1174"/>
      <c r="BFW1" s="1174"/>
      <c r="BFX1" s="1174"/>
      <c r="BFY1" s="1174"/>
      <c r="BFZ1" s="1174"/>
      <c r="BGA1" s="1174"/>
      <c r="BGB1" s="1174"/>
      <c r="BGC1" s="1174"/>
      <c r="BGD1" s="1174"/>
      <c r="BGE1" s="1174"/>
      <c r="BGF1" s="1174"/>
      <c r="BGG1" s="1174"/>
      <c r="BGH1" s="1174"/>
      <c r="BGI1" s="1174"/>
      <c r="BGJ1" s="1174"/>
      <c r="BGK1" s="1174"/>
      <c r="BGL1" s="1174"/>
      <c r="BGM1" s="1174"/>
      <c r="BGN1" s="1174"/>
      <c r="BGO1" s="1174"/>
      <c r="BGP1" s="1174"/>
      <c r="BGQ1" s="1174"/>
      <c r="BGR1" s="1174"/>
      <c r="BGS1" s="1174"/>
      <c r="BGT1" s="1174"/>
      <c r="BGU1" s="1174"/>
      <c r="BGV1" s="1174"/>
      <c r="BGW1" s="1174"/>
      <c r="BGX1" s="1174"/>
      <c r="BGY1" s="1174"/>
      <c r="BGZ1" s="1174"/>
      <c r="BHA1" s="1174"/>
      <c r="BHB1" s="1174"/>
      <c r="BHC1" s="1174"/>
      <c r="BHD1" s="1174"/>
      <c r="BHE1" s="1174"/>
      <c r="BHF1" s="1174"/>
      <c r="BHG1" s="1174"/>
      <c r="BHH1" s="1174"/>
      <c r="BHI1" s="1174"/>
      <c r="BHJ1" s="1174"/>
      <c r="BHK1" s="1174"/>
      <c r="BHL1" s="1174"/>
      <c r="BHM1" s="1174"/>
      <c r="BHN1" s="1174"/>
      <c r="BHO1" s="1174"/>
      <c r="BHP1" s="1174"/>
      <c r="BHQ1" s="1174"/>
      <c r="BHR1" s="1174"/>
      <c r="BHS1" s="1174"/>
      <c r="BHT1" s="1174"/>
      <c r="BHU1" s="1174"/>
      <c r="BHV1" s="1174"/>
      <c r="BHW1" s="1174"/>
      <c r="BHX1" s="1174"/>
      <c r="BHY1" s="1174"/>
      <c r="BHZ1" s="1174"/>
      <c r="BIA1" s="1174"/>
      <c r="BIB1" s="1174"/>
      <c r="BIC1" s="1174"/>
      <c r="BID1" s="1174"/>
      <c r="BIE1" s="1174"/>
      <c r="BIF1" s="1174"/>
      <c r="BIG1" s="1174"/>
      <c r="BIH1" s="1174"/>
      <c r="BII1" s="1174"/>
      <c r="BIJ1" s="1174"/>
      <c r="BIK1" s="1174"/>
      <c r="BIL1" s="1174"/>
      <c r="BIM1" s="1174"/>
      <c r="BIN1" s="1174"/>
      <c r="BIO1" s="1174"/>
      <c r="BIP1" s="1174"/>
      <c r="BIQ1" s="1174"/>
      <c r="BIR1" s="1174"/>
      <c r="BIS1" s="1174"/>
      <c r="BIT1" s="1174"/>
      <c r="BIU1" s="1174"/>
      <c r="BIV1" s="1174"/>
      <c r="BIW1" s="1174"/>
      <c r="BIX1" s="1174"/>
      <c r="BIY1" s="1174"/>
      <c r="BIZ1" s="1174"/>
      <c r="BJA1" s="1174"/>
      <c r="BJB1" s="1174"/>
      <c r="BJC1" s="1174"/>
      <c r="BJD1" s="1174"/>
      <c r="BJE1" s="1174"/>
      <c r="BJF1" s="1174"/>
      <c r="BJG1" s="1174"/>
      <c r="BJH1" s="1174"/>
      <c r="BJI1" s="1174"/>
      <c r="BJJ1" s="1174"/>
      <c r="BJK1" s="1174"/>
      <c r="BJL1" s="1174"/>
      <c r="BJM1" s="1174"/>
      <c r="BJN1" s="1174"/>
      <c r="BJO1" s="1174"/>
      <c r="BJP1" s="1174"/>
      <c r="BJQ1" s="1174"/>
      <c r="BJR1" s="1174"/>
      <c r="BJS1" s="1174"/>
      <c r="BJT1" s="1174"/>
      <c r="BJU1" s="1174"/>
      <c r="BJV1" s="1174"/>
      <c r="BJW1" s="1174"/>
      <c r="BJX1" s="1174"/>
      <c r="BJY1" s="1174"/>
      <c r="BJZ1" s="1174"/>
      <c r="BKA1" s="1174"/>
      <c r="BKB1" s="1174"/>
      <c r="BKC1" s="1174"/>
      <c r="BKD1" s="1174"/>
      <c r="BKE1" s="1174"/>
      <c r="BKF1" s="1174"/>
      <c r="BKG1" s="1174"/>
      <c r="BKH1" s="1174"/>
      <c r="BKI1" s="1174"/>
      <c r="BKJ1" s="1174"/>
      <c r="BKK1" s="1174"/>
      <c r="BKL1" s="1174"/>
      <c r="BKM1" s="1174"/>
      <c r="BKN1" s="1174"/>
      <c r="BKO1" s="1174"/>
      <c r="BKP1" s="1174"/>
      <c r="BKQ1" s="1174"/>
      <c r="BKR1" s="1174"/>
      <c r="BKS1" s="1174"/>
      <c r="BKT1" s="1174"/>
      <c r="BKU1" s="1174"/>
      <c r="BKV1" s="1174"/>
      <c r="BKW1" s="1174"/>
      <c r="BKX1" s="1174"/>
      <c r="BKY1" s="1174"/>
      <c r="BKZ1" s="1174"/>
      <c r="BLA1" s="1174"/>
      <c r="BLB1" s="1174"/>
      <c r="BLC1" s="1174"/>
      <c r="BLD1" s="1174"/>
      <c r="BLE1" s="1174"/>
      <c r="BLF1" s="1174"/>
      <c r="BLG1" s="1174"/>
      <c r="BLH1" s="1174"/>
      <c r="BLI1" s="1174"/>
      <c r="BLJ1" s="1174"/>
      <c r="BLK1" s="1174"/>
      <c r="BLL1" s="1174"/>
      <c r="BLM1" s="1174"/>
      <c r="BLN1" s="1174"/>
      <c r="BLO1" s="1174"/>
      <c r="BLP1" s="1174"/>
      <c r="BLQ1" s="1174"/>
      <c r="BLR1" s="1174"/>
      <c r="BLS1" s="1174"/>
      <c r="BLT1" s="1174"/>
      <c r="BLU1" s="1174"/>
      <c r="BLV1" s="1174"/>
      <c r="BLW1" s="1174"/>
      <c r="BLX1" s="1174"/>
      <c r="BLY1" s="1174"/>
      <c r="BLZ1" s="1174"/>
      <c r="BMA1" s="1174"/>
      <c r="BMB1" s="1174"/>
      <c r="BMC1" s="1174"/>
      <c r="BMD1" s="1174"/>
      <c r="BME1" s="1174"/>
      <c r="BMF1" s="1174"/>
      <c r="BMG1" s="1174"/>
      <c r="BMH1" s="1174"/>
      <c r="BMI1" s="1174"/>
      <c r="BMJ1" s="1174"/>
      <c r="BMK1" s="1174"/>
      <c r="BML1" s="1174"/>
      <c r="BMM1" s="1174"/>
      <c r="BMN1" s="1174"/>
      <c r="BMO1" s="1174"/>
      <c r="BMP1" s="1174"/>
      <c r="BMQ1" s="1174"/>
      <c r="BMR1" s="1174"/>
      <c r="BMS1" s="1174"/>
      <c r="BMT1" s="1174"/>
      <c r="BMU1" s="1174"/>
      <c r="BMV1" s="1174"/>
      <c r="BMW1" s="1174"/>
      <c r="BMX1" s="1174"/>
      <c r="BMY1" s="1174"/>
      <c r="BMZ1" s="1174"/>
      <c r="BNA1" s="1174"/>
      <c r="BNB1" s="1174"/>
      <c r="BNC1" s="1174"/>
      <c r="BND1" s="1174"/>
      <c r="BNE1" s="1174"/>
      <c r="BNF1" s="1174"/>
      <c r="BNG1" s="1174"/>
      <c r="BNH1" s="1174"/>
      <c r="BNI1" s="1174"/>
      <c r="BNJ1" s="1174"/>
      <c r="BNK1" s="1174"/>
      <c r="BNL1" s="1174"/>
      <c r="BNM1" s="1174"/>
      <c r="BNN1" s="1174"/>
      <c r="BNO1" s="1174"/>
      <c r="BNP1" s="1174"/>
      <c r="BNQ1" s="1174"/>
      <c r="BNR1" s="1174"/>
      <c r="BNS1" s="1174"/>
      <c r="BNT1" s="1174"/>
      <c r="BNU1" s="1174"/>
      <c r="BNV1" s="1174"/>
      <c r="BNW1" s="1174"/>
      <c r="BNX1" s="1174"/>
      <c r="BNY1" s="1174"/>
      <c r="BNZ1" s="1174"/>
      <c r="BOA1" s="1174"/>
      <c r="BOB1" s="1174"/>
      <c r="BOC1" s="1174"/>
      <c r="BOD1" s="1174"/>
      <c r="BOE1" s="1174"/>
      <c r="BOF1" s="1174"/>
      <c r="BOG1" s="1174"/>
      <c r="BOH1" s="1174"/>
      <c r="BOI1" s="1174"/>
      <c r="BOJ1" s="1174"/>
      <c r="BOK1" s="1174"/>
      <c r="BOL1" s="1174"/>
      <c r="BOM1" s="1174"/>
      <c r="BON1" s="1174"/>
      <c r="BOO1" s="1174"/>
      <c r="BOP1" s="1174"/>
      <c r="BOQ1" s="1174"/>
      <c r="BOR1" s="1174"/>
      <c r="BOS1" s="1174"/>
      <c r="BOT1" s="1174"/>
      <c r="BOU1" s="1174"/>
      <c r="BOV1" s="1174"/>
      <c r="BOW1" s="1174"/>
      <c r="BOX1" s="1174"/>
      <c r="BOY1" s="1174"/>
      <c r="BOZ1" s="1174"/>
      <c r="BPA1" s="1174"/>
      <c r="BPB1" s="1174"/>
      <c r="BPC1" s="1174"/>
      <c r="BPD1" s="1174"/>
      <c r="BPE1" s="1174"/>
      <c r="BPF1" s="1174"/>
      <c r="BPG1" s="1174"/>
      <c r="BPH1" s="1174"/>
      <c r="BPI1" s="1174"/>
      <c r="BPJ1" s="1174"/>
      <c r="BPK1" s="1174"/>
      <c r="BPL1" s="1174"/>
      <c r="BPM1" s="1174"/>
      <c r="BPN1" s="1174"/>
      <c r="BPO1" s="1174"/>
      <c r="BPP1" s="1174"/>
      <c r="BPQ1" s="1174"/>
      <c r="BPR1" s="1174"/>
      <c r="BPS1" s="1174"/>
      <c r="BPT1" s="1174"/>
      <c r="BPU1" s="1174"/>
      <c r="BPV1" s="1174"/>
      <c r="BPW1" s="1174"/>
      <c r="BPX1" s="1174"/>
      <c r="BPY1" s="1174"/>
      <c r="BPZ1" s="1174"/>
      <c r="BQA1" s="1174"/>
      <c r="BQB1" s="1174"/>
      <c r="BQC1" s="1174"/>
      <c r="BQD1" s="1174"/>
      <c r="BQE1" s="1174"/>
      <c r="BQF1" s="1174"/>
      <c r="BQG1" s="1174"/>
      <c r="BQH1" s="1174"/>
      <c r="BQI1" s="1174"/>
      <c r="BQJ1" s="1174"/>
      <c r="BQK1" s="1174"/>
      <c r="BQL1" s="1174"/>
      <c r="BQM1" s="1174"/>
      <c r="BQN1" s="1174"/>
      <c r="BQO1" s="1174"/>
      <c r="BQP1" s="1174"/>
      <c r="BQQ1" s="1174"/>
      <c r="BQR1" s="1174"/>
      <c r="BQS1" s="1174"/>
      <c r="BQT1" s="1174"/>
      <c r="BQU1" s="1174"/>
      <c r="BQV1" s="1174"/>
      <c r="BQW1" s="1174"/>
      <c r="BQX1" s="1174"/>
      <c r="BQY1" s="1174"/>
      <c r="BQZ1" s="1174"/>
      <c r="BRA1" s="1174"/>
      <c r="BRB1" s="1174"/>
      <c r="BRC1" s="1174"/>
      <c r="BRD1" s="1174"/>
      <c r="BRE1" s="1174"/>
      <c r="BRF1" s="1174"/>
      <c r="BRG1" s="1174"/>
      <c r="BRH1" s="1174"/>
      <c r="BRI1" s="1174"/>
      <c r="BRJ1" s="1174"/>
      <c r="BRK1" s="1174"/>
      <c r="BRL1" s="1174"/>
      <c r="BRM1" s="1174"/>
      <c r="BRN1" s="1174"/>
      <c r="BRO1" s="1174"/>
      <c r="BRP1" s="1174"/>
      <c r="BRQ1" s="1174"/>
      <c r="BRR1" s="1174"/>
      <c r="BRS1" s="1174"/>
      <c r="BRT1" s="1174"/>
      <c r="BRU1" s="1174"/>
      <c r="BRV1" s="1174"/>
      <c r="BRW1" s="1174"/>
      <c r="BRX1" s="1174"/>
      <c r="BRY1" s="1174"/>
      <c r="BRZ1" s="1174"/>
      <c r="BSA1" s="1174"/>
      <c r="BSB1" s="1174"/>
      <c r="BSC1" s="1174"/>
      <c r="BSD1" s="1174"/>
      <c r="BSE1" s="1174"/>
      <c r="BSF1" s="1174"/>
      <c r="BSG1" s="1174"/>
      <c r="BSH1" s="1174"/>
      <c r="BSI1" s="1174"/>
      <c r="BSJ1" s="1174"/>
      <c r="BSK1" s="1174"/>
      <c r="BSL1" s="1174"/>
      <c r="BSM1" s="1174"/>
      <c r="BSN1" s="1174"/>
      <c r="BSO1" s="1174"/>
      <c r="BSP1" s="1174"/>
      <c r="BSQ1" s="1174"/>
      <c r="BSR1" s="1174"/>
      <c r="BSS1" s="1174"/>
      <c r="BST1" s="1174"/>
      <c r="BSU1" s="1174"/>
      <c r="BSV1" s="1174"/>
      <c r="BSW1" s="1174"/>
      <c r="BSX1" s="1174"/>
      <c r="BSY1" s="1174"/>
      <c r="BSZ1" s="1174"/>
      <c r="BTA1" s="1174"/>
      <c r="BTB1" s="1174"/>
      <c r="BTC1" s="1174"/>
      <c r="BTD1" s="1174"/>
      <c r="BTE1" s="1174"/>
      <c r="BTF1" s="1174"/>
      <c r="BTG1" s="1174"/>
      <c r="BTH1" s="1174"/>
      <c r="BTI1" s="1174"/>
      <c r="BTJ1" s="1174"/>
      <c r="BTK1" s="1174"/>
      <c r="BTL1" s="1174"/>
      <c r="BTM1" s="1174"/>
      <c r="BTN1" s="1174"/>
      <c r="BTO1" s="1174"/>
      <c r="BTP1" s="1174"/>
      <c r="BTQ1" s="1174"/>
      <c r="BTR1" s="1174"/>
      <c r="BTS1" s="1174"/>
      <c r="BTT1" s="1174"/>
      <c r="BTU1" s="1174"/>
      <c r="BTV1" s="1174"/>
      <c r="BTW1" s="1174"/>
      <c r="BTX1" s="1174"/>
      <c r="BTY1" s="1174"/>
      <c r="BTZ1" s="1174"/>
      <c r="BUA1" s="1174"/>
      <c r="BUB1" s="1174"/>
      <c r="BUC1" s="1174"/>
      <c r="BUD1" s="1174"/>
      <c r="BUE1" s="1174"/>
      <c r="BUF1" s="1174"/>
      <c r="BUG1" s="1174"/>
      <c r="BUH1" s="1174"/>
      <c r="BUI1" s="1174"/>
      <c r="BUJ1" s="1174"/>
      <c r="BUK1" s="1174"/>
      <c r="BUL1" s="1174"/>
      <c r="BUM1" s="1174"/>
      <c r="BUN1" s="1174"/>
      <c r="BUO1" s="1174"/>
      <c r="BUP1" s="1174"/>
      <c r="BUQ1" s="1174"/>
      <c r="BUR1" s="1174"/>
      <c r="BUS1" s="1174"/>
      <c r="BUT1" s="1174"/>
      <c r="BUU1" s="1174"/>
      <c r="BUV1" s="1174"/>
      <c r="BUW1" s="1174"/>
      <c r="BUX1" s="1174"/>
      <c r="BUY1" s="1174"/>
      <c r="BUZ1" s="1174"/>
      <c r="BVA1" s="1174"/>
      <c r="BVB1" s="1174"/>
      <c r="BVC1" s="1174"/>
      <c r="BVD1" s="1174"/>
      <c r="BVE1" s="1174"/>
      <c r="BVF1" s="1174"/>
      <c r="BVG1" s="1174"/>
      <c r="BVH1" s="1174"/>
      <c r="BVI1" s="1174"/>
      <c r="BVJ1" s="1174"/>
      <c r="BVK1" s="1174"/>
      <c r="BVL1" s="1174"/>
      <c r="BVM1" s="1174"/>
      <c r="BVN1" s="1174"/>
      <c r="BVO1" s="1174"/>
      <c r="BVP1" s="1174"/>
      <c r="BVQ1" s="1174"/>
      <c r="BVR1" s="1174"/>
      <c r="BVS1" s="1174"/>
      <c r="BVT1" s="1174"/>
      <c r="BVU1" s="1174"/>
      <c r="BVV1" s="1174"/>
      <c r="BVW1" s="1174"/>
      <c r="BVX1" s="1174"/>
      <c r="BVY1" s="1174"/>
      <c r="BVZ1" s="1174"/>
      <c r="BWA1" s="1174"/>
      <c r="BWB1" s="1174"/>
      <c r="BWC1" s="1174"/>
      <c r="BWD1" s="1174"/>
      <c r="BWE1" s="1174"/>
      <c r="BWF1" s="1174"/>
      <c r="BWG1" s="1174"/>
      <c r="BWH1" s="1174"/>
      <c r="BWI1" s="1174"/>
      <c r="BWJ1" s="1174"/>
      <c r="BWK1" s="1174"/>
      <c r="BWL1" s="1174"/>
      <c r="BWM1" s="1174"/>
      <c r="BWN1" s="1174"/>
      <c r="BWO1" s="1174"/>
      <c r="BWP1" s="1174"/>
      <c r="BWQ1" s="1174"/>
      <c r="BWR1" s="1174"/>
      <c r="BWS1" s="1174"/>
      <c r="BWT1" s="1174"/>
      <c r="BWU1" s="1174"/>
      <c r="BWV1" s="1174"/>
      <c r="BWW1" s="1174"/>
      <c r="BWX1" s="1174"/>
      <c r="BWY1" s="1174"/>
      <c r="BWZ1" s="1174"/>
      <c r="BXA1" s="1174"/>
      <c r="BXB1" s="1174"/>
      <c r="BXC1" s="1174"/>
      <c r="BXD1" s="1174"/>
      <c r="BXE1" s="1174"/>
      <c r="BXF1" s="1174"/>
      <c r="BXG1" s="1174"/>
      <c r="BXH1" s="1174"/>
      <c r="BXI1" s="1174"/>
      <c r="BXJ1" s="1174"/>
      <c r="BXK1" s="1174"/>
      <c r="BXL1" s="1174"/>
      <c r="BXM1" s="1174"/>
      <c r="BXN1" s="1174"/>
      <c r="BXO1" s="1174"/>
      <c r="BXP1" s="1174"/>
      <c r="BXQ1" s="1174"/>
      <c r="BXR1" s="1174"/>
      <c r="BXS1" s="1174"/>
      <c r="BXT1" s="1174"/>
      <c r="BXU1" s="1174"/>
      <c r="BXV1" s="1174"/>
      <c r="BXW1" s="1174"/>
      <c r="BXX1" s="1174"/>
      <c r="BXY1" s="1174"/>
      <c r="BXZ1" s="1174"/>
      <c r="BYA1" s="1174"/>
      <c r="BYB1" s="1174"/>
      <c r="BYC1" s="1174"/>
      <c r="BYD1" s="1174"/>
      <c r="BYE1" s="1174"/>
      <c r="BYF1" s="1174"/>
      <c r="BYG1" s="1174"/>
      <c r="BYH1" s="1174"/>
      <c r="BYI1" s="1174"/>
      <c r="BYJ1" s="1174"/>
      <c r="BYK1" s="1174"/>
      <c r="BYL1" s="1174"/>
      <c r="BYM1" s="1174"/>
      <c r="BYN1" s="1174"/>
      <c r="BYO1" s="1174"/>
      <c r="BYP1" s="1174"/>
      <c r="BYQ1" s="1174"/>
      <c r="BYR1" s="1174"/>
      <c r="BYS1" s="1174"/>
      <c r="BYT1" s="1174"/>
      <c r="BYU1" s="1174"/>
      <c r="BYV1" s="1174"/>
      <c r="BYW1" s="1174"/>
      <c r="BYX1" s="1174"/>
      <c r="BYY1" s="1174"/>
      <c r="BYZ1" s="1174"/>
      <c r="BZA1" s="1174"/>
      <c r="BZB1" s="1174"/>
      <c r="BZC1" s="1174"/>
      <c r="BZD1" s="1174"/>
      <c r="BZE1" s="1174"/>
      <c r="BZF1" s="1174"/>
      <c r="BZG1" s="1174"/>
      <c r="BZH1" s="1174"/>
      <c r="BZI1" s="1174"/>
      <c r="BZJ1" s="1174"/>
      <c r="BZK1" s="1174"/>
      <c r="BZL1" s="1174"/>
      <c r="BZM1" s="1174"/>
      <c r="BZN1" s="1174"/>
      <c r="BZO1" s="1174"/>
      <c r="BZP1" s="1174"/>
      <c r="BZQ1" s="1174"/>
      <c r="BZR1" s="1174"/>
      <c r="BZS1" s="1174"/>
      <c r="BZT1" s="1174"/>
      <c r="BZU1" s="1174"/>
      <c r="BZV1" s="1174"/>
      <c r="BZW1" s="1174"/>
      <c r="BZX1" s="1174"/>
      <c r="BZY1" s="1174"/>
      <c r="BZZ1" s="1174"/>
      <c r="CAA1" s="1174"/>
      <c r="CAB1" s="1174"/>
      <c r="CAC1" s="1174"/>
      <c r="CAD1" s="1174"/>
      <c r="CAE1" s="1174"/>
      <c r="CAF1" s="1174"/>
      <c r="CAG1" s="1174"/>
      <c r="CAH1" s="1174"/>
      <c r="CAI1" s="1174"/>
      <c r="CAJ1" s="1174"/>
      <c r="CAK1" s="1174"/>
      <c r="CAL1" s="1174"/>
      <c r="CAM1" s="1174"/>
      <c r="CAN1" s="1174"/>
      <c r="CAO1" s="1174"/>
      <c r="CAP1" s="1174"/>
      <c r="CAQ1" s="1174"/>
      <c r="CAR1" s="1174"/>
      <c r="CAS1" s="1174"/>
      <c r="CAT1" s="1174"/>
      <c r="CAU1" s="1174"/>
      <c r="CAV1" s="1174"/>
      <c r="CAW1" s="1174"/>
      <c r="CAX1" s="1174"/>
      <c r="CAY1" s="1174"/>
      <c r="CAZ1" s="1174"/>
      <c r="CBA1" s="1174"/>
      <c r="CBB1" s="1174"/>
      <c r="CBC1" s="1174"/>
      <c r="CBD1" s="1174"/>
      <c r="CBE1" s="1174"/>
      <c r="CBF1" s="1174"/>
      <c r="CBG1" s="1174"/>
      <c r="CBH1" s="1174"/>
      <c r="CBI1" s="1174"/>
      <c r="CBJ1" s="1174"/>
      <c r="CBK1" s="1174"/>
      <c r="CBL1" s="1174"/>
      <c r="CBM1" s="1174"/>
      <c r="CBN1" s="1174"/>
      <c r="CBO1" s="1174"/>
      <c r="CBP1" s="1174"/>
      <c r="CBQ1" s="1174"/>
      <c r="CBR1" s="1174"/>
      <c r="CBS1" s="1174"/>
      <c r="CBT1" s="1174"/>
      <c r="CBU1" s="1174"/>
      <c r="CBV1" s="1174"/>
      <c r="CBW1" s="1174"/>
      <c r="CBX1" s="1174"/>
      <c r="CBY1" s="1174"/>
      <c r="CBZ1" s="1174"/>
      <c r="CCA1" s="1174"/>
      <c r="CCB1" s="1174"/>
      <c r="CCC1" s="1174"/>
      <c r="CCD1" s="1174"/>
      <c r="CCE1" s="1174"/>
      <c r="CCF1" s="1174"/>
      <c r="CCG1" s="1174"/>
      <c r="CCH1" s="1174"/>
      <c r="CCI1" s="1174"/>
      <c r="CCJ1" s="1174"/>
      <c r="CCK1" s="1174"/>
      <c r="CCL1" s="1174"/>
      <c r="CCM1" s="1174"/>
      <c r="CCN1" s="1174"/>
      <c r="CCO1" s="1174"/>
      <c r="CCP1" s="1174"/>
      <c r="CCQ1" s="1174"/>
      <c r="CCR1" s="1174"/>
      <c r="CCS1" s="1174"/>
      <c r="CCT1" s="1174"/>
      <c r="CCU1" s="1174"/>
      <c r="CCV1" s="1174"/>
      <c r="CCW1" s="1174"/>
      <c r="CCX1" s="1174"/>
      <c r="CCY1" s="1174"/>
      <c r="CCZ1" s="1174"/>
      <c r="CDA1" s="1174"/>
      <c r="CDB1" s="1174"/>
      <c r="CDC1" s="1174"/>
      <c r="CDD1" s="1174"/>
      <c r="CDE1" s="1174"/>
      <c r="CDF1" s="1174"/>
      <c r="CDG1" s="1174"/>
      <c r="CDH1" s="1174"/>
      <c r="CDI1" s="1174"/>
      <c r="CDJ1" s="1174"/>
      <c r="CDK1" s="1174"/>
      <c r="CDL1" s="1174"/>
      <c r="CDM1" s="1174"/>
      <c r="CDN1" s="1174"/>
      <c r="CDO1" s="1174"/>
      <c r="CDP1" s="1174"/>
      <c r="CDQ1" s="1174"/>
      <c r="CDR1" s="1174"/>
      <c r="CDS1" s="1174"/>
      <c r="CDT1" s="1174"/>
      <c r="CDU1" s="1174"/>
      <c r="CDV1" s="1174"/>
      <c r="CDW1" s="1174"/>
      <c r="CDX1" s="1174"/>
      <c r="CDY1" s="1174"/>
      <c r="CDZ1" s="1174"/>
      <c r="CEA1" s="1174"/>
      <c r="CEB1" s="1174"/>
      <c r="CEC1" s="1174"/>
      <c r="CED1" s="1174"/>
      <c r="CEE1" s="1174"/>
      <c r="CEF1" s="1174"/>
      <c r="CEG1" s="1174"/>
      <c r="CEH1" s="1174"/>
      <c r="CEI1" s="1174"/>
      <c r="CEJ1" s="1174"/>
      <c r="CEK1" s="1174"/>
      <c r="CEL1" s="1174"/>
      <c r="CEM1" s="1174"/>
      <c r="CEN1" s="1174"/>
      <c r="CEO1" s="1174"/>
      <c r="CEP1" s="1174"/>
      <c r="CEQ1" s="1174"/>
      <c r="CER1" s="1174"/>
      <c r="CES1" s="1174"/>
      <c r="CET1" s="1174"/>
      <c r="CEU1" s="1174"/>
      <c r="CEV1" s="1174"/>
      <c r="CEW1" s="1174"/>
      <c r="CEX1" s="1174"/>
      <c r="CEY1" s="1174"/>
      <c r="CEZ1" s="1174"/>
      <c r="CFA1" s="1174"/>
      <c r="CFB1" s="1174"/>
      <c r="CFC1" s="1174"/>
      <c r="CFD1" s="1174"/>
      <c r="CFE1" s="1174"/>
      <c r="CFF1" s="1174"/>
      <c r="CFG1" s="1174"/>
      <c r="CFH1" s="1174"/>
      <c r="CFI1" s="1174"/>
      <c r="CFJ1" s="1174"/>
      <c r="CFK1" s="1174"/>
      <c r="CFL1" s="1174"/>
      <c r="CFM1" s="1174"/>
      <c r="CFN1" s="1174"/>
      <c r="CFO1" s="1174"/>
      <c r="CFP1" s="1174"/>
      <c r="CFQ1" s="1174"/>
      <c r="CFR1" s="1174"/>
      <c r="CFS1" s="1174"/>
      <c r="CFT1" s="1174"/>
      <c r="CFU1" s="1174"/>
      <c r="CFV1" s="1174"/>
      <c r="CFW1" s="1174"/>
      <c r="CFX1" s="1174"/>
      <c r="CFY1" s="1174"/>
      <c r="CFZ1" s="1174"/>
      <c r="CGA1" s="1174"/>
      <c r="CGB1" s="1174"/>
      <c r="CGC1" s="1174"/>
      <c r="CGD1" s="1174"/>
      <c r="CGE1" s="1174"/>
      <c r="CGF1" s="1174"/>
      <c r="CGG1" s="1174"/>
      <c r="CGH1" s="1174"/>
      <c r="CGI1" s="1174"/>
      <c r="CGJ1" s="1174"/>
      <c r="CGK1" s="1174"/>
      <c r="CGL1" s="1174"/>
      <c r="CGM1" s="1174"/>
      <c r="CGN1" s="1174"/>
      <c r="CGO1" s="1174"/>
      <c r="CGP1" s="1174"/>
      <c r="CGQ1" s="1174"/>
      <c r="CGR1" s="1174"/>
      <c r="CGS1" s="1174"/>
      <c r="CGT1" s="1174"/>
      <c r="CGU1" s="1174"/>
      <c r="CGV1" s="1174"/>
      <c r="CGW1" s="1174"/>
      <c r="CGX1" s="1174"/>
      <c r="CGY1" s="1174"/>
      <c r="CGZ1" s="1174"/>
      <c r="CHA1" s="1174"/>
      <c r="CHB1" s="1174"/>
      <c r="CHC1" s="1174"/>
      <c r="CHD1" s="1174"/>
      <c r="CHE1" s="1174"/>
      <c r="CHF1" s="1174"/>
      <c r="CHG1" s="1174"/>
      <c r="CHH1" s="1174"/>
      <c r="CHI1" s="1174"/>
      <c r="CHJ1" s="1174"/>
      <c r="CHK1" s="1174"/>
      <c r="CHL1" s="1174"/>
      <c r="CHM1" s="1174"/>
      <c r="CHN1" s="1174"/>
      <c r="CHO1" s="1174"/>
      <c r="CHP1" s="1174"/>
      <c r="CHQ1" s="1174"/>
      <c r="CHR1" s="1174"/>
      <c r="CHS1" s="1174"/>
      <c r="CHT1" s="1174"/>
      <c r="CHU1" s="1174"/>
      <c r="CHV1" s="1174"/>
      <c r="CHW1" s="1174"/>
      <c r="CHX1" s="1174"/>
      <c r="CHY1" s="1174"/>
      <c r="CHZ1" s="1174"/>
      <c r="CIA1" s="1174"/>
      <c r="CIB1" s="1174"/>
      <c r="CIC1" s="1174"/>
      <c r="CID1" s="1174"/>
      <c r="CIE1" s="1174"/>
      <c r="CIF1" s="1174"/>
      <c r="CIG1" s="1174"/>
      <c r="CIH1" s="1174"/>
      <c r="CII1" s="1174"/>
      <c r="CIJ1" s="1174"/>
      <c r="CIK1" s="1174"/>
      <c r="CIL1" s="1174"/>
      <c r="CIM1" s="1174"/>
      <c r="CIN1" s="1174"/>
      <c r="CIO1" s="1174"/>
      <c r="CIP1" s="1174"/>
      <c r="CIQ1" s="1174"/>
      <c r="CIR1" s="1174"/>
      <c r="CIS1" s="1174"/>
      <c r="CIT1" s="1174"/>
      <c r="CIU1" s="1174"/>
      <c r="CIV1" s="1174"/>
      <c r="CIW1" s="1174"/>
      <c r="CIX1" s="1174"/>
      <c r="CIY1" s="1174"/>
      <c r="CIZ1" s="1174"/>
      <c r="CJA1" s="1174"/>
      <c r="CJB1" s="1174"/>
      <c r="CJC1" s="1174"/>
      <c r="CJD1" s="1174"/>
      <c r="CJE1" s="1174"/>
      <c r="CJF1" s="1174"/>
      <c r="CJG1" s="1174"/>
      <c r="CJH1" s="1174"/>
      <c r="CJI1" s="1174"/>
      <c r="CJJ1" s="1174"/>
      <c r="CJK1" s="1174"/>
      <c r="CJL1" s="1174"/>
      <c r="CJM1" s="1174"/>
      <c r="CJN1" s="1174"/>
      <c r="CJO1" s="1174"/>
      <c r="CJP1" s="1174"/>
      <c r="CJQ1" s="1174"/>
      <c r="CJR1" s="1174"/>
      <c r="CJS1" s="1174"/>
      <c r="CJT1" s="1174"/>
      <c r="CJU1" s="1174"/>
      <c r="CJV1" s="1174"/>
      <c r="CJW1" s="1174"/>
      <c r="CJX1" s="1174"/>
      <c r="CJY1" s="1174"/>
      <c r="CJZ1" s="1174"/>
      <c r="CKA1" s="1174"/>
      <c r="CKB1" s="1174"/>
      <c r="CKC1" s="1174"/>
      <c r="CKD1" s="1174"/>
      <c r="CKE1" s="1174"/>
      <c r="CKF1" s="1174"/>
      <c r="CKG1" s="1174"/>
      <c r="CKH1" s="1174"/>
      <c r="CKI1" s="1174"/>
      <c r="CKJ1" s="1174"/>
      <c r="CKK1" s="1174"/>
      <c r="CKL1" s="1174"/>
      <c r="CKM1" s="1174"/>
      <c r="CKN1" s="1174"/>
      <c r="CKO1" s="1174"/>
      <c r="CKP1" s="1174"/>
      <c r="CKQ1" s="1174"/>
      <c r="CKR1" s="1174"/>
      <c r="CKS1" s="1174"/>
      <c r="CKT1" s="1174"/>
      <c r="CKU1" s="1174"/>
      <c r="CKV1" s="1174"/>
      <c r="CKW1" s="1174"/>
      <c r="CKX1" s="1174"/>
      <c r="CKY1" s="1174"/>
      <c r="CKZ1" s="1174"/>
      <c r="CLA1" s="1174"/>
      <c r="CLB1" s="1174"/>
      <c r="CLC1" s="1174"/>
      <c r="CLD1" s="1174"/>
      <c r="CLE1" s="1174"/>
      <c r="CLF1" s="1174"/>
      <c r="CLG1" s="1174"/>
      <c r="CLH1" s="1174"/>
      <c r="CLI1" s="1174"/>
      <c r="CLJ1" s="1174"/>
      <c r="CLK1" s="1174"/>
      <c r="CLL1" s="1174"/>
      <c r="CLM1" s="1174"/>
      <c r="CLN1" s="1174"/>
      <c r="CLO1" s="1174"/>
      <c r="CLP1" s="1174"/>
      <c r="CLQ1" s="1174"/>
      <c r="CLR1" s="1174"/>
      <c r="CLS1" s="1174"/>
      <c r="CLT1" s="1174"/>
      <c r="CLU1" s="1174"/>
      <c r="CLV1" s="1174"/>
      <c r="CLW1" s="1174"/>
      <c r="CLX1" s="1174"/>
      <c r="CLY1" s="1174"/>
      <c r="CLZ1" s="1174"/>
      <c r="CMA1" s="1174"/>
      <c r="CMB1" s="1174"/>
      <c r="CMC1" s="1174"/>
      <c r="CMD1" s="1174"/>
      <c r="CME1" s="1174"/>
      <c r="CMF1" s="1174"/>
      <c r="CMG1" s="1174"/>
      <c r="CMH1" s="1174"/>
      <c r="CMI1" s="1174"/>
      <c r="CMJ1" s="1174"/>
      <c r="CMK1" s="1174"/>
      <c r="CML1" s="1174"/>
      <c r="CMM1" s="1174"/>
      <c r="CMN1" s="1174"/>
      <c r="CMO1" s="1174"/>
      <c r="CMP1" s="1174"/>
      <c r="CMQ1" s="1174"/>
      <c r="CMR1" s="1174"/>
      <c r="CMS1" s="1174"/>
      <c r="CMT1" s="1174"/>
      <c r="CMU1" s="1174"/>
      <c r="CMV1" s="1174"/>
      <c r="CMW1" s="1174"/>
      <c r="CMX1" s="1174"/>
      <c r="CMY1" s="1174"/>
      <c r="CMZ1" s="1174"/>
      <c r="CNA1" s="1174"/>
      <c r="CNB1" s="1174"/>
      <c r="CNC1" s="1174"/>
      <c r="CND1" s="1174"/>
      <c r="CNE1" s="1174"/>
      <c r="CNF1" s="1174"/>
      <c r="CNG1" s="1174"/>
      <c r="CNH1" s="1174"/>
      <c r="CNI1" s="1174"/>
      <c r="CNJ1" s="1174"/>
      <c r="CNK1" s="1174"/>
      <c r="CNL1" s="1174"/>
      <c r="CNM1" s="1174"/>
      <c r="CNN1" s="1174"/>
      <c r="CNO1" s="1174"/>
      <c r="CNP1" s="1174"/>
      <c r="CNQ1" s="1174"/>
      <c r="CNR1" s="1174"/>
      <c r="CNS1" s="1174"/>
      <c r="CNT1" s="1174"/>
      <c r="CNU1" s="1174"/>
      <c r="CNV1" s="1174"/>
      <c r="CNW1" s="1174"/>
      <c r="CNX1" s="1174"/>
      <c r="CNY1" s="1174"/>
      <c r="CNZ1" s="1174"/>
      <c r="COA1" s="1174"/>
      <c r="COB1" s="1174"/>
      <c r="COC1" s="1174"/>
      <c r="COD1" s="1174"/>
      <c r="COE1" s="1174"/>
      <c r="COF1" s="1174"/>
      <c r="COG1" s="1174"/>
      <c r="COH1" s="1174"/>
      <c r="COI1" s="1174"/>
      <c r="COJ1" s="1174"/>
      <c r="COK1" s="1174"/>
      <c r="COL1" s="1174"/>
      <c r="COM1" s="1174"/>
      <c r="CON1" s="1174"/>
      <c r="COO1" s="1174"/>
      <c r="COP1" s="1174"/>
      <c r="COQ1" s="1174"/>
      <c r="COR1" s="1174"/>
      <c r="COS1" s="1174"/>
      <c r="COT1" s="1174"/>
      <c r="COU1" s="1174"/>
      <c r="COV1" s="1174"/>
      <c r="COW1" s="1174"/>
      <c r="COX1" s="1174"/>
      <c r="COY1" s="1174"/>
      <c r="COZ1" s="1174"/>
      <c r="CPA1" s="1174"/>
      <c r="CPB1" s="1174"/>
      <c r="CPC1" s="1174"/>
      <c r="CPD1" s="1174"/>
      <c r="CPE1" s="1174"/>
      <c r="CPF1" s="1174"/>
      <c r="CPG1" s="1174"/>
      <c r="CPH1" s="1174"/>
      <c r="CPI1" s="1174"/>
      <c r="CPJ1" s="1174"/>
      <c r="CPK1" s="1174"/>
      <c r="CPL1" s="1174"/>
      <c r="CPM1" s="1174"/>
      <c r="CPN1" s="1174"/>
      <c r="CPO1" s="1174"/>
      <c r="CPP1" s="1174"/>
      <c r="CPQ1" s="1174"/>
      <c r="CPR1" s="1174"/>
      <c r="CPS1" s="1174"/>
      <c r="CPT1" s="1174"/>
      <c r="CPU1" s="1174"/>
      <c r="CPV1" s="1174"/>
      <c r="CPW1" s="1174"/>
      <c r="CPX1" s="1174"/>
      <c r="CPY1" s="1174"/>
      <c r="CPZ1" s="1174"/>
      <c r="CQA1" s="1174"/>
      <c r="CQB1" s="1174"/>
      <c r="CQC1" s="1174"/>
      <c r="CQD1" s="1174"/>
      <c r="CQE1" s="1174"/>
      <c r="CQF1" s="1174"/>
      <c r="CQG1" s="1174"/>
      <c r="CQH1" s="1174"/>
      <c r="CQI1" s="1174"/>
      <c r="CQJ1" s="1174"/>
      <c r="CQK1" s="1174"/>
      <c r="CQL1" s="1174"/>
      <c r="CQM1" s="1174"/>
      <c r="CQN1" s="1174"/>
      <c r="CQO1" s="1174"/>
      <c r="CQP1" s="1174"/>
      <c r="CQQ1" s="1174"/>
      <c r="CQR1" s="1174"/>
      <c r="CQS1" s="1174"/>
      <c r="CQT1" s="1174"/>
      <c r="CQU1" s="1174"/>
      <c r="CQV1" s="1174"/>
      <c r="CQW1" s="1174"/>
      <c r="CQX1" s="1174"/>
      <c r="CQY1" s="1174"/>
      <c r="CQZ1" s="1174"/>
      <c r="CRA1" s="1174"/>
      <c r="CRB1" s="1174"/>
      <c r="CRC1" s="1174"/>
      <c r="CRD1" s="1174"/>
      <c r="CRE1" s="1174"/>
      <c r="CRF1" s="1174"/>
      <c r="CRG1" s="1174"/>
      <c r="CRH1" s="1174"/>
      <c r="CRI1" s="1174"/>
      <c r="CRJ1" s="1174"/>
      <c r="CRK1" s="1174"/>
      <c r="CRL1" s="1174"/>
      <c r="CRM1" s="1174"/>
      <c r="CRN1" s="1174"/>
      <c r="CRO1" s="1174"/>
      <c r="CRP1" s="1174"/>
      <c r="CRQ1" s="1174"/>
      <c r="CRR1" s="1174"/>
      <c r="CRS1" s="1174"/>
      <c r="CRT1" s="1174"/>
      <c r="CRU1" s="1174"/>
      <c r="CRV1" s="1174"/>
      <c r="CRW1" s="1174"/>
      <c r="CRX1" s="1174"/>
      <c r="CRY1" s="1174"/>
      <c r="CRZ1" s="1174"/>
      <c r="CSA1" s="1174"/>
      <c r="CSB1" s="1174"/>
      <c r="CSC1" s="1174"/>
      <c r="CSD1" s="1174"/>
      <c r="CSE1" s="1174"/>
      <c r="CSF1" s="1174"/>
      <c r="CSG1" s="1174"/>
      <c r="CSH1" s="1174"/>
      <c r="CSI1" s="1174"/>
      <c r="CSJ1" s="1174"/>
      <c r="CSK1" s="1174"/>
      <c r="CSL1" s="1174"/>
      <c r="CSM1" s="1174"/>
      <c r="CSN1" s="1174"/>
      <c r="CSO1" s="1174"/>
      <c r="CSP1" s="1174"/>
      <c r="CSQ1" s="1174"/>
      <c r="CSR1" s="1174"/>
      <c r="CSS1" s="1174"/>
      <c r="CST1" s="1174"/>
      <c r="CSU1" s="1174"/>
      <c r="CSV1" s="1174"/>
      <c r="CSW1" s="1174"/>
      <c r="CSX1" s="1174"/>
      <c r="CSY1" s="1174"/>
      <c r="CSZ1" s="1174"/>
      <c r="CTA1" s="1174"/>
      <c r="CTB1" s="1174"/>
      <c r="CTC1" s="1174"/>
      <c r="CTD1" s="1174"/>
      <c r="CTE1" s="1174"/>
      <c r="CTF1" s="1174"/>
      <c r="CTG1" s="1174"/>
      <c r="CTH1" s="1174"/>
      <c r="CTI1" s="1174"/>
      <c r="CTJ1" s="1174"/>
      <c r="CTK1" s="1174"/>
      <c r="CTL1" s="1174"/>
      <c r="CTM1" s="1174"/>
      <c r="CTN1" s="1174"/>
      <c r="CTO1" s="1174"/>
      <c r="CTP1" s="1174"/>
      <c r="CTQ1" s="1174"/>
      <c r="CTR1" s="1174"/>
      <c r="CTS1" s="1174"/>
      <c r="CTT1" s="1174"/>
      <c r="CTU1" s="1174"/>
      <c r="CTV1" s="1174"/>
      <c r="CTW1" s="1174"/>
      <c r="CTX1" s="1174"/>
      <c r="CTY1" s="1174"/>
      <c r="CTZ1" s="1174"/>
      <c r="CUA1" s="1174"/>
      <c r="CUB1" s="1174"/>
      <c r="CUC1" s="1174"/>
      <c r="CUD1" s="1174"/>
      <c r="CUE1" s="1174"/>
      <c r="CUF1" s="1174"/>
      <c r="CUG1" s="1174"/>
      <c r="CUH1" s="1174"/>
      <c r="CUI1" s="1174"/>
      <c r="CUJ1" s="1174"/>
      <c r="CUK1" s="1174"/>
      <c r="CUL1" s="1174"/>
      <c r="CUM1" s="1174"/>
      <c r="CUN1" s="1174"/>
      <c r="CUO1" s="1174"/>
      <c r="CUP1" s="1174"/>
      <c r="CUQ1" s="1174"/>
      <c r="CUR1" s="1174"/>
      <c r="CUS1" s="1174"/>
      <c r="CUT1" s="1174"/>
      <c r="CUU1" s="1174"/>
      <c r="CUV1" s="1174"/>
      <c r="CUW1" s="1174"/>
      <c r="CUX1" s="1174"/>
      <c r="CUY1" s="1174"/>
      <c r="CUZ1" s="1174"/>
      <c r="CVA1" s="1174"/>
      <c r="CVB1" s="1174"/>
      <c r="CVC1" s="1174"/>
      <c r="CVD1" s="1174"/>
      <c r="CVE1" s="1174"/>
      <c r="CVF1" s="1174"/>
      <c r="CVG1" s="1174"/>
      <c r="CVH1" s="1174"/>
      <c r="CVI1" s="1174"/>
      <c r="CVJ1" s="1174"/>
      <c r="CVK1" s="1174"/>
      <c r="CVL1" s="1174"/>
      <c r="CVM1" s="1174"/>
      <c r="CVN1" s="1174"/>
      <c r="CVO1" s="1174"/>
      <c r="CVP1" s="1174"/>
      <c r="CVQ1" s="1174"/>
      <c r="CVR1" s="1174"/>
      <c r="CVS1" s="1174"/>
      <c r="CVT1" s="1174"/>
      <c r="CVU1" s="1174"/>
      <c r="CVV1" s="1174"/>
      <c r="CVW1" s="1174"/>
      <c r="CVX1" s="1174"/>
      <c r="CVY1" s="1174"/>
      <c r="CVZ1" s="1174"/>
      <c r="CWA1" s="1174"/>
      <c r="CWB1" s="1174"/>
      <c r="CWC1" s="1174"/>
      <c r="CWD1" s="1174"/>
      <c r="CWE1" s="1174"/>
      <c r="CWF1" s="1174"/>
      <c r="CWG1" s="1174"/>
      <c r="CWH1" s="1174"/>
      <c r="CWI1" s="1174"/>
      <c r="CWJ1" s="1174"/>
      <c r="CWK1" s="1174"/>
      <c r="CWL1" s="1174"/>
      <c r="CWM1" s="1174"/>
      <c r="CWN1" s="1174"/>
      <c r="CWO1" s="1174"/>
      <c r="CWP1" s="1174"/>
      <c r="CWQ1" s="1174"/>
      <c r="CWR1" s="1174"/>
      <c r="CWS1" s="1174"/>
      <c r="CWT1" s="1174"/>
      <c r="CWU1" s="1174"/>
      <c r="CWV1" s="1174"/>
      <c r="CWW1" s="1174"/>
      <c r="CWX1" s="1174"/>
      <c r="CWY1" s="1174"/>
      <c r="CWZ1" s="1174"/>
      <c r="CXA1" s="1174"/>
      <c r="CXB1" s="1174"/>
      <c r="CXC1" s="1174"/>
      <c r="CXD1" s="1174"/>
      <c r="CXE1" s="1174"/>
      <c r="CXF1" s="1174"/>
      <c r="CXG1" s="1174"/>
      <c r="CXH1" s="1174"/>
      <c r="CXI1" s="1174"/>
      <c r="CXJ1" s="1174"/>
      <c r="CXK1" s="1174"/>
      <c r="CXL1" s="1174"/>
      <c r="CXM1" s="1174"/>
      <c r="CXN1" s="1174"/>
      <c r="CXO1" s="1174"/>
      <c r="CXP1" s="1174"/>
      <c r="CXQ1" s="1174"/>
      <c r="CXR1" s="1174"/>
      <c r="CXS1" s="1174"/>
      <c r="CXT1" s="1174"/>
      <c r="CXU1" s="1174"/>
      <c r="CXV1" s="1174"/>
      <c r="CXW1" s="1174"/>
      <c r="CXX1" s="1174"/>
      <c r="CXY1" s="1174"/>
      <c r="CXZ1" s="1174"/>
      <c r="CYA1" s="1174"/>
      <c r="CYB1" s="1174"/>
      <c r="CYC1" s="1174"/>
      <c r="CYD1" s="1174"/>
      <c r="CYE1" s="1174"/>
      <c r="CYF1" s="1174"/>
      <c r="CYG1" s="1174"/>
      <c r="CYH1" s="1174"/>
      <c r="CYI1" s="1174"/>
      <c r="CYJ1" s="1174"/>
      <c r="CYK1" s="1174"/>
      <c r="CYL1" s="1174"/>
      <c r="CYM1" s="1174"/>
      <c r="CYN1" s="1174"/>
      <c r="CYO1" s="1174"/>
      <c r="CYP1" s="1174"/>
      <c r="CYQ1" s="1174"/>
      <c r="CYR1" s="1174"/>
      <c r="CYS1" s="1174"/>
      <c r="CYT1" s="1174"/>
      <c r="CYU1" s="1174"/>
      <c r="CYV1" s="1174"/>
      <c r="CYW1" s="1174"/>
      <c r="CYX1" s="1174"/>
      <c r="CYY1" s="1174"/>
      <c r="CYZ1" s="1174"/>
      <c r="CZA1" s="1174"/>
      <c r="CZB1" s="1174"/>
      <c r="CZC1" s="1174"/>
      <c r="CZD1" s="1174"/>
      <c r="CZE1" s="1174"/>
      <c r="CZF1" s="1174"/>
      <c r="CZG1" s="1174"/>
      <c r="CZH1" s="1174"/>
      <c r="CZI1" s="1174"/>
      <c r="CZJ1" s="1174"/>
      <c r="CZK1" s="1174"/>
      <c r="CZL1" s="1174"/>
      <c r="CZM1" s="1174"/>
      <c r="CZN1" s="1174"/>
      <c r="CZO1" s="1174"/>
      <c r="CZP1" s="1174"/>
      <c r="CZQ1" s="1174"/>
      <c r="CZR1" s="1174"/>
      <c r="CZS1" s="1174"/>
      <c r="CZT1" s="1174"/>
      <c r="CZU1" s="1174"/>
      <c r="CZV1" s="1174"/>
      <c r="CZW1" s="1174"/>
      <c r="CZX1" s="1174"/>
      <c r="CZY1" s="1174"/>
      <c r="CZZ1" s="1174"/>
      <c r="DAA1" s="1174"/>
      <c r="DAB1" s="1174"/>
      <c r="DAC1" s="1174"/>
      <c r="DAD1" s="1174"/>
      <c r="DAE1" s="1174"/>
      <c r="DAF1" s="1174"/>
      <c r="DAG1" s="1174"/>
      <c r="DAH1" s="1174"/>
      <c r="DAI1" s="1174"/>
      <c r="DAJ1" s="1174"/>
      <c r="DAK1" s="1174"/>
      <c r="DAL1" s="1174"/>
      <c r="DAM1" s="1174"/>
      <c r="DAN1" s="1174"/>
      <c r="DAO1" s="1174"/>
      <c r="DAP1" s="1174"/>
      <c r="DAQ1" s="1174"/>
      <c r="DAR1" s="1174"/>
      <c r="DAS1" s="1174"/>
      <c r="DAT1" s="1174"/>
      <c r="DAU1" s="1174"/>
      <c r="DAV1" s="1174"/>
      <c r="DAW1" s="1174"/>
      <c r="DAX1" s="1174"/>
      <c r="DAY1" s="1174"/>
      <c r="DAZ1" s="1174"/>
      <c r="DBA1" s="1174"/>
      <c r="DBB1" s="1174"/>
      <c r="DBC1" s="1174"/>
      <c r="DBD1" s="1174"/>
      <c r="DBE1" s="1174"/>
      <c r="DBF1" s="1174"/>
      <c r="DBG1" s="1174"/>
      <c r="DBH1" s="1174"/>
      <c r="DBI1" s="1174"/>
      <c r="DBJ1" s="1174"/>
      <c r="DBK1" s="1174"/>
      <c r="DBL1" s="1174"/>
      <c r="DBM1" s="1174"/>
      <c r="DBN1" s="1174"/>
      <c r="DBO1" s="1174"/>
      <c r="DBP1" s="1174"/>
      <c r="DBQ1" s="1174"/>
      <c r="DBR1" s="1174"/>
      <c r="DBS1" s="1174"/>
      <c r="DBT1" s="1174"/>
      <c r="DBU1" s="1174"/>
      <c r="DBV1" s="1174"/>
      <c r="DBW1" s="1174"/>
      <c r="DBX1" s="1174"/>
      <c r="DBY1" s="1174"/>
      <c r="DBZ1" s="1174"/>
      <c r="DCA1" s="1174"/>
      <c r="DCB1" s="1174"/>
      <c r="DCC1" s="1174"/>
      <c r="DCD1" s="1174"/>
      <c r="DCE1" s="1174"/>
      <c r="DCF1" s="1174"/>
      <c r="DCG1" s="1174"/>
      <c r="DCH1" s="1174"/>
      <c r="DCI1" s="1174"/>
      <c r="DCJ1" s="1174"/>
      <c r="DCK1" s="1174"/>
      <c r="DCL1" s="1174"/>
      <c r="DCM1" s="1174"/>
      <c r="DCN1" s="1174"/>
      <c r="DCO1" s="1174"/>
      <c r="DCP1" s="1174"/>
      <c r="DCQ1" s="1174"/>
      <c r="DCR1" s="1174"/>
      <c r="DCS1" s="1174"/>
      <c r="DCT1" s="1174"/>
      <c r="DCU1" s="1174"/>
      <c r="DCV1" s="1174"/>
      <c r="DCW1" s="1174"/>
      <c r="DCX1" s="1174"/>
      <c r="DCY1" s="1174"/>
      <c r="DCZ1" s="1174"/>
      <c r="DDA1" s="1174"/>
      <c r="DDB1" s="1174"/>
      <c r="DDC1" s="1174"/>
      <c r="DDD1" s="1174"/>
      <c r="DDE1" s="1174"/>
      <c r="DDF1" s="1174"/>
      <c r="DDG1" s="1174"/>
      <c r="DDH1" s="1174"/>
      <c r="DDI1" s="1174"/>
      <c r="DDJ1" s="1174"/>
      <c r="DDK1" s="1174"/>
      <c r="DDL1" s="1174"/>
      <c r="DDM1" s="1174"/>
      <c r="DDN1" s="1174"/>
      <c r="DDO1" s="1174"/>
      <c r="DDP1" s="1174"/>
      <c r="DDQ1" s="1174"/>
      <c r="DDR1" s="1174"/>
      <c r="DDS1" s="1174"/>
      <c r="DDT1" s="1174"/>
      <c r="DDU1" s="1174"/>
      <c r="DDV1" s="1174"/>
      <c r="DDW1" s="1174"/>
      <c r="DDX1" s="1174"/>
      <c r="DDY1" s="1174"/>
      <c r="DDZ1" s="1174"/>
      <c r="DEA1" s="1174"/>
      <c r="DEB1" s="1174"/>
      <c r="DEC1" s="1174"/>
      <c r="DED1" s="1174"/>
      <c r="DEE1" s="1174"/>
      <c r="DEF1" s="1174"/>
      <c r="DEG1" s="1174"/>
      <c r="DEH1" s="1174"/>
      <c r="DEI1" s="1174"/>
      <c r="DEJ1" s="1174"/>
      <c r="DEK1" s="1174"/>
      <c r="DEL1" s="1174"/>
      <c r="DEM1" s="1174"/>
      <c r="DEN1" s="1174"/>
      <c r="DEO1" s="1174"/>
      <c r="DEP1" s="1174"/>
      <c r="DEQ1" s="1174"/>
      <c r="DER1" s="1174"/>
      <c r="DES1" s="1174"/>
      <c r="DET1" s="1174"/>
      <c r="DEU1" s="1174"/>
      <c r="DEV1" s="1174"/>
      <c r="DEW1" s="1174"/>
      <c r="DEX1" s="1174"/>
      <c r="DEY1" s="1174"/>
      <c r="DEZ1" s="1174"/>
      <c r="DFA1" s="1174"/>
      <c r="DFB1" s="1174"/>
      <c r="DFC1" s="1174"/>
      <c r="DFD1" s="1174"/>
      <c r="DFE1" s="1174"/>
      <c r="DFF1" s="1174"/>
      <c r="DFG1" s="1174"/>
      <c r="DFH1" s="1174"/>
      <c r="DFI1" s="1174"/>
      <c r="DFJ1" s="1174"/>
      <c r="DFK1" s="1174"/>
      <c r="DFL1" s="1174"/>
      <c r="DFM1" s="1174"/>
      <c r="DFN1" s="1174"/>
      <c r="DFO1" s="1174"/>
      <c r="DFP1" s="1174"/>
      <c r="DFQ1" s="1174"/>
      <c r="DFR1" s="1174"/>
      <c r="DFS1" s="1174"/>
      <c r="DFT1" s="1174"/>
      <c r="DFU1" s="1174"/>
      <c r="DFV1" s="1174"/>
      <c r="DFW1" s="1174"/>
      <c r="DFX1" s="1174"/>
      <c r="DFY1" s="1174"/>
      <c r="DFZ1" s="1174"/>
      <c r="DGA1" s="1174"/>
      <c r="DGB1" s="1174"/>
      <c r="DGC1" s="1174"/>
      <c r="DGD1" s="1174"/>
      <c r="DGE1" s="1174"/>
      <c r="DGF1" s="1174"/>
      <c r="DGG1" s="1174"/>
      <c r="DGH1" s="1174"/>
      <c r="DGI1" s="1174"/>
      <c r="DGJ1" s="1174"/>
      <c r="DGK1" s="1174"/>
      <c r="DGL1" s="1174"/>
      <c r="DGM1" s="1174"/>
      <c r="DGN1" s="1174"/>
      <c r="DGO1" s="1174"/>
      <c r="DGP1" s="1174"/>
      <c r="DGQ1" s="1174"/>
      <c r="DGR1" s="1174"/>
      <c r="DGS1" s="1174"/>
      <c r="DGT1" s="1174"/>
      <c r="DGU1" s="1174"/>
      <c r="DGV1" s="1174"/>
      <c r="DGW1" s="1174"/>
      <c r="DGX1" s="1174"/>
      <c r="DGY1" s="1174"/>
      <c r="DGZ1" s="1174"/>
      <c r="DHA1" s="1174"/>
      <c r="DHB1" s="1174"/>
      <c r="DHC1" s="1174"/>
      <c r="DHD1" s="1174"/>
      <c r="DHE1" s="1174"/>
      <c r="DHF1" s="1174"/>
      <c r="DHG1" s="1174"/>
      <c r="DHH1" s="1174"/>
      <c r="DHI1" s="1174"/>
      <c r="DHJ1" s="1174"/>
      <c r="DHK1" s="1174"/>
      <c r="DHL1" s="1174"/>
      <c r="DHM1" s="1174"/>
      <c r="DHN1" s="1174"/>
      <c r="DHO1" s="1174"/>
      <c r="DHP1" s="1174"/>
      <c r="DHQ1" s="1174"/>
      <c r="DHR1" s="1174"/>
      <c r="DHS1" s="1174"/>
      <c r="DHT1" s="1174"/>
      <c r="DHU1" s="1174"/>
      <c r="DHV1" s="1174"/>
      <c r="DHW1" s="1174"/>
      <c r="DHX1" s="1174"/>
      <c r="DHY1" s="1174"/>
      <c r="DHZ1" s="1174"/>
      <c r="DIA1" s="1174"/>
      <c r="DIB1" s="1174"/>
      <c r="DIC1" s="1174"/>
      <c r="DID1" s="1174"/>
      <c r="DIE1" s="1174"/>
      <c r="DIF1" s="1174"/>
      <c r="DIG1" s="1174"/>
      <c r="DIH1" s="1174"/>
      <c r="DII1" s="1174"/>
      <c r="DIJ1" s="1174"/>
      <c r="DIK1" s="1174"/>
      <c r="DIL1" s="1174"/>
      <c r="DIM1" s="1174"/>
      <c r="DIN1" s="1174"/>
      <c r="DIO1" s="1174"/>
      <c r="DIP1" s="1174"/>
      <c r="DIQ1" s="1174"/>
      <c r="DIR1" s="1174"/>
      <c r="DIS1" s="1174"/>
      <c r="DIT1" s="1174"/>
      <c r="DIU1" s="1174"/>
      <c r="DIV1" s="1174"/>
      <c r="DIW1" s="1174"/>
      <c r="DIX1" s="1174"/>
      <c r="DIY1" s="1174"/>
      <c r="DIZ1" s="1174"/>
      <c r="DJA1" s="1174"/>
      <c r="DJB1" s="1174"/>
      <c r="DJC1" s="1174"/>
      <c r="DJD1" s="1174"/>
      <c r="DJE1" s="1174"/>
      <c r="DJF1" s="1174"/>
      <c r="DJG1" s="1174"/>
      <c r="DJH1" s="1174"/>
      <c r="DJI1" s="1174"/>
      <c r="DJJ1" s="1174"/>
      <c r="DJK1" s="1174"/>
      <c r="DJL1" s="1174"/>
      <c r="DJM1" s="1174"/>
      <c r="DJN1" s="1174"/>
      <c r="DJO1" s="1174"/>
      <c r="DJP1" s="1174"/>
      <c r="DJQ1" s="1174"/>
      <c r="DJR1" s="1174"/>
      <c r="DJS1" s="1174"/>
      <c r="DJT1" s="1174"/>
      <c r="DJU1" s="1174"/>
      <c r="DJV1" s="1174"/>
      <c r="DJW1" s="1174"/>
      <c r="DJX1" s="1174"/>
      <c r="DJY1" s="1174"/>
      <c r="DJZ1" s="1174"/>
      <c r="DKA1" s="1174"/>
      <c r="DKB1" s="1174"/>
      <c r="DKC1" s="1174"/>
      <c r="DKD1" s="1174"/>
      <c r="DKE1" s="1174"/>
      <c r="DKF1" s="1174"/>
      <c r="DKG1" s="1174"/>
      <c r="DKH1" s="1174"/>
      <c r="DKI1" s="1174"/>
      <c r="DKJ1" s="1174"/>
      <c r="DKK1" s="1174"/>
      <c r="DKL1" s="1174"/>
      <c r="DKM1" s="1174"/>
      <c r="DKN1" s="1174"/>
      <c r="DKO1" s="1174"/>
      <c r="DKP1" s="1174"/>
      <c r="DKQ1" s="1174"/>
      <c r="DKR1" s="1174"/>
      <c r="DKS1" s="1174"/>
      <c r="DKT1" s="1174"/>
      <c r="DKU1" s="1174"/>
      <c r="DKV1" s="1174"/>
      <c r="DKW1" s="1174"/>
      <c r="DKX1" s="1174"/>
      <c r="DKY1" s="1174"/>
      <c r="DKZ1" s="1174"/>
      <c r="DLA1" s="1174"/>
      <c r="DLB1" s="1174"/>
      <c r="DLC1" s="1174"/>
      <c r="DLD1" s="1174"/>
      <c r="DLE1" s="1174"/>
      <c r="DLF1" s="1174"/>
      <c r="DLG1" s="1174"/>
      <c r="DLH1" s="1174"/>
      <c r="DLI1" s="1174"/>
      <c r="DLJ1" s="1174"/>
      <c r="DLK1" s="1174"/>
      <c r="DLL1" s="1174"/>
      <c r="DLM1" s="1174"/>
      <c r="DLN1" s="1174"/>
      <c r="DLO1" s="1174"/>
      <c r="DLP1" s="1174"/>
      <c r="DLQ1" s="1174"/>
      <c r="DLR1" s="1174"/>
      <c r="DLS1" s="1174"/>
      <c r="DLT1" s="1174"/>
      <c r="DLU1" s="1174"/>
      <c r="DLV1" s="1174"/>
      <c r="DLW1" s="1174"/>
      <c r="DLX1" s="1174"/>
      <c r="DLY1" s="1174"/>
      <c r="DLZ1" s="1174"/>
      <c r="DMA1" s="1174"/>
      <c r="DMB1" s="1174"/>
      <c r="DMC1" s="1174"/>
      <c r="DMD1" s="1174"/>
      <c r="DME1" s="1174"/>
      <c r="DMF1" s="1174"/>
      <c r="DMG1" s="1174"/>
      <c r="DMH1" s="1174"/>
      <c r="DMI1" s="1174"/>
      <c r="DMJ1" s="1174"/>
      <c r="DMK1" s="1174"/>
      <c r="DML1" s="1174"/>
      <c r="DMM1" s="1174"/>
      <c r="DMN1" s="1174"/>
      <c r="DMO1" s="1174"/>
      <c r="DMP1" s="1174"/>
      <c r="DMQ1" s="1174"/>
      <c r="DMR1" s="1174"/>
      <c r="DMS1" s="1174"/>
      <c r="DMT1" s="1174"/>
      <c r="DMU1" s="1174"/>
      <c r="DMV1" s="1174"/>
      <c r="DMW1" s="1174"/>
      <c r="DMX1" s="1174"/>
      <c r="DMY1" s="1174"/>
      <c r="DMZ1" s="1174"/>
      <c r="DNA1" s="1174"/>
      <c r="DNB1" s="1174"/>
      <c r="DNC1" s="1174"/>
      <c r="DND1" s="1174"/>
      <c r="DNE1" s="1174"/>
      <c r="DNF1" s="1174"/>
      <c r="DNG1" s="1174"/>
      <c r="DNH1" s="1174"/>
      <c r="DNI1" s="1174"/>
      <c r="DNJ1" s="1174"/>
      <c r="DNK1" s="1174"/>
      <c r="DNL1" s="1174"/>
      <c r="DNM1" s="1174"/>
      <c r="DNN1" s="1174"/>
      <c r="DNO1" s="1174"/>
      <c r="DNP1" s="1174"/>
      <c r="DNQ1" s="1174"/>
      <c r="DNR1" s="1174"/>
      <c r="DNS1" s="1174"/>
      <c r="DNT1" s="1174"/>
      <c r="DNU1" s="1174"/>
      <c r="DNV1" s="1174"/>
      <c r="DNW1" s="1174"/>
      <c r="DNX1" s="1174"/>
      <c r="DNY1" s="1174"/>
      <c r="DNZ1" s="1174"/>
      <c r="DOA1" s="1174"/>
      <c r="DOB1" s="1174"/>
      <c r="DOC1" s="1174"/>
      <c r="DOD1" s="1174"/>
      <c r="DOE1" s="1174"/>
      <c r="DOF1" s="1174"/>
      <c r="DOG1" s="1174"/>
      <c r="DOH1" s="1174"/>
      <c r="DOI1" s="1174"/>
      <c r="DOJ1" s="1174"/>
      <c r="DOK1" s="1174"/>
      <c r="DOL1" s="1174"/>
      <c r="DOM1" s="1174"/>
      <c r="DON1" s="1174"/>
      <c r="DOO1" s="1174"/>
      <c r="DOP1" s="1174"/>
      <c r="DOQ1" s="1174"/>
      <c r="DOR1" s="1174"/>
      <c r="DOS1" s="1174"/>
      <c r="DOT1" s="1174"/>
      <c r="DOU1" s="1174"/>
      <c r="DOV1" s="1174"/>
      <c r="DOW1" s="1174"/>
      <c r="DOX1" s="1174"/>
      <c r="DOY1" s="1174"/>
      <c r="DOZ1" s="1174"/>
      <c r="DPA1" s="1174"/>
      <c r="DPB1" s="1174"/>
      <c r="DPC1" s="1174"/>
      <c r="DPD1" s="1174"/>
      <c r="DPE1" s="1174"/>
      <c r="DPF1" s="1174"/>
      <c r="DPG1" s="1174"/>
      <c r="DPH1" s="1174"/>
      <c r="DPI1" s="1174"/>
      <c r="DPJ1" s="1174"/>
      <c r="DPK1" s="1174"/>
      <c r="DPL1" s="1174"/>
      <c r="DPM1" s="1174"/>
      <c r="DPN1" s="1174"/>
      <c r="DPO1" s="1174"/>
      <c r="DPP1" s="1174"/>
      <c r="DPQ1" s="1174"/>
      <c r="DPR1" s="1174"/>
      <c r="DPS1" s="1174"/>
      <c r="DPT1" s="1174"/>
      <c r="DPU1" s="1174"/>
      <c r="DPV1" s="1174"/>
      <c r="DPW1" s="1174"/>
      <c r="DPX1" s="1174"/>
      <c r="DPY1" s="1174"/>
      <c r="DPZ1" s="1174"/>
      <c r="DQA1" s="1174"/>
      <c r="DQB1" s="1174"/>
      <c r="DQC1" s="1174"/>
      <c r="DQD1" s="1174"/>
      <c r="DQE1" s="1174"/>
      <c r="DQF1" s="1174"/>
      <c r="DQG1" s="1174"/>
      <c r="DQH1" s="1174"/>
      <c r="DQI1" s="1174"/>
      <c r="DQJ1" s="1174"/>
      <c r="DQK1" s="1174"/>
      <c r="DQL1" s="1174"/>
      <c r="DQM1" s="1174"/>
      <c r="DQN1" s="1174"/>
      <c r="DQO1" s="1174"/>
      <c r="DQP1" s="1174"/>
      <c r="DQQ1" s="1174"/>
      <c r="DQR1" s="1174"/>
      <c r="DQS1" s="1174"/>
      <c r="DQT1" s="1174"/>
      <c r="DQU1" s="1174"/>
      <c r="DQV1" s="1174"/>
      <c r="DQW1" s="1174"/>
      <c r="DQX1" s="1174"/>
      <c r="DQY1" s="1174"/>
      <c r="DQZ1" s="1174"/>
      <c r="DRA1" s="1174"/>
      <c r="DRB1" s="1174"/>
      <c r="DRC1" s="1174"/>
      <c r="DRD1" s="1174"/>
      <c r="DRE1" s="1174"/>
      <c r="DRF1" s="1174"/>
      <c r="DRG1" s="1174"/>
      <c r="DRH1" s="1174"/>
      <c r="DRI1" s="1174"/>
      <c r="DRJ1" s="1174"/>
      <c r="DRK1" s="1174"/>
      <c r="DRL1" s="1174"/>
      <c r="DRM1" s="1174"/>
      <c r="DRN1" s="1174"/>
      <c r="DRO1" s="1174"/>
      <c r="DRP1" s="1174"/>
      <c r="DRQ1" s="1174"/>
      <c r="DRR1" s="1174"/>
      <c r="DRS1" s="1174"/>
      <c r="DRT1" s="1174"/>
      <c r="DRU1" s="1174"/>
      <c r="DRV1" s="1174"/>
      <c r="DRW1" s="1174"/>
      <c r="DRX1" s="1174"/>
      <c r="DRY1" s="1174"/>
      <c r="DRZ1" s="1174"/>
      <c r="DSA1" s="1174"/>
      <c r="DSB1" s="1174"/>
      <c r="DSC1" s="1174"/>
      <c r="DSD1" s="1174"/>
      <c r="DSE1" s="1174"/>
      <c r="DSF1" s="1174"/>
      <c r="DSG1" s="1174"/>
      <c r="DSH1" s="1174"/>
      <c r="DSI1" s="1174"/>
      <c r="DSJ1" s="1174"/>
      <c r="DSK1" s="1174"/>
      <c r="DSL1" s="1174"/>
      <c r="DSM1" s="1174"/>
      <c r="DSN1" s="1174"/>
      <c r="DSO1" s="1174"/>
      <c r="DSP1" s="1174"/>
      <c r="DSQ1" s="1174"/>
      <c r="DSR1" s="1174"/>
      <c r="DSS1" s="1174"/>
      <c r="DST1" s="1174"/>
      <c r="DSU1" s="1174"/>
      <c r="DSV1" s="1174"/>
      <c r="DSW1" s="1174"/>
      <c r="DSX1" s="1174"/>
      <c r="DSY1" s="1174"/>
      <c r="DSZ1" s="1174"/>
      <c r="DTA1" s="1174"/>
      <c r="DTB1" s="1174"/>
      <c r="DTC1" s="1174"/>
      <c r="DTD1" s="1174"/>
      <c r="DTE1" s="1174"/>
      <c r="DTF1" s="1174"/>
      <c r="DTG1" s="1174"/>
      <c r="DTH1" s="1174"/>
      <c r="DTI1" s="1174"/>
      <c r="DTJ1" s="1174"/>
      <c r="DTK1" s="1174"/>
      <c r="DTL1" s="1174"/>
      <c r="DTM1" s="1174"/>
      <c r="DTN1" s="1174"/>
      <c r="DTO1" s="1174"/>
      <c r="DTP1" s="1174"/>
      <c r="DTQ1" s="1174"/>
      <c r="DTR1" s="1174"/>
      <c r="DTS1" s="1174"/>
      <c r="DTT1" s="1174"/>
      <c r="DTU1" s="1174"/>
      <c r="DTV1" s="1174"/>
      <c r="DTW1" s="1174"/>
      <c r="DTX1" s="1174"/>
      <c r="DTY1" s="1174"/>
      <c r="DTZ1" s="1174"/>
      <c r="DUA1" s="1174"/>
      <c r="DUB1" s="1174"/>
      <c r="DUC1" s="1174"/>
      <c r="DUD1" s="1174"/>
      <c r="DUE1" s="1174"/>
      <c r="DUF1" s="1174"/>
      <c r="DUG1" s="1174"/>
      <c r="DUH1" s="1174"/>
      <c r="DUI1" s="1174"/>
      <c r="DUJ1" s="1174"/>
      <c r="DUK1" s="1174"/>
      <c r="DUL1" s="1174"/>
      <c r="DUM1" s="1174"/>
      <c r="DUN1" s="1174"/>
      <c r="DUO1" s="1174"/>
      <c r="DUP1" s="1174"/>
      <c r="DUQ1" s="1174"/>
      <c r="DUR1" s="1174"/>
      <c r="DUS1" s="1174"/>
      <c r="DUT1" s="1174"/>
      <c r="DUU1" s="1174"/>
      <c r="DUV1" s="1174"/>
      <c r="DUW1" s="1174"/>
      <c r="DUX1" s="1174"/>
      <c r="DUY1" s="1174"/>
      <c r="DUZ1" s="1174"/>
      <c r="DVA1" s="1174"/>
      <c r="DVB1" s="1174"/>
      <c r="DVC1" s="1174"/>
      <c r="DVD1" s="1174"/>
      <c r="DVE1" s="1174"/>
      <c r="DVF1" s="1174"/>
      <c r="DVG1" s="1174"/>
      <c r="DVH1" s="1174"/>
      <c r="DVI1" s="1174"/>
      <c r="DVJ1" s="1174"/>
      <c r="DVK1" s="1174"/>
      <c r="DVL1" s="1174"/>
      <c r="DVM1" s="1174"/>
      <c r="DVN1" s="1174"/>
      <c r="DVO1" s="1174"/>
      <c r="DVP1" s="1174"/>
      <c r="DVQ1" s="1174"/>
      <c r="DVR1" s="1174"/>
      <c r="DVS1" s="1174"/>
      <c r="DVT1" s="1174"/>
      <c r="DVU1" s="1174"/>
      <c r="DVV1" s="1174"/>
      <c r="DVW1" s="1174"/>
      <c r="DVX1" s="1174"/>
      <c r="DVY1" s="1174"/>
      <c r="DVZ1" s="1174"/>
      <c r="DWA1" s="1174"/>
      <c r="DWB1" s="1174"/>
      <c r="DWC1" s="1174"/>
      <c r="DWD1" s="1174"/>
      <c r="DWE1" s="1174"/>
      <c r="DWF1" s="1174"/>
      <c r="DWG1" s="1174"/>
      <c r="DWH1" s="1174"/>
      <c r="DWI1" s="1174"/>
      <c r="DWJ1" s="1174"/>
      <c r="DWK1" s="1174"/>
      <c r="DWL1" s="1174"/>
      <c r="DWM1" s="1174"/>
      <c r="DWN1" s="1174"/>
      <c r="DWO1" s="1174"/>
      <c r="DWP1" s="1174"/>
      <c r="DWQ1" s="1174"/>
      <c r="DWR1" s="1174"/>
      <c r="DWS1" s="1174"/>
      <c r="DWT1" s="1174"/>
      <c r="DWU1" s="1174"/>
      <c r="DWV1" s="1174"/>
      <c r="DWW1" s="1174"/>
      <c r="DWX1" s="1174"/>
      <c r="DWY1" s="1174"/>
      <c r="DWZ1" s="1174"/>
      <c r="DXA1" s="1174"/>
      <c r="DXB1" s="1174"/>
      <c r="DXC1" s="1174"/>
      <c r="DXD1" s="1174"/>
      <c r="DXE1" s="1174"/>
      <c r="DXF1" s="1174"/>
      <c r="DXG1" s="1174"/>
      <c r="DXH1" s="1174"/>
      <c r="DXI1" s="1174"/>
      <c r="DXJ1" s="1174"/>
      <c r="DXK1" s="1174"/>
      <c r="DXL1" s="1174"/>
      <c r="DXM1" s="1174"/>
      <c r="DXN1" s="1174"/>
      <c r="DXO1" s="1174"/>
      <c r="DXP1" s="1174"/>
      <c r="DXQ1" s="1174"/>
      <c r="DXR1" s="1174"/>
      <c r="DXS1" s="1174"/>
      <c r="DXT1" s="1174"/>
      <c r="DXU1" s="1174"/>
      <c r="DXV1" s="1174"/>
      <c r="DXW1" s="1174"/>
      <c r="DXX1" s="1174"/>
      <c r="DXY1" s="1174"/>
      <c r="DXZ1" s="1174"/>
      <c r="DYA1" s="1174"/>
      <c r="DYB1" s="1174"/>
      <c r="DYC1" s="1174"/>
      <c r="DYD1" s="1174"/>
      <c r="DYE1" s="1174"/>
      <c r="DYF1" s="1174"/>
      <c r="DYG1" s="1174"/>
      <c r="DYH1" s="1174"/>
      <c r="DYI1" s="1174"/>
      <c r="DYJ1" s="1174"/>
      <c r="DYK1" s="1174"/>
      <c r="DYL1" s="1174"/>
      <c r="DYM1" s="1174"/>
      <c r="DYN1" s="1174"/>
      <c r="DYO1" s="1174"/>
      <c r="DYP1" s="1174"/>
      <c r="DYQ1" s="1174"/>
      <c r="DYR1" s="1174"/>
      <c r="DYS1" s="1174"/>
      <c r="DYT1" s="1174"/>
      <c r="DYU1" s="1174"/>
      <c r="DYV1" s="1174"/>
      <c r="DYW1" s="1174"/>
      <c r="DYX1" s="1174"/>
      <c r="DYY1" s="1174"/>
      <c r="DYZ1" s="1174"/>
      <c r="DZA1" s="1174"/>
      <c r="DZB1" s="1174"/>
      <c r="DZC1" s="1174"/>
      <c r="DZD1" s="1174"/>
      <c r="DZE1" s="1174"/>
      <c r="DZF1" s="1174"/>
      <c r="DZG1" s="1174"/>
      <c r="DZH1" s="1174"/>
      <c r="DZI1" s="1174"/>
      <c r="DZJ1" s="1174"/>
      <c r="DZK1" s="1174"/>
      <c r="DZL1" s="1174"/>
      <c r="DZM1" s="1174"/>
      <c r="DZN1" s="1174"/>
      <c r="DZO1" s="1174"/>
      <c r="DZP1" s="1174"/>
      <c r="DZQ1" s="1174"/>
      <c r="DZR1" s="1174"/>
      <c r="DZS1" s="1174"/>
      <c r="DZT1" s="1174"/>
      <c r="DZU1" s="1174"/>
      <c r="DZV1" s="1174"/>
      <c r="DZW1" s="1174"/>
      <c r="DZX1" s="1174"/>
      <c r="DZY1" s="1174"/>
      <c r="DZZ1" s="1174"/>
      <c r="EAA1" s="1174"/>
      <c r="EAB1" s="1174"/>
      <c r="EAC1" s="1174"/>
      <c r="EAD1" s="1174"/>
      <c r="EAE1" s="1174"/>
      <c r="EAF1" s="1174"/>
      <c r="EAG1" s="1174"/>
      <c r="EAH1" s="1174"/>
      <c r="EAI1" s="1174"/>
      <c r="EAJ1" s="1174"/>
      <c r="EAK1" s="1174"/>
      <c r="EAL1" s="1174"/>
      <c r="EAM1" s="1174"/>
      <c r="EAN1" s="1174"/>
      <c r="EAO1" s="1174"/>
      <c r="EAP1" s="1174"/>
      <c r="EAQ1" s="1174"/>
      <c r="EAR1" s="1174"/>
      <c r="EAS1" s="1174"/>
      <c r="EAT1" s="1174"/>
      <c r="EAU1" s="1174"/>
      <c r="EAV1" s="1174"/>
      <c r="EAW1" s="1174"/>
      <c r="EAX1" s="1174"/>
      <c r="EAY1" s="1174"/>
      <c r="EAZ1" s="1174"/>
      <c r="EBA1" s="1174"/>
      <c r="EBB1" s="1174"/>
      <c r="EBC1" s="1174"/>
      <c r="EBD1" s="1174"/>
      <c r="EBE1" s="1174"/>
      <c r="EBF1" s="1174"/>
      <c r="EBG1" s="1174"/>
      <c r="EBH1" s="1174"/>
      <c r="EBI1" s="1174"/>
      <c r="EBJ1" s="1174"/>
      <c r="EBK1" s="1174"/>
      <c r="EBL1" s="1174"/>
      <c r="EBM1" s="1174"/>
      <c r="EBN1" s="1174"/>
      <c r="EBO1" s="1174"/>
      <c r="EBP1" s="1174"/>
      <c r="EBQ1" s="1174"/>
      <c r="EBR1" s="1174"/>
      <c r="EBS1" s="1174"/>
      <c r="EBT1" s="1174"/>
      <c r="EBU1" s="1174"/>
      <c r="EBV1" s="1174"/>
      <c r="EBW1" s="1174"/>
      <c r="EBX1" s="1174"/>
      <c r="EBY1" s="1174"/>
      <c r="EBZ1" s="1174"/>
      <c r="ECA1" s="1174"/>
      <c r="ECB1" s="1174"/>
      <c r="ECC1" s="1174"/>
      <c r="ECD1" s="1174"/>
      <c r="ECE1" s="1174"/>
      <c r="ECF1" s="1174"/>
      <c r="ECG1" s="1174"/>
      <c r="ECH1" s="1174"/>
      <c r="ECI1" s="1174"/>
      <c r="ECJ1" s="1174"/>
      <c r="ECK1" s="1174"/>
      <c r="ECL1" s="1174"/>
      <c r="ECM1" s="1174"/>
      <c r="ECN1" s="1174"/>
      <c r="ECO1" s="1174"/>
      <c r="ECP1" s="1174"/>
      <c r="ECQ1" s="1174"/>
      <c r="ECR1" s="1174"/>
      <c r="ECS1" s="1174"/>
      <c r="ECT1" s="1174"/>
      <c r="ECU1" s="1174"/>
      <c r="ECV1" s="1174"/>
      <c r="ECW1" s="1174"/>
      <c r="ECX1" s="1174"/>
      <c r="ECY1" s="1174"/>
      <c r="ECZ1" s="1174"/>
      <c r="EDA1" s="1174"/>
      <c r="EDB1" s="1174"/>
      <c r="EDC1" s="1174"/>
      <c r="EDD1" s="1174"/>
      <c r="EDE1" s="1174"/>
      <c r="EDF1" s="1174"/>
      <c r="EDG1" s="1174"/>
      <c r="EDH1" s="1174"/>
      <c r="EDI1" s="1174"/>
      <c r="EDJ1" s="1174"/>
      <c r="EDK1" s="1174"/>
      <c r="EDL1" s="1174"/>
      <c r="EDM1" s="1174"/>
      <c r="EDN1" s="1174"/>
      <c r="EDO1" s="1174"/>
      <c r="EDP1" s="1174"/>
      <c r="EDQ1" s="1174"/>
      <c r="EDR1" s="1174"/>
      <c r="EDS1" s="1174"/>
      <c r="EDT1" s="1174"/>
      <c r="EDU1" s="1174"/>
      <c r="EDV1" s="1174"/>
      <c r="EDW1" s="1174"/>
      <c r="EDX1" s="1174"/>
      <c r="EDY1" s="1174"/>
      <c r="EDZ1" s="1174"/>
      <c r="EEA1" s="1174"/>
      <c r="EEB1" s="1174"/>
      <c r="EEC1" s="1174"/>
      <c r="EED1" s="1174"/>
      <c r="EEE1" s="1174"/>
      <c r="EEF1" s="1174"/>
      <c r="EEG1" s="1174"/>
      <c r="EEH1" s="1174"/>
      <c r="EEI1" s="1174"/>
      <c r="EEJ1" s="1174"/>
      <c r="EEK1" s="1174"/>
      <c r="EEL1" s="1174"/>
      <c r="EEM1" s="1174"/>
      <c r="EEN1" s="1174"/>
      <c r="EEO1" s="1174"/>
      <c r="EEP1" s="1174"/>
      <c r="EEQ1" s="1174"/>
      <c r="EER1" s="1174"/>
      <c r="EES1" s="1174"/>
      <c r="EET1" s="1174"/>
      <c r="EEU1" s="1174"/>
      <c r="EEV1" s="1174"/>
      <c r="EEW1" s="1174"/>
      <c r="EEX1" s="1174"/>
      <c r="EEY1" s="1174"/>
      <c r="EEZ1" s="1174"/>
      <c r="EFA1" s="1174"/>
      <c r="EFB1" s="1174"/>
      <c r="EFC1" s="1174"/>
      <c r="EFD1" s="1174"/>
      <c r="EFE1" s="1174"/>
      <c r="EFF1" s="1174"/>
      <c r="EFG1" s="1174"/>
      <c r="EFH1" s="1174"/>
      <c r="EFI1" s="1174"/>
      <c r="EFJ1" s="1174"/>
      <c r="EFK1" s="1174"/>
      <c r="EFL1" s="1174"/>
      <c r="EFM1" s="1174"/>
      <c r="EFN1" s="1174"/>
      <c r="EFO1" s="1174"/>
      <c r="EFP1" s="1174"/>
      <c r="EFQ1" s="1174"/>
      <c r="EFR1" s="1174"/>
      <c r="EFS1" s="1174"/>
      <c r="EFT1" s="1174"/>
      <c r="EFU1" s="1174"/>
      <c r="EFV1" s="1174"/>
      <c r="EFW1" s="1174"/>
      <c r="EFX1" s="1174"/>
      <c r="EFY1" s="1174"/>
      <c r="EFZ1" s="1174"/>
      <c r="EGA1" s="1174"/>
      <c r="EGB1" s="1174"/>
      <c r="EGC1" s="1174"/>
      <c r="EGD1" s="1174"/>
      <c r="EGE1" s="1174"/>
      <c r="EGF1" s="1174"/>
      <c r="EGG1" s="1174"/>
      <c r="EGH1" s="1174"/>
      <c r="EGI1" s="1174"/>
      <c r="EGJ1" s="1174"/>
      <c r="EGK1" s="1174"/>
      <c r="EGL1" s="1174"/>
      <c r="EGM1" s="1174"/>
      <c r="EGN1" s="1174"/>
      <c r="EGO1" s="1174"/>
      <c r="EGP1" s="1174"/>
      <c r="EGQ1" s="1174"/>
      <c r="EGR1" s="1174"/>
      <c r="EGS1" s="1174"/>
      <c r="EGT1" s="1174"/>
      <c r="EGU1" s="1174"/>
      <c r="EGV1" s="1174"/>
      <c r="EGW1" s="1174"/>
      <c r="EGX1" s="1174"/>
      <c r="EGY1" s="1174"/>
      <c r="EGZ1" s="1174"/>
      <c r="EHA1" s="1174"/>
      <c r="EHB1" s="1174"/>
      <c r="EHC1" s="1174"/>
      <c r="EHD1" s="1174"/>
      <c r="EHE1" s="1174"/>
      <c r="EHF1" s="1174"/>
      <c r="EHG1" s="1174"/>
      <c r="EHH1" s="1174"/>
      <c r="EHI1" s="1174"/>
      <c r="EHJ1" s="1174"/>
      <c r="EHK1" s="1174"/>
      <c r="EHL1" s="1174"/>
      <c r="EHM1" s="1174"/>
      <c r="EHN1" s="1174"/>
      <c r="EHO1" s="1174"/>
      <c r="EHP1" s="1174"/>
      <c r="EHQ1" s="1174"/>
      <c r="EHR1" s="1174"/>
      <c r="EHS1" s="1174"/>
      <c r="EHT1" s="1174"/>
      <c r="EHU1" s="1174"/>
      <c r="EHV1" s="1174"/>
      <c r="EHW1" s="1174"/>
      <c r="EHX1" s="1174"/>
      <c r="EHY1" s="1174"/>
      <c r="EHZ1" s="1174"/>
      <c r="EIA1" s="1174"/>
      <c r="EIB1" s="1174"/>
      <c r="EIC1" s="1174"/>
      <c r="EID1" s="1174"/>
      <c r="EIE1" s="1174"/>
      <c r="EIF1" s="1174"/>
      <c r="EIG1" s="1174"/>
      <c r="EIH1" s="1174"/>
      <c r="EII1" s="1174"/>
      <c r="EIJ1" s="1174"/>
      <c r="EIK1" s="1174"/>
      <c r="EIL1" s="1174"/>
      <c r="EIM1" s="1174"/>
      <c r="EIN1" s="1174"/>
      <c r="EIO1" s="1174"/>
      <c r="EIP1" s="1174"/>
      <c r="EIQ1" s="1174"/>
      <c r="EIR1" s="1174"/>
      <c r="EIS1" s="1174"/>
      <c r="EIT1" s="1174"/>
      <c r="EIU1" s="1174"/>
      <c r="EIV1" s="1174"/>
      <c r="EIW1" s="1174"/>
      <c r="EIX1" s="1174"/>
      <c r="EIY1" s="1174"/>
      <c r="EIZ1" s="1174"/>
      <c r="EJA1" s="1174"/>
      <c r="EJB1" s="1174"/>
      <c r="EJC1" s="1174"/>
      <c r="EJD1" s="1174"/>
      <c r="EJE1" s="1174"/>
      <c r="EJF1" s="1174"/>
      <c r="EJG1" s="1174"/>
      <c r="EJH1" s="1174"/>
      <c r="EJI1" s="1174"/>
      <c r="EJJ1" s="1174"/>
      <c r="EJK1" s="1174"/>
      <c r="EJL1" s="1174"/>
      <c r="EJM1" s="1174"/>
      <c r="EJN1" s="1174"/>
      <c r="EJO1" s="1174"/>
      <c r="EJP1" s="1174"/>
      <c r="EJQ1" s="1174"/>
      <c r="EJR1" s="1174"/>
      <c r="EJS1" s="1174"/>
      <c r="EJT1" s="1174"/>
      <c r="EJU1" s="1174"/>
      <c r="EJV1" s="1174"/>
      <c r="EJW1" s="1174"/>
      <c r="EJX1" s="1174"/>
      <c r="EJY1" s="1174"/>
      <c r="EJZ1" s="1174"/>
      <c r="EKA1" s="1174"/>
      <c r="EKB1" s="1174"/>
      <c r="EKC1" s="1174"/>
      <c r="EKD1" s="1174"/>
      <c r="EKE1" s="1174"/>
      <c r="EKF1" s="1174"/>
      <c r="EKG1" s="1174"/>
      <c r="EKH1" s="1174"/>
      <c r="EKI1" s="1174"/>
      <c r="EKJ1" s="1174"/>
      <c r="EKK1" s="1174"/>
      <c r="EKL1" s="1174"/>
      <c r="EKM1" s="1174"/>
      <c r="EKN1" s="1174"/>
      <c r="EKO1" s="1174"/>
      <c r="EKP1" s="1174"/>
      <c r="EKQ1" s="1174"/>
      <c r="EKR1" s="1174"/>
      <c r="EKS1" s="1174"/>
      <c r="EKT1" s="1174"/>
      <c r="EKU1" s="1174"/>
      <c r="EKV1" s="1174"/>
      <c r="EKW1" s="1174"/>
      <c r="EKX1" s="1174"/>
      <c r="EKY1" s="1174"/>
      <c r="EKZ1" s="1174"/>
      <c r="ELA1" s="1174"/>
      <c r="ELB1" s="1174"/>
      <c r="ELC1" s="1174"/>
      <c r="ELD1" s="1174"/>
      <c r="ELE1" s="1174"/>
      <c r="ELF1" s="1174"/>
      <c r="ELG1" s="1174"/>
      <c r="ELH1" s="1174"/>
      <c r="ELI1" s="1174"/>
      <c r="ELJ1" s="1174"/>
      <c r="ELK1" s="1174"/>
      <c r="ELL1" s="1174"/>
      <c r="ELM1" s="1174"/>
      <c r="ELN1" s="1174"/>
      <c r="ELO1" s="1174"/>
      <c r="ELP1" s="1174"/>
      <c r="ELQ1" s="1174"/>
      <c r="ELR1" s="1174"/>
      <c r="ELS1" s="1174"/>
      <c r="ELT1" s="1174"/>
      <c r="ELU1" s="1174"/>
      <c r="ELV1" s="1174"/>
      <c r="ELW1" s="1174"/>
      <c r="ELX1" s="1174"/>
      <c r="ELY1" s="1174"/>
      <c r="ELZ1" s="1174"/>
      <c r="EMA1" s="1174"/>
      <c r="EMB1" s="1174"/>
      <c r="EMC1" s="1174"/>
      <c r="EMD1" s="1174"/>
      <c r="EME1" s="1174"/>
      <c r="EMF1" s="1174"/>
      <c r="EMG1" s="1174"/>
      <c r="EMH1" s="1174"/>
      <c r="EMI1" s="1174"/>
      <c r="EMJ1" s="1174"/>
      <c r="EMK1" s="1174"/>
      <c r="EML1" s="1174"/>
      <c r="EMM1" s="1174"/>
      <c r="EMN1" s="1174"/>
      <c r="EMO1" s="1174"/>
      <c r="EMP1" s="1174"/>
      <c r="EMQ1" s="1174"/>
      <c r="EMR1" s="1174"/>
      <c r="EMS1" s="1174"/>
      <c r="EMT1" s="1174"/>
      <c r="EMU1" s="1174"/>
      <c r="EMV1" s="1174"/>
      <c r="EMW1" s="1174"/>
      <c r="EMX1" s="1174"/>
      <c r="EMY1" s="1174"/>
      <c r="EMZ1" s="1174"/>
      <c r="ENA1" s="1174"/>
      <c r="ENB1" s="1174"/>
      <c r="ENC1" s="1174"/>
      <c r="END1" s="1174"/>
      <c r="ENE1" s="1174"/>
      <c r="ENF1" s="1174"/>
      <c r="ENG1" s="1174"/>
      <c r="ENH1" s="1174"/>
      <c r="ENI1" s="1174"/>
      <c r="ENJ1" s="1174"/>
      <c r="ENK1" s="1174"/>
      <c r="ENL1" s="1174"/>
      <c r="ENM1" s="1174"/>
      <c r="ENN1" s="1174"/>
      <c r="ENO1" s="1174"/>
      <c r="ENP1" s="1174"/>
      <c r="ENQ1" s="1174"/>
      <c r="ENR1" s="1174"/>
      <c r="ENS1" s="1174"/>
      <c r="ENT1" s="1174"/>
      <c r="ENU1" s="1174"/>
      <c r="ENV1" s="1174"/>
      <c r="ENW1" s="1174"/>
      <c r="ENX1" s="1174"/>
      <c r="ENY1" s="1174"/>
      <c r="ENZ1" s="1174"/>
      <c r="EOA1" s="1174"/>
      <c r="EOB1" s="1174"/>
      <c r="EOC1" s="1174"/>
      <c r="EOD1" s="1174"/>
      <c r="EOE1" s="1174"/>
      <c r="EOF1" s="1174"/>
      <c r="EOG1" s="1174"/>
      <c r="EOH1" s="1174"/>
      <c r="EOI1" s="1174"/>
      <c r="EOJ1" s="1174"/>
      <c r="EOK1" s="1174"/>
      <c r="EOL1" s="1174"/>
      <c r="EOM1" s="1174"/>
      <c r="EON1" s="1174"/>
      <c r="EOO1" s="1174"/>
      <c r="EOP1" s="1174"/>
      <c r="EOQ1" s="1174"/>
      <c r="EOR1" s="1174"/>
      <c r="EOS1" s="1174"/>
      <c r="EOT1" s="1174"/>
      <c r="EOU1" s="1174"/>
      <c r="EOV1" s="1174"/>
      <c r="EOW1" s="1174"/>
      <c r="EOX1" s="1174"/>
      <c r="EOY1" s="1174"/>
      <c r="EOZ1" s="1174"/>
      <c r="EPA1" s="1174"/>
      <c r="EPB1" s="1174"/>
      <c r="EPC1" s="1174"/>
      <c r="EPD1" s="1174"/>
      <c r="EPE1" s="1174"/>
      <c r="EPF1" s="1174"/>
      <c r="EPG1" s="1174"/>
      <c r="EPH1" s="1174"/>
      <c r="EPI1" s="1174"/>
      <c r="EPJ1" s="1174"/>
      <c r="EPK1" s="1174"/>
      <c r="EPL1" s="1174"/>
      <c r="EPM1" s="1174"/>
      <c r="EPN1" s="1174"/>
      <c r="EPO1" s="1174"/>
      <c r="EPP1" s="1174"/>
      <c r="EPQ1" s="1174"/>
      <c r="EPR1" s="1174"/>
      <c r="EPS1" s="1174"/>
      <c r="EPT1" s="1174"/>
      <c r="EPU1" s="1174"/>
      <c r="EPV1" s="1174"/>
      <c r="EPW1" s="1174"/>
      <c r="EPX1" s="1174"/>
      <c r="EPY1" s="1174"/>
      <c r="EPZ1" s="1174"/>
      <c r="EQA1" s="1174"/>
      <c r="EQB1" s="1174"/>
      <c r="EQC1" s="1174"/>
      <c r="EQD1" s="1174"/>
      <c r="EQE1" s="1174"/>
      <c r="EQF1" s="1174"/>
      <c r="EQG1" s="1174"/>
      <c r="EQH1" s="1174"/>
      <c r="EQI1" s="1174"/>
      <c r="EQJ1" s="1174"/>
      <c r="EQK1" s="1174"/>
      <c r="EQL1" s="1174"/>
      <c r="EQM1" s="1174"/>
      <c r="EQN1" s="1174"/>
      <c r="EQO1" s="1174"/>
      <c r="EQP1" s="1174"/>
      <c r="EQQ1" s="1174"/>
      <c r="EQR1" s="1174"/>
      <c r="EQS1" s="1174"/>
      <c r="EQT1" s="1174"/>
      <c r="EQU1" s="1174"/>
      <c r="EQV1" s="1174"/>
      <c r="EQW1" s="1174"/>
      <c r="EQX1" s="1174"/>
      <c r="EQY1" s="1174"/>
      <c r="EQZ1" s="1174"/>
      <c r="ERA1" s="1174"/>
      <c r="ERB1" s="1174"/>
      <c r="ERC1" s="1174"/>
      <c r="ERD1" s="1174"/>
      <c r="ERE1" s="1174"/>
      <c r="ERF1" s="1174"/>
      <c r="ERG1" s="1174"/>
      <c r="ERH1" s="1174"/>
      <c r="ERI1" s="1174"/>
      <c r="ERJ1" s="1174"/>
      <c r="ERK1" s="1174"/>
      <c r="ERL1" s="1174"/>
      <c r="ERM1" s="1174"/>
      <c r="ERN1" s="1174"/>
      <c r="ERO1" s="1174"/>
      <c r="ERP1" s="1174"/>
      <c r="ERQ1" s="1174"/>
      <c r="ERR1" s="1174"/>
      <c r="ERS1" s="1174"/>
      <c r="ERT1" s="1174"/>
      <c r="ERU1" s="1174"/>
      <c r="ERV1" s="1174"/>
      <c r="ERW1" s="1174"/>
      <c r="ERX1" s="1174"/>
      <c r="ERY1" s="1174"/>
      <c r="ERZ1" s="1174"/>
      <c r="ESA1" s="1174"/>
      <c r="ESB1" s="1174"/>
      <c r="ESC1" s="1174"/>
      <c r="ESD1" s="1174"/>
      <c r="ESE1" s="1174"/>
      <c r="ESF1" s="1174"/>
      <c r="ESG1" s="1174"/>
      <c r="ESH1" s="1174"/>
      <c r="ESI1" s="1174"/>
      <c r="ESJ1" s="1174"/>
      <c r="ESK1" s="1174"/>
      <c r="ESL1" s="1174"/>
      <c r="ESM1" s="1174"/>
      <c r="ESN1" s="1174"/>
      <c r="ESO1" s="1174"/>
      <c r="ESP1" s="1174"/>
      <c r="ESQ1" s="1174"/>
      <c r="ESR1" s="1174"/>
      <c r="ESS1" s="1174"/>
      <c r="EST1" s="1174"/>
      <c r="ESU1" s="1174"/>
      <c r="ESV1" s="1174"/>
      <c r="ESW1" s="1174"/>
      <c r="ESX1" s="1174"/>
      <c r="ESY1" s="1174"/>
      <c r="ESZ1" s="1174"/>
      <c r="ETA1" s="1174"/>
      <c r="ETB1" s="1174"/>
      <c r="ETC1" s="1174"/>
      <c r="ETD1" s="1174"/>
      <c r="ETE1" s="1174"/>
      <c r="ETF1" s="1174"/>
      <c r="ETG1" s="1174"/>
      <c r="ETH1" s="1174"/>
      <c r="ETI1" s="1174"/>
      <c r="ETJ1" s="1174"/>
      <c r="ETK1" s="1174"/>
      <c r="ETL1" s="1174"/>
      <c r="ETM1" s="1174"/>
      <c r="ETN1" s="1174"/>
      <c r="ETO1" s="1174"/>
      <c r="ETP1" s="1174"/>
      <c r="ETQ1" s="1174"/>
      <c r="ETR1" s="1174"/>
      <c r="ETS1" s="1174"/>
      <c r="ETT1" s="1174"/>
      <c r="ETU1" s="1174"/>
      <c r="ETV1" s="1174"/>
      <c r="ETW1" s="1174"/>
      <c r="ETX1" s="1174"/>
      <c r="ETY1" s="1174"/>
      <c r="ETZ1" s="1174"/>
      <c r="EUA1" s="1174"/>
      <c r="EUB1" s="1174"/>
      <c r="EUC1" s="1174"/>
      <c r="EUD1" s="1174"/>
      <c r="EUE1" s="1174"/>
      <c r="EUF1" s="1174"/>
      <c r="EUG1" s="1174"/>
      <c r="EUH1" s="1174"/>
      <c r="EUI1" s="1174"/>
      <c r="EUJ1" s="1174"/>
      <c r="EUK1" s="1174"/>
      <c r="EUL1" s="1174"/>
      <c r="EUM1" s="1174"/>
      <c r="EUN1" s="1174"/>
      <c r="EUO1" s="1174"/>
      <c r="EUP1" s="1174"/>
      <c r="EUQ1" s="1174"/>
      <c r="EUR1" s="1174"/>
      <c r="EUS1" s="1174"/>
      <c r="EUT1" s="1174"/>
      <c r="EUU1" s="1174"/>
      <c r="EUV1" s="1174"/>
      <c r="EUW1" s="1174"/>
      <c r="EUX1" s="1174"/>
      <c r="EUY1" s="1174"/>
      <c r="EUZ1" s="1174"/>
      <c r="EVA1" s="1174"/>
      <c r="EVB1" s="1174"/>
      <c r="EVC1" s="1174"/>
      <c r="EVD1" s="1174"/>
      <c r="EVE1" s="1174"/>
      <c r="EVF1" s="1174"/>
      <c r="EVG1" s="1174"/>
      <c r="EVH1" s="1174"/>
      <c r="EVI1" s="1174"/>
      <c r="EVJ1" s="1174"/>
      <c r="EVK1" s="1174"/>
      <c r="EVL1" s="1174"/>
      <c r="EVM1" s="1174"/>
      <c r="EVN1" s="1174"/>
      <c r="EVO1" s="1174"/>
      <c r="EVP1" s="1174"/>
      <c r="EVQ1" s="1174"/>
      <c r="EVR1" s="1174"/>
      <c r="EVS1" s="1174"/>
      <c r="EVT1" s="1174"/>
      <c r="EVU1" s="1174"/>
      <c r="EVV1" s="1174"/>
      <c r="EVW1" s="1174"/>
      <c r="EVX1" s="1174"/>
      <c r="EVY1" s="1174"/>
      <c r="EVZ1" s="1174"/>
      <c r="EWA1" s="1174"/>
      <c r="EWB1" s="1174"/>
      <c r="EWC1" s="1174"/>
      <c r="EWD1" s="1174"/>
      <c r="EWE1" s="1174"/>
      <c r="EWF1" s="1174"/>
      <c r="EWG1" s="1174"/>
      <c r="EWH1" s="1174"/>
      <c r="EWI1" s="1174"/>
      <c r="EWJ1" s="1174"/>
      <c r="EWK1" s="1174"/>
      <c r="EWL1" s="1174"/>
      <c r="EWM1" s="1174"/>
      <c r="EWN1" s="1174"/>
      <c r="EWO1" s="1174"/>
      <c r="EWP1" s="1174"/>
      <c r="EWQ1" s="1174"/>
      <c r="EWR1" s="1174"/>
      <c r="EWS1" s="1174"/>
      <c r="EWT1" s="1174"/>
      <c r="EWU1" s="1174"/>
      <c r="EWV1" s="1174"/>
      <c r="EWW1" s="1174"/>
      <c r="EWX1" s="1174"/>
      <c r="EWY1" s="1174"/>
      <c r="EWZ1" s="1174"/>
      <c r="EXA1" s="1174"/>
      <c r="EXB1" s="1174"/>
      <c r="EXC1" s="1174"/>
      <c r="EXD1" s="1174"/>
      <c r="EXE1" s="1174"/>
      <c r="EXF1" s="1174"/>
      <c r="EXG1" s="1174"/>
      <c r="EXH1" s="1174"/>
      <c r="EXI1" s="1174"/>
      <c r="EXJ1" s="1174"/>
      <c r="EXK1" s="1174"/>
      <c r="EXL1" s="1174"/>
      <c r="EXM1" s="1174"/>
      <c r="EXN1" s="1174"/>
      <c r="EXO1" s="1174"/>
      <c r="EXP1" s="1174"/>
      <c r="EXQ1" s="1174"/>
      <c r="EXR1" s="1174"/>
      <c r="EXS1" s="1174"/>
      <c r="EXT1" s="1174"/>
      <c r="EXU1" s="1174"/>
      <c r="EXV1" s="1174"/>
      <c r="EXW1" s="1174"/>
      <c r="EXX1" s="1174"/>
      <c r="EXY1" s="1174"/>
      <c r="EXZ1" s="1174"/>
      <c r="EYA1" s="1174"/>
      <c r="EYB1" s="1174"/>
      <c r="EYC1" s="1174"/>
      <c r="EYD1" s="1174"/>
      <c r="EYE1" s="1174"/>
      <c r="EYF1" s="1174"/>
      <c r="EYG1" s="1174"/>
      <c r="EYH1" s="1174"/>
      <c r="EYI1" s="1174"/>
      <c r="EYJ1" s="1174"/>
      <c r="EYK1" s="1174"/>
      <c r="EYL1" s="1174"/>
      <c r="EYM1" s="1174"/>
      <c r="EYN1" s="1174"/>
      <c r="EYO1" s="1174"/>
      <c r="EYP1" s="1174"/>
      <c r="EYQ1" s="1174"/>
      <c r="EYR1" s="1174"/>
      <c r="EYS1" s="1174"/>
      <c r="EYT1" s="1174"/>
      <c r="EYU1" s="1174"/>
      <c r="EYV1" s="1174"/>
      <c r="EYW1" s="1174"/>
      <c r="EYX1" s="1174"/>
      <c r="EYY1" s="1174"/>
      <c r="EYZ1" s="1174"/>
      <c r="EZA1" s="1174"/>
      <c r="EZB1" s="1174"/>
      <c r="EZC1" s="1174"/>
      <c r="EZD1" s="1174"/>
      <c r="EZE1" s="1174"/>
      <c r="EZF1" s="1174"/>
      <c r="EZG1" s="1174"/>
      <c r="EZH1" s="1174"/>
      <c r="EZI1" s="1174"/>
      <c r="EZJ1" s="1174"/>
      <c r="EZK1" s="1174"/>
      <c r="EZL1" s="1174"/>
      <c r="EZM1" s="1174"/>
      <c r="EZN1" s="1174"/>
      <c r="EZO1" s="1174"/>
      <c r="EZP1" s="1174"/>
      <c r="EZQ1" s="1174"/>
      <c r="EZR1" s="1174"/>
      <c r="EZS1" s="1174"/>
      <c r="EZT1" s="1174"/>
      <c r="EZU1" s="1174"/>
      <c r="EZV1" s="1174"/>
      <c r="EZW1" s="1174"/>
      <c r="EZX1" s="1174"/>
      <c r="EZY1" s="1174"/>
      <c r="EZZ1" s="1174"/>
      <c r="FAA1" s="1174"/>
      <c r="FAB1" s="1174"/>
      <c r="FAC1" s="1174"/>
      <c r="FAD1" s="1174"/>
      <c r="FAE1" s="1174"/>
      <c r="FAF1" s="1174"/>
      <c r="FAG1" s="1174"/>
      <c r="FAH1" s="1174"/>
      <c r="FAI1" s="1174"/>
      <c r="FAJ1" s="1174"/>
      <c r="FAK1" s="1174"/>
      <c r="FAL1" s="1174"/>
      <c r="FAM1" s="1174"/>
      <c r="FAN1" s="1174"/>
      <c r="FAO1" s="1174"/>
      <c r="FAP1" s="1174"/>
      <c r="FAQ1" s="1174"/>
      <c r="FAR1" s="1174"/>
      <c r="FAS1" s="1174"/>
      <c r="FAT1" s="1174"/>
      <c r="FAU1" s="1174"/>
      <c r="FAV1" s="1174"/>
      <c r="FAW1" s="1174"/>
      <c r="FAX1" s="1174"/>
      <c r="FAY1" s="1174"/>
      <c r="FAZ1" s="1174"/>
      <c r="FBA1" s="1174"/>
      <c r="FBB1" s="1174"/>
      <c r="FBC1" s="1174"/>
      <c r="FBD1" s="1174"/>
      <c r="FBE1" s="1174"/>
      <c r="FBF1" s="1174"/>
      <c r="FBG1" s="1174"/>
      <c r="FBH1" s="1174"/>
      <c r="FBI1" s="1174"/>
      <c r="FBJ1" s="1174"/>
      <c r="FBK1" s="1174"/>
      <c r="FBL1" s="1174"/>
      <c r="FBM1" s="1174"/>
      <c r="FBN1" s="1174"/>
      <c r="FBO1" s="1174"/>
      <c r="FBP1" s="1174"/>
      <c r="FBQ1" s="1174"/>
      <c r="FBR1" s="1174"/>
      <c r="FBS1" s="1174"/>
      <c r="FBT1" s="1174"/>
      <c r="FBU1" s="1174"/>
      <c r="FBV1" s="1174"/>
      <c r="FBW1" s="1174"/>
      <c r="FBX1" s="1174"/>
      <c r="FBY1" s="1174"/>
      <c r="FBZ1" s="1174"/>
      <c r="FCA1" s="1174"/>
      <c r="FCB1" s="1174"/>
      <c r="FCC1" s="1174"/>
      <c r="FCD1" s="1174"/>
      <c r="FCE1" s="1174"/>
      <c r="FCF1" s="1174"/>
      <c r="FCG1" s="1174"/>
      <c r="FCH1" s="1174"/>
      <c r="FCI1" s="1174"/>
      <c r="FCJ1" s="1174"/>
      <c r="FCK1" s="1174"/>
      <c r="FCL1" s="1174"/>
      <c r="FCM1" s="1174"/>
      <c r="FCN1" s="1174"/>
      <c r="FCO1" s="1174"/>
      <c r="FCP1" s="1174"/>
      <c r="FCQ1" s="1174"/>
      <c r="FCR1" s="1174"/>
      <c r="FCS1" s="1174"/>
      <c r="FCT1" s="1174"/>
      <c r="FCU1" s="1174"/>
      <c r="FCV1" s="1174"/>
      <c r="FCW1" s="1174"/>
      <c r="FCX1" s="1174"/>
      <c r="FCY1" s="1174"/>
      <c r="FCZ1" s="1174"/>
      <c r="FDA1" s="1174"/>
      <c r="FDB1" s="1174"/>
      <c r="FDC1" s="1174"/>
      <c r="FDD1" s="1174"/>
      <c r="FDE1" s="1174"/>
      <c r="FDF1" s="1174"/>
      <c r="FDG1" s="1174"/>
      <c r="FDH1" s="1174"/>
      <c r="FDI1" s="1174"/>
      <c r="FDJ1" s="1174"/>
      <c r="FDK1" s="1174"/>
      <c r="FDL1" s="1174"/>
      <c r="FDM1" s="1174"/>
      <c r="FDN1" s="1174"/>
      <c r="FDO1" s="1174"/>
      <c r="FDP1" s="1174"/>
      <c r="FDQ1" s="1174"/>
      <c r="FDR1" s="1174"/>
      <c r="FDS1" s="1174"/>
      <c r="FDT1" s="1174"/>
      <c r="FDU1" s="1174"/>
      <c r="FDV1" s="1174"/>
      <c r="FDW1" s="1174"/>
      <c r="FDX1" s="1174"/>
      <c r="FDY1" s="1174"/>
      <c r="FDZ1" s="1174"/>
      <c r="FEA1" s="1174"/>
      <c r="FEB1" s="1174"/>
      <c r="FEC1" s="1174"/>
      <c r="FED1" s="1174"/>
      <c r="FEE1" s="1174"/>
      <c r="FEF1" s="1174"/>
      <c r="FEG1" s="1174"/>
      <c r="FEH1" s="1174"/>
      <c r="FEI1" s="1174"/>
      <c r="FEJ1" s="1174"/>
      <c r="FEK1" s="1174"/>
      <c r="FEL1" s="1174"/>
      <c r="FEM1" s="1174"/>
      <c r="FEN1" s="1174"/>
      <c r="FEO1" s="1174"/>
      <c r="FEP1" s="1174"/>
      <c r="FEQ1" s="1174"/>
      <c r="FER1" s="1174"/>
      <c r="FES1" s="1174"/>
      <c r="FET1" s="1174"/>
      <c r="FEU1" s="1174"/>
      <c r="FEV1" s="1174"/>
      <c r="FEW1" s="1174"/>
      <c r="FEX1" s="1174"/>
      <c r="FEY1" s="1174"/>
      <c r="FEZ1" s="1174"/>
      <c r="FFA1" s="1174"/>
      <c r="FFB1" s="1174"/>
      <c r="FFC1" s="1174"/>
      <c r="FFD1" s="1174"/>
      <c r="FFE1" s="1174"/>
      <c r="FFF1" s="1174"/>
      <c r="FFG1" s="1174"/>
      <c r="FFH1" s="1174"/>
      <c r="FFI1" s="1174"/>
      <c r="FFJ1" s="1174"/>
      <c r="FFK1" s="1174"/>
      <c r="FFL1" s="1174"/>
      <c r="FFM1" s="1174"/>
      <c r="FFN1" s="1174"/>
      <c r="FFO1" s="1174"/>
      <c r="FFP1" s="1174"/>
      <c r="FFQ1" s="1174"/>
      <c r="FFR1" s="1174"/>
      <c r="FFS1" s="1174"/>
      <c r="FFT1" s="1174"/>
      <c r="FFU1" s="1174"/>
      <c r="FFV1" s="1174"/>
      <c r="FFW1" s="1174"/>
      <c r="FFX1" s="1174"/>
      <c r="FFY1" s="1174"/>
      <c r="FFZ1" s="1174"/>
      <c r="FGA1" s="1174"/>
      <c r="FGB1" s="1174"/>
      <c r="FGC1" s="1174"/>
      <c r="FGD1" s="1174"/>
      <c r="FGE1" s="1174"/>
      <c r="FGF1" s="1174"/>
      <c r="FGG1" s="1174"/>
      <c r="FGH1" s="1174"/>
      <c r="FGI1" s="1174"/>
      <c r="FGJ1" s="1174"/>
      <c r="FGK1" s="1174"/>
      <c r="FGL1" s="1174"/>
      <c r="FGM1" s="1174"/>
      <c r="FGN1" s="1174"/>
      <c r="FGO1" s="1174"/>
      <c r="FGP1" s="1174"/>
      <c r="FGQ1" s="1174"/>
      <c r="FGR1" s="1174"/>
      <c r="FGS1" s="1174"/>
      <c r="FGT1" s="1174"/>
      <c r="FGU1" s="1174"/>
      <c r="FGV1" s="1174"/>
      <c r="FGW1" s="1174"/>
      <c r="FGX1" s="1174"/>
      <c r="FGY1" s="1174"/>
      <c r="FGZ1" s="1174"/>
      <c r="FHA1" s="1174"/>
      <c r="FHB1" s="1174"/>
      <c r="FHC1" s="1174"/>
      <c r="FHD1" s="1174"/>
      <c r="FHE1" s="1174"/>
      <c r="FHF1" s="1174"/>
      <c r="FHG1" s="1174"/>
      <c r="FHH1" s="1174"/>
      <c r="FHI1" s="1174"/>
      <c r="FHJ1" s="1174"/>
      <c r="FHK1" s="1174"/>
      <c r="FHL1" s="1174"/>
      <c r="FHM1" s="1174"/>
      <c r="FHN1" s="1174"/>
      <c r="FHO1" s="1174"/>
      <c r="FHP1" s="1174"/>
      <c r="FHQ1" s="1174"/>
      <c r="FHR1" s="1174"/>
      <c r="FHS1" s="1174"/>
      <c r="FHT1" s="1174"/>
      <c r="FHU1" s="1174"/>
      <c r="FHV1" s="1174"/>
      <c r="FHW1" s="1174"/>
      <c r="FHX1" s="1174"/>
      <c r="FHY1" s="1174"/>
      <c r="FHZ1" s="1174"/>
      <c r="FIA1" s="1174"/>
      <c r="FIB1" s="1174"/>
      <c r="FIC1" s="1174"/>
      <c r="FID1" s="1174"/>
      <c r="FIE1" s="1174"/>
      <c r="FIF1" s="1174"/>
      <c r="FIG1" s="1174"/>
      <c r="FIH1" s="1174"/>
      <c r="FII1" s="1174"/>
      <c r="FIJ1" s="1174"/>
      <c r="FIK1" s="1174"/>
      <c r="FIL1" s="1174"/>
      <c r="FIM1" s="1174"/>
      <c r="FIN1" s="1174"/>
      <c r="FIO1" s="1174"/>
      <c r="FIP1" s="1174"/>
      <c r="FIQ1" s="1174"/>
      <c r="FIR1" s="1174"/>
      <c r="FIS1" s="1174"/>
      <c r="FIT1" s="1174"/>
      <c r="FIU1" s="1174"/>
      <c r="FIV1" s="1174"/>
      <c r="FIW1" s="1174"/>
      <c r="FIX1" s="1174"/>
      <c r="FIY1" s="1174"/>
      <c r="FIZ1" s="1174"/>
      <c r="FJA1" s="1174"/>
      <c r="FJB1" s="1174"/>
      <c r="FJC1" s="1174"/>
      <c r="FJD1" s="1174"/>
      <c r="FJE1" s="1174"/>
      <c r="FJF1" s="1174"/>
      <c r="FJG1" s="1174"/>
      <c r="FJH1" s="1174"/>
      <c r="FJI1" s="1174"/>
      <c r="FJJ1" s="1174"/>
      <c r="FJK1" s="1174"/>
      <c r="FJL1" s="1174"/>
      <c r="FJM1" s="1174"/>
      <c r="FJN1" s="1174"/>
      <c r="FJO1" s="1174"/>
      <c r="FJP1" s="1174"/>
      <c r="FJQ1" s="1174"/>
      <c r="FJR1" s="1174"/>
      <c r="FJS1" s="1174"/>
      <c r="FJT1" s="1174"/>
      <c r="FJU1" s="1174"/>
      <c r="FJV1" s="1174"/>
      <c r="FJW1" s="1174"/>
      <c r="FJX1" s="1174"/>
      <c r="FJY1" s="1174"/>
      <c r="FJZ1" s="1174"/>
      <c r="FKA1" s="1174"/>
      <c r="FKB1" s="1174"/>
      <c r="FKC1" s="1174"/>
      <c r="FKD1" s="1174"/>
      <c r="FKE1" s="1174"/>
      <c r="FKF1" s="1174"/>
      <c r="FKG1" s="1174"/>
      <c r="FKH1" s="1174"/>
      <c r="FKI1" s="1174"/>
      <c r="FKJ1" s="1174"/>
      <c r="FKK1" s="1174"/>
      <c r="FKL1" s="1174"/>
      <c r="FKM1" s="1174"/>
      <c r="FKN1" s="1174"/>
      <c r="FKO1" s="1174"/>
      <c r="FKP1" s="1174"/>
      <c r="FKQ1" s="1174"/>
      <c r="FKR1" s="1174"/>
      <c r="FKS1" s="1174"/>
      <c r="FKT1" s="1174"/>
      <c r="FKU1" s="1174"/>
      <c r="FKV1" s="1174"/>
      <c r="FKW1" s="1174"/>
      <c r="FKX1" s="1174"/>
      <c r="FKY1" s="1174"/>
      <c r="FKZ1" s="1174"/>
      <c r="FLA1" s="1174"/>
      <c r="FLB1" s="1174"/>
      <c r="FLC1" s="1174"/>
      <c r="FLD1" s="1174"/>
      <c r="FLE1" s="1174"/>
      <c r="FLF1" s="1174"/>
      <c r="FLG1" s="1174"/>
      <c r="FLH1" s="1174"/>
      <c r="FLI1" s="1174"/>
      <c r="FLJ1" s="1174"/>
      <c r="FLK1" s="1174"/>
      <c r="FLL1" s="1174"/>
      <c r="FLM1" s="1174"/>
      <c r="FLN1" s="1174"/>
      <c r="FLO1" s="1174"/>
      <c r="FLP1" s="1174"/>
      <c r="FLQ1" s="1174"/>
      <c r="FLR1" s="1174"/>
      <c r="FLS1" s="1174"/>
      <c r="FLT1" s="1174"/>
      <c r="FLU1" s="1174"/>
      <c r="FLV1" s="1174"/>
      <c r="FLW1" s="1174"/>
      <c r="FLX1" s="1174"/>
      <c r="FLY1" s="1174"/>
      <c r="FLZ1" s="1174"/>
      <c r="FMA1" s="1174"/>
      <c r="FMB1" s="1174"/>
      <c r="FMC1" s="1174"/>
      <c r="FMD1" s="1174"/>
      <c r="FME1" s="1174"/>
      <c r="FMF1" s="1174"/>
      <c r="FMG1" s="1174"/>
      <c r="FMH1" s="1174"/>
      <c r="FMI1" s="1174"/>
      <c r="FMJ1" s="1174"/>
      <c r="FMK1" s="1174"/>
      <c r="FML1" s="1174"/>
      <c r="FMM1" s="1174"/>
      <c r="FMN1" s="1174"/>
      <c r="FMO1" s="1174"/>
      <c r="FMP1" s="1174"/>
      <c r="FMQ1" s="1174"/>
      <c r="FMR1" s="1174"/>
      <c r="FMS1" s="1174"/>
      <c r="FMT1" s="1174"/>
      <c r="FMU1" s="1174"/>
      <c r="FMV1" s="1174"/>
      <c r="FMW1" s="1174"/>
      <c r="FMX1" s="1174"/>
      <c r="FMY1" s="1174"/>
      <c r="FMZ1" s="1174"/>
      <c r="FNA1" s="1174"/>
      <c r="FNB1" s="1174"/>
      <c r="FNC1" s="1174"/>
      <c r="FND1" s="1174"/>
      <c r="FNE1" s="1174"/>
      <c r="FNF1" s="1174"/>
      <c r="FNG1" s="1174"/>
      <c r="FNH1" s="1174"/>
      <c r="FNI1" s="1174"/>
      <c r="FNJ1" s="1174"/>
      <c r="FNK1" s="1174"/>
      <c r="FNL1" s="1174"/>
      <c r="FNM1" s="1174"/>
      <c r="FNN1" s="1174"/>
      <c r="FNO1" s="1174"/>
      <c r="FNP1" s="1174"/>
      <c r="FNQ1" s="1174"/>
      <c r="FNR1" s="1174"/>
      <c r="FNS1" s="1174"/>
      <c r="FNT1" s="1174"/>
      <c r="FNU1" s="1174"/>
      <c r="FNV1" s="1174"/>
      <c r="FNW1" s="1174"/>
      <c r="FNX1" s="1174"/>
      <c r="FNY1" s="1174"/>
      <c r="FNZ1" s="1174"/>
      <c r="FOA1" s="1174"/>
      <c r="FOB1" s="1174"/>
      <c r="FOC1" s="1174"/>
      <c r="FOD1" s="1174"/>
      <c r="FOE1" s="1174"/>
      <c r="FOF1" s="1174"/>
      <c r="FOG1" s="1174"/>
      <c r="FOH1" s="1174"/>
      <c r="FOI1" s="1174"/>
      <c r="FOJ1" s="1174"/>
      <c r="FOK1" s="1174"/>
      <c r="FOL1" s="1174"/>
      <c r="FOM1" s="1174"/>
      <c r="FON1" s="1174"/>
      <c r="FOO1" s="1174"/>
      <c r="FOP1" s="1174"/>
      <c r="FOQ1" s="1174"/>
      <c r="FOR1" s="1174"/>
      <c r="FOS1" s="1174"/>
      <c r="FOT1" s="1174"/>
      <c r="FOU1" s="1174"/>
      <c r="FOV1" s="1174"/>
      <c r="FOW1" s="1174"/>
      <c r="FOX1" s="1174"/>
      <c r="FOY1" s="1174"/>
      <c r="FOZ1" s="1174"/>
      <c r="FPA1" s="1174"/>
      <c r="FPB1" s="1174"/>
      <c r="FPC1" s="1174"/>
      <c r="FPD1" s="1174"/>
      <c r="FPE1" s="1174"/>
      <c r="FPF1" s="1174"/>
      <c r="FPG1" s="1174"/>
      <c r="FPH1" s="1174"/>
      <c r="FPI1" s="1174"/>
      <c r="FPJ1" s="1174"/>
      <c r="FPK1" s="1174"/>
      <c r="FPL1" s="1174"/>
      <c r="FPM1" s="1174"/>
      <c r="FPN1" s="1174"/>
      <c r="FPO1" s="1174"/>
      <c r="FPP1" s="1174"/>
      <c r="FPQ1" s="1174"/>
      <c r="FPR1" s="1174"/>
      <c r="FPS1" s="1174"/>
      <c r="FPT1" s="1174"/>
      <c r="FPU1" s="1174"/>
      <c r="FPV1" s="1174"/>
      <c r="FPW1" s="1174"/>
      <c r="FPX1" s="1174"/>
      <c r="FPY1" s="1174"/>
      <c r="FPZ1" s="1174"/>
      <c r="FQA1" s="1174"/>
      <c r="FQB1" s="1174"/>
      <c r="FQC1" s="1174"/>
      <c r="FQD1" s="1174"/>
      <c r="FQE1" s="1174"/>
      <c r="FQF1" s="1174"/>
      <c r="FQG1" s="1174"/>
      <c r="FQH1" s="1174"/>
      <c r="FQI1" s="1174"/>
      <c r="FQJ1" s="1174"/>
      <c r="FQK1" s="1174"/>
      <c r="FQL1" s="1174"/>
      <c r="FQM1" s="1174"/>
      <c r="FQN1" s="1174"/>
      <c r="FQO1" s="1174"/>
      <c r="FQP1" s="1174"/>
      <c r="FQQ1" s="1174"/>
      <c r="FQR1" s="1174"/>
      <c r="FQS1" s="1174"/>
      <c r="FQT1" s="1174"/>
      <c r="FQU1" s="1174"/>
      <c r="FQV1" s="1174"/>
      <c r="FQW1" s="1174"/>
      <c r="FQX1" s="1174"/>
      <c r="FQY1" s="1174"/>
      <c r="FQZ1" s="1174"/>
      <c r="FRA1" s="1174"/>
      <c r="FRB1" s="1174"/>
      <c r="FRC1" s="1174"/>
      <c r="FRD1" s="1174"/>
      <c r="FRE1" s="1174"/>
      <c r="FRF1" s="1174"/>
      <c r="FRG1" s="1174"/>
      <c r="FRH1" s="1174"/>
      <c r="FRI1" s="1174"/>
      <c r="FRJ1" s="1174"/>
      <c r="FRK1" s="1174"/>
      <c r="FRL1" s="1174"/>
      <c r="FRM1" s="1174"/>
      <c r="FRN1" s="1174"/>
      <c r="FRO1" s="1174"/>
      <c r="FRP1" s="1174"/>
      <c r="FRQ1" s="1174"/>
      <c r="FRR1" s="1174"/>
      <c r="FRS1" s="1174"/>
      <c r="FRT1" s="1174"/>
      <c r="FRU1" s="1174"/>
      <c r="FRV1" s="1174"/>
      <c r="FRW1" s="1174"/>
      <c r="FRX1" s="1174"/>
      <c r="FRY1" s="1174"/>
      <c r="FRZ1" s="1174"/>
      <c r="FSA1" s="1174"/>
      <c r="FSB1" s="1174"/>
      <c r="FSC1" s="1174"/>
      <c r="FSD1" s="1174"/>
      <c r="FSE1" s="1174"/>
      <c r="FSF1" s="1174"/>
      <c r="FSG1" s="1174"/>
      <c r="FSH1" s="1174"/>
      <c r="FSI1" s="1174"/>
      <c r="FSJ1" s="1174"/>
      <c r="FSK1" s="1174"/>
      <c r="FSL1" s="1174"/>
      <c r="FSM1" s="1174"/>
      <c r="FSN1" s="1174"/>
      <c r="FSO1" s="1174"/>
      <c r="FSP1" s="1174"/>
      <c r="FSQ1" s="1174"/>
      <c r="FSR1" s="1174"/>
      <c r="FSS1" s="1174"/>
      <c r="FST1" s="1174"/>
      <c r="FSU1" s="1174"/>
      <c r="FSV1" s="1174"/>
      <c r="FSW1" s="1174"/>
      <c r="FSX1" s="1174"/>
      <c r="FSY1" s="1174"/>
      <c r="FSZ1" s="1174"/>
      <c r="FTA1" s="1174"/>
      <c r="FTB1" s="1174"/>
      <c r="FTC1" s="1174"/>
      <c r="FTD1" s="1174"/>
      <c r="FTE1" s="1174"/>
      <c r="FTF1" s="1174"/>
      <c r="FTG1" s="1174"/>
      <c r="FTH1" s="1174"/>
      <c r="FTI1" s="1174"/>
      <c r="FTJ1" s="1174"/>
      <c r="FTK1" s="1174"/>
      <c r="FTL1" s="1174"/>
      <c r="FTM1" s="1174"/>
      <c r="FTN1" s="1174"/>
      <c r="FTO1" s="1174"/>
      <c r="FTP1" s="1174"/>
      <c r="FTQ1" s="1174"/>
      <c r="FTR1" s="1174"/>
      <c r="FTS1" s="1174"/>
      <c r="FTT1" s="1174"/>
      <c r="FTU1" s="1174"/>
      <c r="FTV1" s="1174"/>
      <c r="FTW1" s="1174"/>
      <c r="FTX1" s="1174"/>
      <c r="FTY1" s="1174"/>
      <c r="FTZ1" s="1174"/>
      <c r="FUA1" s="1174"/>
      <c r="FUB1" s="1174"/>
      <c r="FUC1" s="1174"/>
      <c r="FUD1" s="1174"/>
      <c r="FUE1" s="1174"/>
      <c r="FUF1" s="1174"/>
      <c r="FUG1" s="1174"/>
      <c r="FUH1" s="1174"/>
      <c r="FUI1" s="1174"/>
      <c r="FUJ1" s="1174"/>
      <c r="FUK1" s="1174"/>
      <c r="FUL1" s="1174"/>
      <c r="FUM1" s="1174"/>
      <c r="FUN1" s="1174"/>
      <c r="FUO1" s="1174"/>
      <c r="FUP1" s="1174"/>
      <c r="FUQ1" s="1174"/>
      <c r="FUR1" s="1174"/>
      <c r="FUS1" s="1174"/>
      <c r="FUT1" s="1174"/>
      <c r="FUU1" s="1174"/>
      <c r="FUV1" s="1174"/>
      <c r="FUW1" s="1174"/>
      <c r="FUX1" s="1174"/>
      <c r="FUY1" s="1174"/>
      <c r="FUZ1" s="1174"/>
      <c r="FVA1" s="1174"/>
      <c r="FVB1" s="1174"/>
      <c r="FVC1" s="1174"/>
      <c r="FVD1" s="1174"/>
      <c r="FVE1" s="1174"/>
      <c r="FVF1" s="1174"/>
      <c r="FVG1" s="1174"/>
      <c r="FVH1" s="1174"/>
      <c r="FVI1" s="1174"/>
      <c r="FVJ1" s="1174"/>
      <c r="FVK1" s="1174"/>
      <c r="FVL1" s="1174"/>
      <c r="FVM1" s="1174"/>
      <c r="FVN1" s="1174"/>
      <c r="FVO1" s="1174"/>
      <c r="FVP1" s="1174"/>
      <c r="FVQ1" s="1174"/>
      <c r="FVR1" s="1174"/>
      <c r="FVS1" s="1174"/>
      <c r="FVT1" s="1174"/>
      <c r="FVU1" s="1174"/>
      <c r="FVV1" s="1174"/>
      <c r="FVW1" s="1174"/>
      <c r="FVX1" s="1174"/>
      <c r="FVY1" s="1174"/>
      <c r="FVZ1" s="1174"/>
      <c r="FWA1" s="1174"/>
      <c r="FWB1" s="1174"/>
      <c r="FWC1" s="1174"/>
      <c r="FWD1" s="1174"/>
      <c r="FWE1" s="1174"/>
      <c r="FWF1" s="1174"/>
      <c r="FWG1" s="1174"/>
      <c r="FWH1" s="1174"/>
      <c r="FWI1" s="1174"/>
      <c r="FWJ1" s="1174"/>
      <c r="FWK1" s="1174"/>
      <c r="FWL1" s="1174"/>
      <c r="FWM1" s="1174"/>
      <c r="FWN1" s="1174"/>
      <c r="FWO1" s="1174"/>
      <c r="FWP1" s="1174"/>
      <c r="FWQ1" s="1174"/>
      <c r="FWR1" s="1174"/>
      <c r="FWS1" s="1174"/>
      <c r="FWT1" s="1174"/>
      <c r="FWU1" s="1174"/>
      <c r="FWV1" s="1174"/>
      <c r="FWW1" s="1174"/>
      <c r="FWX1" s="1174"/>
      <c r="FWY1" s="1174"/>
      <c r="FWZ1" s="1174"/>
      <c r="FXA1" s="1174"/>
      <c r="FXB1" s="1174"/>
      <c r="FXC1" s="1174"/>
      <c r="FXD1" s="1174"/>
      <c r="FXE1" s="1174"/>
      <c r="FXF1" s="1174"/>
      <c r="FXG1" s="1174"/>
      <c r="FXH1" s="1174"/>
      <c r="FXI1" s="1174"/>
      <c r="FXJ1" s="1174"/>
      <c r="FXK1" s="1174"/>
      <c r="FXL1" s="1174"/>
      <c r="FXM1" s="1174"/>
      <c r="FXN1" s="1174"/>
      <c r="FXO1" s="1174"/>
      <c r="FXP1" s="1174"/>
      <c r="FXQ1" s="1174"/>
      <c r="FXR1" s="1174"/>
      <c r="FXS1" s="1174"/>
      <c r="FXT1" s="1174"/>
      <c r="FXU1" s="1174"/>
      <c r="FXV1" s="1174"/>
      <c r="FXW1" s="1174"/>
      <c r="FXX1" s="1174"/>
      <c r="FXY1" s="1174"/>
      <c r="FXZ1" s="1174"/>
      <c r="FYA1" s="1174"/>
      <c r="FYB1" s="1174"/>
      <c r="FYC1" s="1174"/>
      <c r="FYD1" s="1174"/>
      <c r="FYE1" s="1174"/>
      <c r="FYF1" s="1174"/>
      <c r="FYG1" s="1174"/>
      <c r="FYH1" s="1174"/>
      <c r="FYI1" s="1174"/>
      <c r="FYJ1" s="1174"/>
      <c r="FYK1" s="1174"/>
      <c r="FYL1" s="1174"/>
      <c r="FYM1" s="1174"/>
      <c r="FYN1" s="1174"/>
      <c r="FYO1" s="1174"/>
      <c r="FYP1" s="1174"/>
      <c r="FYQ1" s="1174"/>
      <c r="FYR1" s="1174"/>
      <c r="FYS1" s="1174"/>
      <c r="FYT1" s="1174"/>
      <c r="FYU1" s="1174"/>
      <c r="FYV1" s="1174"/>
      <c r="FYW1" s="1174"/>
      <c r="FYX1" s="1174"/>
      <c r="FYY1" s="1174"/>
      <c r="FYZ1" s="1174"/>
      <c r="FZA1" s="1174"/>
      <c r="FZB1" s="1174"/>
      <c r="FZC1" s="1174"/>
      <c r="FZD1" s="1174"/>
      <c r="FZE1" s="1174"/>
      <c r="FZF1" s="1174"/>
      <c r="FZG1" s="1174"/>
      <c r="FZH1" s="1174"/>
      <c r="FZI1" s="1174"/>
      <c r="FZJ1" s="1174"/>
      <c r="FZK1" s="1174"/>
      <c r="FZL1" s="1174"/>
      <c r="FZM1" s="1174"/>
      <c r="FZN1" s="1174"/>
      <c r="FZO1" s="1174"/>
      <c r="FZP1" s="1174"/>
      <c r="FZQ1" s="1174"/>
      <c r="FZR1" s="1174"/>
      <c r="FZS1" s="1174"/>
      <c r="FZT1" s="1174"/>
      <c r="FZU1" s="1174"/>
      <c r="FZV1" s="1174"/>
      <c r="FZW1" s="1174"/>
      <c r="FZX1" s="1174"/>
      <c r="FZY1" s="1174"/>
      <c r="FZZ1" s="1174"/>
      <c r="GAA1" s="1174"/>
      <c r="GAB1" s="1174"/>
      <c r="GAC1" s="1174"/>
      <c r="GAD1" s="1174"/>
      <c r="GAE1" s="1174"/>
      <c r="GAF1" s="1174"/>
      <c r="GAG1" s="1174"/>
      <c r="GAH1" s="1174"/>
      <c r="GAI1" s="1174"/>
      <c r="GAJ1" s="1174"/>
      <c r="GAK1" s="1174"/>
      <c r="GAL1" s="1174"/>
      <c r="GAM1" s="1174"/>
      <c r="GAN1" s="1174"/>
      <c r="GAO1" s="1174"/>
      <c r="GAP1" s="1174"/>
      <c r="GAQ1" s="1174"/>
      <c r="GAR1" s="1174"/>
      <c r="GAS1" s="1174"/>
      <c r="GAT1" s="1174"/>
      <c r="GAU1" s="1174"/>
      <c r="GAV1" s="1174"/>
      <c r="GAW1" s="1174"/>
      <c r="GAX1" s="1174"/>
      <c r="GAY1" s="1174"/>
      <c r="GAZ1" s="1174"/>
      <c r="GBA1" s="1174"/>
      <c r="GBB1" s="1174"/>
      <c r="GBC1" s="1174"/>
      <c r="GBD1" s="1174"/>
      <c r="GBE1" s="1174"/>
      <c r="GBF1" s="1174"/>
      <c r="GBG1" s="1174"/>
      <c r="GBH1" s="1174"/>
      <c r="GBI1" s="1174"/>
      <c r="GBJ1" s="1174"/>
      <c r="GBK1" s="1174"/>
      <c r="GBL1" s="1174"/>
      <c r="GBM1" s="1174"/>
      <c r="GBN1" s="1174"/>
      <c r="GBO1" s="1174"/>
      <c r="GBP1" s="1174"/>
      <c r="GBQ1" s="1174"/>
      <c r="GBR1" s="1174"/>
      <c r="GBS1" s="1174"/>
      <c r="GBT1" s="1174"/>
      <c r="GBU1" s="1174"/>
      <c r="GBV1" s="1174"/>
      <c r="GBW1" s="1174"/>
      <c r="GBX1" s="1174"/>
      <c r="GBY1" s="1174"/>
      <c r="GBZ1" s="1174"/>
      <c r="GCA1" s="1174"/>
      <c r="GCB1" s="1174"/>
      <c r="GCC1" s="1174"/>
      <c r="GCD1" s="1174"/>
      <c r="GCE1" s="1174"/>
      <c r="GCF1" s="1174"/>
      <c r="GCG1" s="1174"/>
      <c r="GCH1" s="1174"/>
      <c r="GCI1" s="1174"/>
      <c r="GCJ1" s="1174"/>
      <c r="GCK1" s="1174"/>
      <c r="GCL1" s="1174"/>
      <c r="GCM1" s="1174"/>
      <c r="GCN1" s="1174"/>
      <c r="GCO1" s="1174"/>
      <c r="GCP1" s="1174"/>
      <c r="GCQ1" s="1174"/>
      <c r="GCR1" s="1174"/>
      <c r="GCS1" s="1174"/>
      <c r="GCT1" s="1174"/>
      <c r="GCU1" s="1174"/>
      <c r="GCV1" s="1174"/>
      <c r="GCW1" s="1174"/>
      <c r="GCX1" s="1174"/>
      <c r="GCY1" s="1174"/>
      <c r="GCZ1" s="1174"/>
      <c r="GDA1" s="1174"/>
      <c r="GDB1" s="1174"/>
      <c r="GDC1" s="1174"/>
      <c r="GDD1" s="1174"/>
      <c r="GDE1" s="1174"/>
      <c r="GDF1" s="1174"/>
      <c r="GDG1" s="1174"/>
      <c r="GDH1" s="1174"/>
      <c r="GDI1" s="1174"/>
      <c r="GDJ1" s="1174"/>
      <c r="GDK1" s="1174"/>
      <c r="GDL1" s="1174"/>
      <c r="GDM1" s="1174"/>
      <c r="GDN1" s="1174"/>
      <c r="GDO1" s="1174"/>
      <c r="GDP1" s="1174"/>
      <c r="GDQ1" s="1174"/>
      <c r="GDR1" s="1174"/>
      <c r="GDS1" s="1174"/>
      <c r="GDT1" s="1174"/>
      <c r="GDU1" s="1174"/>
      <c r="GDV1" s="1174"/>
      <c r="GDW1" s="1174"/>
      <c r="GDX1" s="1174"/>
      <c r="GDY1" s="1174"/>
      <c r="GDZ1" s="1174"/>
      <c r="GEA1" s="1174"/>
      <c r="GEB1" s="1174"/>
      <c r="GEC1" s="1174"/>
      <c r="GED1" s="1174"/>
      <c r="GEE1" s="1174"/>
      <c r="GEF1" s="1174"/>
      <c r="GEG1" s="1174"/>
      <c r="GEH1" s="1174"/>
      <c r="GEI1" s="1174"/>
      <c r="GEJ1" s="1174"/>
      <c r="GEK1" s="1174"/>
      <c r="GEL1" s="1174"/>
      <c r="GEM1" s="1174"/>
      <c r="GEN1" s="1174"/>
      <c r="GEO1" s="1174"/>
      <c r="GEP1" s="1174"/>
      <c r="GEQ1" s="1174"/>
      <c r="GER1" s="1174"/>
      <c r="GES1" s="1174"/>
      <c r="GET1" s="1174"/>
      <c r="GEU1" s="1174"/>
      <c r="GEV1" s="1174"/>
      <c r="GEW1" s="1174"/>
      <c r="GEX1" s="1174"/>
      <c r="GEY1" s="1174"/>
      <c r="GEZ1" s="1174"/>
      <c r="GFA1" s="1174"/>
      <c r="GFB1" s="1174"/>
      <c r="GFC1" s="1174"/>
      <c r="GFD1" s="1174"/>
      <c r="GFE1" s="1174"/>
      <c r="GFF1" s="1174"/>
      <c r="GFG1" s="1174"/>
      <c r="GFH1" s="1174"/>
      <c r="GFI1" s="1174"/>
      <c r="GFJ1" s="1174"/>
      <c r="GFK1" s="1174"/>
      <c r="GFL1" s="1174"/>
      <c r="GFM1" s="1174"/>
      <c r="GFN1" s="1174"/>
      <c r="GFO1" s="1174"/>
      <c r="GFP1" s="1174"/>
      <c r="GFQ1" s="1174"/>
      <c r="GFR1" s="1174"/>
      <c r="GFS1" s="1174"/>
      <c r="GFT1" s="1174"/>
      <c r="GFU1" s="1174"/>
      <c r="GFV1" s="1174"/>
      <c r="GFW1" s="1174"/>
      <c r="GFX1" s="1174"/>
      <c r="GFY1" s="1174"/>
      <c r="GFZ1" s="1174"/>
      <c r="GGA1" s="1174"/>
      <c r="GGB1" s="1174"/>
      <c r="GGC1" s="1174"/>
      <c r="GGD1" s="1174"/>
      <c r="GGE1" s="1174"/>
      <c r="GGF1" s="1174"/>
      <c r="GGG1" s="1174"/>
      <c r="GGH1" s="1174"/>
      <c r="GGI1" s="1174"/>
      <c r="GGJ1" s="1174"/>
      <c r="GGK1" s="1174"/>
      <c r="GGL1" s="1174"/>
      <c r="GGM1" s="1174"/>
      <c r="GGN1" s="1174"/>
      <c r="GGO1" s="1174"/>
      <c r="GGP1" s="1174"/>
      <c r="GGQ1" s="1174"/>
      <c r="GGR1" s="1174"/>
      <c r="GGS1" s="1174"/>
      <c r="GGT1" s="1174"/>
      <c r="GGU1" s="1174"/>
      <c r="GGV1" s="1174"/>
      <c r="GGW1" s="1174"/>
      <c r="GGX1" s="1174"/>
      <c r="GGY1" s="1174"/>
      <c r="GGZ1" s="1174"/>
      <c r="GHA1" s="1174"/>
      <c r="GHB1" s="1174"/>
      <c r="GHC1" s="1174"/>
      <c r="GHD1" s="1174"/>
      <c r="GHE1" s="1174"/>
      <c r="GHF1" s="1174"/>
      <c r="GHG1" s="1174"/>
      <c r="GHH1" s="1174"/>
      <c r="GHI1" s="1174"/>
      <c r="GHJ1" s="1174"/>
      <c r="GHK1" s="1174"/>
      <c r="GHL1" s="1174"/>
      <c r="GHM1" s="1174"/>
      <c r="GHN1" s="1174"/>
      <c r="GHO1" s="1174"/>
      <c r="GHP1" s="1174"/>
      <c r="GHQ1" s="1174"/>
      <c r="GHR1" s="1174"/>
      <c r="GHS1" s="1174"/>
      <c r="GHT1" s="1174"/>
      <c r="GHU1" s="1174"/>
      <c r="GHV1" s="1174"/>
      <c r="GHW1" s="1174"/>
      <c r="GHX1" s="1174"/>
      <c r="GHY1" s="1174"/>
      <c r="GHZ1" s="1174"/>
      <c r="GIA1" s="1174"/>
      <c r="GIB1" s="1174"/>
      <c r="GIC1" s="1174"/>
      <c r="GID1" s="1174"/>
      <c r="GIE1" s="1174"/>
      <c r="GIF1" s="1174"/>
      <c r="GIG1" s="1174"/>
      <c r="GIH1" s="1174"/>
      <c r="GII1" s="1174"/>
      <c r="GIJ1" s="1174"/>
      <c r="GIK1" s="1174"/>
      <c r="GIL1" s="1174"/>
      <c r="GIM1" s="1174"/>
      <c r="GIN1" s="1174"/>
      <c r="GIO1" s="1174"/>
      <c r="GIP1" s="1174"/>
      <c r="GIQ1" s="1174"/>
      <c r="GIR1" s="1174"/>
      <c r="GIS1" s="1174"/>
      <c r="GIT1" s="1174"/>
      <c r="GIU1" s="1174"/>
      <c r="GIV1" s="1174"/>
      <c r="GIW1" s="1174"/>
      <c r="GIX1" s="1174"/>
      <c r="GIY1" s="1174"/>
      <c r="GIZ1" s="1174"/>
      <c r="GJA1" s="1174"/>
      <c r="GJB1" s="1174"/>
      <c r="GJC1" s="1174"/>
      <c r="GJD1" s="1174"/>
      <c r="GJE1" s="1174"/>
      <c r="GJF1" s="1174"/>
      <c r="GJG1" s="1174"/>
      <c r="GJH1" s="1174"/>
      <c r="GJI1" s="1174"/>
      <c r="GJJ1" s="1174"/>
      <c r="GJK1" s="1174"/>
      <c r="GJL1" s="1174"/>
      <c r="GJM1" s="1174"/>
      <c r="GJN1" s="1174"/>
      <c r="GJO1" s="1174"/>
      <c r="GJP1" s="1174"/>
      <c r="GJQ1" s="1174"/>
      <c r="GJR1" s="1174"/>
      <c r="GJS1" s="1174"/>
      <c r="GJT1" s="1174"/>
      <c r="GJU1" s="1174"/>
      <c r="GJV1" s="1174"/>
      <c r="GJW1" s="1174"/>
      <c r="GJX1" s="1174"/>
      <c r="GJY1" s="1174"/>
      <c r="GJZ1" s="1174"/>
      <c r="GKA1" s="1174"/>
      <c r="GKB1" s="1174"/>
      <c r="GKC1" s="1174"/>
      <c r="GKD1" s="1174"/>
      <c r="GKE1" s="1174"/>
      <c r="GKF1" s="1174"/>
      <c r="GKG1" s="1174"/>
      <c r="GKH1" s="1174"/>
      <c r="GKI1" s="1174"/>
      <c r="GKJ1" s="1174"/>
      <c r="GKK1" s="1174"/>
      <c r="GKL1" s="1174"/>
      <c r="GKM1" s="1174"/>
      <c r="GKN1" s="1174"/>
      <c r="GKO1" s="1174"/>
      <c r="GKP1" s="1174"/>
      <c r="GKQ1" s="1174"/>
      <c r="GKR1" s="1174"/>
      <c r="GKS1" s="1174"/>
      <c r="GKT1" s="1174"/>
      <c r="GKU1" s="1174"/>
      <c r="GKV1" s="1174"/>
      <c r="GKW1" s="1174"/>
      <c r="GKX1" s="1174"/>
      <c r="GKY1" s="1174"/>
      <c r="GKZ1" s="1174"/>
      <c r="GLA1" s="1174"/>
      <c r="GLB1" s="1174"/>
      <c r="GLC1" s="1174"/>
      <c r="GLD1" s="1174"/>
      <c r="GLE1" s="1174"/>
      <c r="GLF1" s="1174"/>
      <c r="GLG1" s="1174"/>
      <c r="GLH1" s="1174"/>
      <c r="GLI1" s="1174"/>
      <c r="GLJ1" s="1174"/>
      <c r="GLK1" s="1174"/>
      <c r="GLL1" s="1174"/>
      <c r="GLM1" s="1174"/>
      <c r="GLN1" s="1174"/>
      <c r="GLO1" s="1174"/>
      <c r="GLP1" s="1174"/>
      <c r="GLQ1" s="1174"/>
      <c r="GLR1" s="1174"/>
      <c r="GLS1" s="1174"/>
      <c r="GLT1" s="1174"/>
      <c r="GLU1" s="1174"/>
      <c r="GLV1" s="1174"/>
      <c r="GLW1" s="1174"/>
      <c r="GLX1" s="1174"/>
      <c r="GLY1" s="1174"/>
      <c r="GLZ1" s="1174"/>
      <c r="GMA1" s="1174"/>
      <c r="GMB1" s="1174"/>
      <c r="GMC1" s="1174"/>
      <c r="GMD1" s="1174"/>
      <c r="GME1" s="1174"/>
      <c r="GMF1" s="1174"/>
      <c r="GMG1" s="1174"/>
      <c r="GMH1" s="1174"/>
      <c r="GMI1" s="1174"/>
      <c r="GMJ1" s="1174"/>
      <c r="GMK1" s="1174"/>
      <c r="GML1" s="1174"/>
      <c r="GMM1" s="1174"/>
      <c r="GMN1" s="1174"/>
      <c r="GMO1" s="1174"/>
      <c r="GMP1" s="1174"/>
      <c r="GMQ1" s="1174"/>
      <c r="GMR1" s="1174"/>
      <c r="GMS1" s="1174"/>
      <c r="GMT1" s="1174"/>
      <c r="GMU1" s="1174"/>
      <c r="GMV1" s="1174"/>
      <c r="GMW1" s="1174"/>
      <c r="GMX1" s="1174"/>
      <c r="GMY1" s="1174"/>
      <c r="GMZ1" s="1174"/>
      <c r="GNA1" s="1174"/>
      <c r="GNB1" s="1174"/>
      <c r="GNC1" s="1174"/>
      <c r="GND1" s="1174"/>
      <c r="GNE1" s="1174"/>
      <c r="GNF1" s="1174"/>
      <c r="GNG1" s="1174"/>
      <c r="GNH1" s="1174"/>
      <c r="GNI1" s="1174"/>
      <c r="GNJ1" s="1174"/>
      <c r="GNK1" s="1174"/>
      <c r="GNL1" s="1174"/>
      <c r="GNM1" s="1174"/>
      <c r="GNN1" s="1174"/>
      <c r="GNO1" s="1174"/>
      <c r="GNP1" s="1174"/>
      <c r="GNQ1" s="1174"/>
      <c r="GNR1" s="1174"/>
      <c r="GNS1" s="1174"/>
      <c r="GNT1" s="1174"/>
      <c r="GNU1" s="1174"/>
      <c r="GNV1" s="1174"/>
      <c r="GNW1" s="1174"/>
      <c r="GNX1" s="1174"/>
      <c r="GNY1" s="1174"/>
      <c r="GNZ1" s="1174"/>
      <c r="GOA1" s="1174"/>
      <c r="GOB1" s="1174"/>
      <c r="GOC1" s="1174"/>
      <c r="GOD1" s="1174"/>
      <c r="GOE1" s="1174"/>
      <c r="GOF1" s="1174"/>
      <c r="GOG1" s="1174"/>
      <c r="GOH1" s="1174"/>
      <c r="GOI1" s="1174"/>
      <c r="GOJ1" s="1174"/>
      <c r="GOK1" s="1174"/>
      <c r="GOL1" s="1174"/>
      <c r="GOM1" s="1174"/>
      <c r="GON1" s="1174"/>
      <c r="GOO1" s="1174"/>
      <c r="GOP1" s="1174"/>
      <c r="GOQ1" s="1174"/>
      <c r="GOR1" s="1174"/>
      <c r="GOS1" s="1174"/>
      <c r="GOT1" s="1174"/>
      <c r="GOU1" s="1174"/>
      <c r="GOV1" s="1174"/>
      <c r="GOW1" s="1174"/>
      <c r="GOX1" s="1174"/>
      <c r="GOY1" s="1174"/>
      <c r="GOZ1" s="1174"/>
      <c r="GPA1" s="1174"/>
      <c r="GPB1" s="1174"/>
      <c r="GPC1" s="1174"/>
      <c r="GPD1" s="1174"/>
      <c r="GPE1" s="1174"/>
      <c r="GPF1" s="1174"/>
      <c r="GPG1" s="1174"/>
      <c r="GPH1" s="1174"/>
      <c r="GPI1" s="1174"/>
      <c r="GPJ1" s="1174"/>
      <c r="GPK1" s="1174"/>
      <c r="GPL1" s="1174"/>
      <c r="GPM1" s="1174"/>
      <c r="GPN1" s="1174"/>
      <c r="GPO1" s="1174"/>
      <c r="GPP1" s="1174"/>
      <c r="GPQ1" s="1174"/>
      <c r="GPR1" s="1174"/>
      <c r="GPS1" s="1174"/>
      <c r="GPT1" s="1174"/>
      <c r="GPU1" s="1174"/>
      <c r="GPV1" s="1174"/>
      <c r="GPW1" s="1174"/>
      <c r="GPX1" s="1174"/>
      <c r="GPY1" s="1174"/>
      <c r="GPZ1" s="1174"/>
      <c r="GQA1" s="1174"/>
      <c r="GQB1" s="1174"/>
      <c r="GQC1" s="1174"/>
      <c r="GQD1" s="1174"/>
      <c r="GQE1" s="1174"/>
      <c r="GQF1" s="1174"/>
      <c r="GQG1" s="1174"/>
      <c r="GQH1" s="1174"/>
      <c r="GQI1" s="1174"/>
      <c r="GQJ1" s="1174"/>
      <c r="GQK1" s="1174"/>
      <c r="GQL1" s="1174"/>
      <c r="GQM1" s="1174"/>
      <c r="GQN1" s="1174"/>
      <c r="GQO1" s="1174"/>
      <c r="GQP1" s="1174"/>
      <c r="GQQ1" s="1174"/>
      <c r="GQR1" s="1174"/>
      <c r="GQS1" s="1174"/>
      <c r="GQT1" s="1174"/>
      <c r="GQU1" s="1174"/>
      <c r="GQV1" s="1174"/>
      <c r="GQW1" s="1174"/>
      <c r="GQX1" s="1174"/>
      <c r="GQY1" s="1174"/>
      <c r="GQZ1" s="1174"/>
      <c r="GRA1" s="1174"/>
      <c r="GRB1" s="1174"/>
      <c r="GRC1" s="1174"/>
      <c r="GRD1" s="1174"/>
      <c r="GRE1" s="1174"/>
      <c r="GRF1" s="1174"/>
      <c r="GRG1" s="1174"/>
      <c r="GRH1" s="1174"/>
      <c r="GRI1" s="1174"/>
      <c r="GRJ1" s="1174"/>
      <c r="GRK1" s="1174"/>
      <c r="GRL1" s="1174"/>
      <c r="GRM1" s="1174"/>
      <c r="GRN1" s="1174"/>
      <c r="GRO1" s="1174"/>
      <c r="GRP1" s="1174"/>
      <c r="GRQ1" s="1174"/>
      <c r="GRR1" s="1174"/>
      <c r="GRS1" s="1174"/>
      <c r="GRT1" s="1174"/>
      <c r="GRU1" s="1174"/>
      <c r="GRV1" s="1174"/>
      <c r="GRW1" s="1174"/>
      <c r="GRX1" s="1174"/>
      <c r="GRY1" s="1174"/>
      <c r="GRZ1" s="1174"/>
      <c r="GSA1" s="1174"/>
      <c r="GSB1" s="1174"/>
      <c r="GSC1" s="1174"/>
      <c r="GSD1" s="1174"/>
      <c r="GSE1" s="1174"/>
      <c r="GSF1" s="1174"/>
      <c r="GSG1" s="1174"/>
      <c r="GSH1" s="1174"/>
      <c r="GSI1" s="1174"/>
      <c r="GSJ1" s="1174"/>
      <c r="GSK1" s="1174"/>
      <c r="GSL1" s="1174"/>
      <c r="GSM1" s="1174"/>
      <c r="GSN1" s="1174"/>
      <c r="GSO1" s="1174"/>
      <c r="GSP1" s="1174"/>
      <c r="GSQ1" s="1174"/>
      <c r="GSR1" s="1174"/>
      <c r="GSS1" s="1174"/>
      <c r="GST1" s="1174"/>
      <c r="GSU1" s="1174"/>
      <c r="GSV1" s="1174"/>
      <c r="GSW1" s="1174"/>
      <c r="GSX1" s="1174"/>
      <c r="GSY1" s="1174"/>
      <c r="GSZ1" s="1174"/>
      <c r="GTA1" s="1174"/>
      <c r="GTB1" s="1174"/>
      <c r="GTC1" s="1174"/>
      <c r="GTD1" s="1174"/>
      <c r="GTE1" s="1174"/>
      <c r="GTF1" s="1174"/>
      <c r="GTG1" s="1174"/>
      <c r="GTH1" s="1174"/>
      <c r="GTI1" s="1174"/>
      <c r="GTJ1" s="1174"/>
      <c r="GTK1" s="1174"/>
      <c r="GTL1" s="1174"/>
      <c r="GTM1" s="1174"/>
      <c r="GTN1" s="1174"/>
      <c r="GTO1" s="1174"/>
      <c r="GTP1" s="1174"/>
      <c r="GTQ1" s="1174"/>
      <c r="GTR1" s="1174"/>
      <c r="GTS1" s="1174"/>
      <c r="GTT1" s="1174"/>
      <c r="GTU1" s="1174"/>
      <c r="GTV1" s="1174"/>
      <c r="GTW1" s="1174"/>
      <c r="GTX1" s="1174"/>
      <c r="GTY1" s="1174"/>
      <c r="GTZ1" s="1174"/>
      <c r="GUA1" s="1174"/>
      <c r="GUB1" s="1174"/>
      <c r="GUC1" s="1174"/>
      <c r="GUD1" s="1174"/>
      <c r="GUE1" s="1174"/>
      <c r="GUF1" s="1174"/>
      <c r="GUG1" s="1174"/>
      <c r="GUH1" s="1174"/>
      <c r="GUI1" s="1174"/>
      <c r="GUJ1" s="1174"/>
      <c r="GUK1" s="1174"/>
      <c r="GUL1" s="1174"/>
      <c r="GUM1" s="1174"/>
      <c r="GUN1" s="1174"/>
      <c r="GUO1" s="1174"/>
      <c r="GUP1" s="1174"/>
      <c r="GUQ1" s="1174"/>
      <c r="GUR1" s="1174"/>
      <c r="GUS1" s="1174"/>
      <c r="GUT1" s="1174"/>
      <c r="GUU1" s="1174"/>
      <c r="GUV1" s="1174"/>
      <c r="GUW1" s="1174"/>
      <c r="GUX1" s="1174"/>
      <c r="GUY1" s="1174"/>
      <c r="GUZ1" s="1174"/>
      <c r="GVA1" s="1174"/>
      <c r="GVB1" s="1174"/>
      <c r="GVC1" s="1174"/>
      <c r="GVD1" s="1174"/>
      <c r="GVE1" s="1174"/>
      <c r="GVF1" s="1174"/>
      <c r="GVG1" s="1174"/>
      <c r="GVH1" s="1174"/>
      <c r="GVI1" s="1174"/>
      <c r="GVJ1" s="1174"/>
      <c r="GVK1" s="1174"/>
      <c r="GVL1" s="1174"/>
      <c r="GVM1" s="1174"/>
      <c r="GVN1" s="1174"/>
      <c r="GVO1" s="1174"/>
      <c r="GVP1" s="1174"/>
      <c r="GVQ1" s="1174"/>
      <c r="GVR1" s="1174"/>
      <c r="GVS1" s="1174"/>
      <c r="GVT1" s="1174"/>
      <c r="GVU1" s="1174"/>
      <c r="GVV1" s="1174"/>
      <c r="GVW1" s="1174"/>
      <c r="GVX1" s="1174"/>
      <c r="GVY1" s="1174"/>
      <c r="GVZ1" s="1174"/>
      <c r="GWA1" s="1174"/>
      <c r="GWB1" s="1174"/>
      <c r="GWC1" s="1174"/>
      <c r="GWD1" s="1174"/>
      <c r="GWE1" s="1174"/>
      <c r="GWF1" s="1174"/>
      <c r="GWG1" s="1174"/>
      <c r="GWH1" s="1174"/>
      <c r="GWI1" s="1174"/>
      <c r="GWJ1" s="1174"/>
      <c r="GWK1" s="1174"/>
      <c r="GWL1" s="1174"/>
      <c r="GWM1" s="1174"/>
      <c r="GWN1" s="1174"/>
      <c r="GWO1" s="1174"/>
      <c r="GWP1" s="1174"/>
      <c r="GWQ1" s="1174"/>
      <c r="GWR1" s="1174"/>
      <c r="GWS1" s="1174"/>
      <c r="GWT1" s="1174"/>
      <c r="GWU1" s="1174"/>
      <c r="GWV1" s="1174"/>
      <c r="GWW1" s="1174"/>
      <c r="GWX1" s="1174"/>
      <c r="GWY1" s="1174"/>
      <c r="GWZ1" s="1174"/>
      <c r="GXA1" s="1174"/>
      <c r="GXB1" s="1174"/>
      <c r="GXC1" s="1174"/>
      <c r="GXD1" s="1174"/>
      <c r="GXE1" s="1174"/>
      <c r="GXF1" s="1174"/>
      <c r="GXG1" s="1174"/>
      <c r="GXH1" s="1174"/>
      <c r="GXI1" s="1174"/>
      <c r="GXJ1" s="1174"/>
      <c r="GXK1" s="1174"/>
      <c r="GXL1" s="1174"/>
      <c r="GXM1" s="1174"/>
      <c r="GXN1" s="1174"/>
      <c r="GXO1" s="1174"/>
      <c r="GXP1" s="1174"/>
      <c r="GXQ1" s="1174"/>
      <c r="GXR1" s="1174"/>
      <c r="GXS1" s="1174"/>
      <c r="GXT1" s="1174"/>
      <c r="GXU1" s="1174"/>
      <c r="GXV1" s="1174"/>
      <c r="GXW1" s="1174"/>
      <c r="GXX1" s="1174"/>
      <c r="GXY1" s="1174"/>
      <c r="GXZ1" s="1174"/>
      <c r="GYA1" s="1174"/>
      <c r="GYB1" s="1174"/>
      <c r="GYC1" s="1174"/>
      <c r="GYD1" s="1174"/>
      <c r="GYE1" s="1174"/>
      <c r="GYF1" s="1174"/>
      <c r="GYG1" s="1174"/>
      <c r="GYH1" s="1174"/>
      <c r="GYI1" s="1174"/>
      <c r="GYJ1" s="1174"/>
      <c r="GYK1" s="1174"/>
      <c r="GYL1" s="1174"/>
      <c r="GYM1" s="1174"/>
      <c r="GYN1" s="1174"/>
      <c r="GYO1" s="1174"/>
      <c r="GYP1" s="1174"/>
      <c r="GYQ1" s="1174"/>
      <c r="GYR1" s="1174"/>
      <c r="GYS1" s="1174"/>
      <c r="GYT1" s="1174"/>
      <c r="GYU1" s="1174"/>
      <c r="GYV1" s="1174"/>
      <c r="GYW1" s="1174"/>
      <c r="GYX1" s="1174"/>
      <c r="GYY1" s="1174"/>
      <c r="GYZ1" s="1174"/>
      <c r="GZA1" s="1174"/>
      <c r="GZB1" s="1174"/>
      <c r="GZC1" s="1174"/>
      <c r="GZD1" s="1174"/>
      <c r="GZE1" s="1174"/>
      <c r="GZF1" s="1174"/>
      <c r="GZG1" s="1174"/>
      <c r="GZH1" s="1174"/>
      <c r="GZI1" s="1174"/>
      <c r="GZJ1" s="1174"/>
      <c r="GZK1" s="1174"/>
      <c r="GZL1" s="1174"/>
      <c r="GZM1" s="1174"/>
      <c r="GZN1" s="1174"/>
      <c r="GZO1" s="1174"/>
      <c r="GZP1" s="1174"/>
      <c r="GZQ1" s="1174"/>
      <c r="GZR1" s="1174"/>
      <c r="GZS1" s="1174"/>
      <c r="GZT1" s="1174"/>
      <c r="GZU1" s="1174"/>
      <c r="GZV1" s="1174"/>
      <c r="GZW1" s="1174"/>
      <c r="GZX1" s="1174"/>
      <c r="GZY1" s="1174"/>
      <c r="GZZ1" s="1174"/>
      <c r="HAA1" s="1174"/>
      <c r="HAB1" s="1174"/>
      <c r="HAC1" s="1174"/>
      <c r="HAD1" s="1174"/>
      <c r="HAE1" s="1174"/>
      <c r="HAF1" s="1174"/>
      <c r="HAG1" s="1174"/>
      <c r="HAH1" s="1174"/>
      <c r="HAI1" s="1174"/>
      <c r="HAJ1" s="1174"/>
      <c r="HAK1" s="1174"/>
      <c r="HAL1" s="1174"/>
      <c r="HAM1" s="1174"/>
      <c r="HAN1" s="1174"/>
      <c r="HAO1" s="1174"/>
      <c r="HAP1" s="1174"/>
      <c r="HAQ1" s="1174"/>
      <c r="HAR1" s="1174"/>
      <c r="HAS1" s="1174"/>
      <c r="HAT1" s="1174"/>
      <c r="HAU1" s="1174"/>
      <c r="HAV1" s="1174"/>
      <c r="HAW1" s="1174"/>
      <c r="HAX1" s="1174"/>
      <c r="HAY1" s="1174"/>
      <c r="HAZ1" s="1174"/>
      <c r="HBA1" s="1174"/>
      <c r="HBB1" s="1174"/>
      <c r="HBC1" s="1174"/>
      <c r="HBD1" s="1174"/>
      <c r="HBE1" s="1174"/>
      <c r="HBF1" s="1174"/>
      <c r="HBG1" s="1174"/>
      <c r="HBH1" s="1174"/>
      <c r="HBI1" s="1174"/>
      <c r="HBJ1" s="1174"/>
      <c r="HBK1" s="1174"/>
      <c r="HBL1" s="1174"/>
      <c r="HBM1" s="1174"/>
      <c r="HBN1" s="1174"/>
      <c r="HBO1" s="1174"/>
      <c r="HBP1" s="1174"/>
      <c r="HBQ1" s="1174"/>
      <c r="HBR1" s="1174"/>
      <c r="HBS1" s="1174"/>
      <c r="HBT1" s="1174"/>
      <c r="HBU1" s="1174"/>
      <c r="HBV1" s="1174"/>
      <c r="HBW1" s="1174"/>
      <c r="HBX1" s="1174"/>
      <c r="HBY1" s="1174"/>
      <c r="HBZ1" s="1174"/>
      <c r="HCA1" s="1174"/>
      <c r="HCB1" s="1174"/>
      <c r="HCC1" s="1174"/>
      <c r="HCD1" s="1174"/>
      <c r="HCE1" s="1174"/>
      <c r="HCF1" s="1174"/>
      <c r="HCG1" s="1174"/>
      <c r="HCH1" s="1174"/>
      <c r="HCI1" s="1174"/>
      <c r="HCJ1" s="1174"/>
      <c r="HCK1" s="1174"/>
      <c r="HCL1" s="1174"/>
      <c r="HCM1" s="1174"/>
      <c r="HCN1" s="1174"/>
      <c r="HCO1" s="1174"/>
      <c r="HCP1" s="1174"/>
      <c r="HCQ1" s="1174"/>
      <c r="HCR1" s="1174"/>
      <c r="HCS1" s="1174"/>
      <c r="HCT1" s="1174"/>
      <c r="HCU1" s="1174"/>
      <c r="HCV1" s="1174"/>
      <c r="HCW1" s="1174"/>
      <c r="HCX1" s="1174"/>
      <c r="HCY1" s="1174"/>
      <c r="HCZ1" s="1174"/>
      <c r="HDA1" s="1174"/>
      <c r="HDB1" s="1174"/>
      <c r="HDC1" s="1174"/>
      <c r="HDD1" s="1174"/>
      <c r="HDE1" s="1174"/>
      <c r="HDF1" s="1174"/>
      <c r="HDG1" s="1174"/>
      <c r="HDH1" s="1174"/>
      <c r="HDI1" s="1174"/>
      <c r="HDJ1" s="1174"/>
      <c r="HDK1" s="1174"/>
      <c r="HDL1" s="1174"/>
      <c r="HDM1" s="1174"/>
      <c r="HDN1" s="1174"/>
      <c r="HDO1" s="1174"/>
      <c r="HDP1" s="1174"/>
      <c r="HDQ1" s="1174"/>
      <c r="HDR1" s="1174"/>
      <c r="HDS1" s="1174"/>
      <c r="HDT1" s="1174"/>
      <c r="HDU1" s="1174"/>
      <c r="HDV1" s="1174"/>
      <c r="HDW1" s="1174"/>
      <c r="HDX1" s="1174"/>
      <c r="HDY1" s="1174"/>
      <c r="HDZ1" s="1174"/>
      <c r="HEA1" s="1174"/>
      <c r="HEB1" s="1174"/>
      <c r="HEC1" s="1174"/>
      <c r="HED1" s="1174"/>
      <c r="HEE1" s="1174"/>
      <c r="HEF1" s="1174"/>
      <c r="HEG1" s="1174"/>
      <c r="HEH1" s="1174"/>
      <c r="HEI1" s="1174"/>
      <c r="HEJ1" s="1174"/>
      <c r="HEK1" s="1174"/>
      <c r="HEL1" s="1174"/>
      <c r="HEM1" s="1174"/>
      <c r="HEN1" s="1174"/>
      <c r="HEO1" s="1174"/>
      <c r="HEP1" s="1174"/>
      <c r="HEQ1" s="1174"/>
      <c r="HER1" s="1174"/>
      <c r="HES1" s="1174"/>
      <c r="HET1" s="1174"/>
      <c r="HEU1" s="1174"/>
      <c r="HEV1" s="1174"/>
      <c r="HEW1" s="1174"/>
      <c r="HEX1" s="1174"/>
      <c r="HEY1" s="1174"/>
      <c r="HEZ1" s="1174"/>
      <c r="HFA1" s="1174"/>
      <c r="HFB1" s="1174"/>
      <c r="HFC1" s="1174"/>
      <c r="HFD1" s="1174"/>
      <c r="HFE1" s="1174"/>
      <c r="HFF1" s="1174"/>
      <c r="HFG1" s="1174"/>
      <c r="HFH1" s="1174"/>
      <c r="HFI1" s="1174"/>
      <c r="HFJ1" s="1174"/>
      <c r="HFK1" s="1174"/>
      <c r="HFL1" s="1174"/>
      <c r="HFM1" s="1174"/>
      <c r="HFN1" s="1174"/>
      <c r="HFO1" s="1174"/>
      <c r="HFP1" s="1174"/>
      <c r="HFQ1" s="1174"/>
      <c r="HFR1" s="1174"/>
      <c r="HFS1" s="1174"/>
      <c r="HFT1" s="1174"/>
      <c r="HFU1" s="1174"/>
      <c r="HFV1" s="1174"/>
      <c r="HFW1" s="1174"/>
      <c r="HFX1" s="1174"/>
      <c r="HFY1" s="1174"/>
      <c r="HFZ1" s="1174"/>
      <c r="HGA1" s="1174"/>
      <c r="HGB1" s="1174"/>
      <c r="HGC1" s="1174"/>
      <c r="HGD1" s="1174"/>
      <c r="HGE1" s="1174"/>
      <c r="HGF1" s="1174"/>
      <c r="HGG1" s="1174"/>
      <c r="HGH1" s="1174"/>
      <c r="HGI1" s="1174"/>
      <c r="HGJ1" s="1174"/>
      <c r="HGK1" s="1174"/>
      <c r="HGL1" s="1174"/>
      <c r="HGM1" s="1174"/>
      <c r="HGN1" s="1174"/>
      <c r="HGO1" s="1174"/>
      <c r="HGP1" s="1174"/>
      <c r="HGQ1" s="1174"/>
      <c r="HGR1" s="1174"/>
      <c r="HGS1" s="1174"/>
      <c r="HGT1" s="1174"/>
      <c r="HGU1" s="1174"/>
      <c r="HGV1" s="1174"/>
      <c r="HGW1" s="1174"/>
      <c r="HGX1" s="1174"/>
      <c r="HGY1" s="1174"/>
      <c r="HGZ1" s="1174"/>
      <c r="HHA1" s="1174"/>
      <c r="HHB1" s="1174"/>
      <c r="HHC1" s="1174"/>
      <c r="HHD1" s="1174"/>
      <c r="HHE1" s="1174"/>
      <c r="HHF1" s="1174"/>
      <c r="HHG1" s="1174"/>
      <c r="HHH1" s="1174"/>
      <c r="HHI1" s="1174"/>
      <c r="HHJ1" s="1174"/>
      <c r="HHK1" s="1174"/>
      <c r="HHL1" s="1174"/>
      <c r="HHM1" s="1174"/>
      <c r="HHN1" s="1174"/>
      <c r="HHO1" s="1174"/>
      <c r="HHP1" s="1174"/>
      <c r="HHQ1" s="1174"/>
      <c r="HHR1" s="1174"/>
      <c r="HHS1" s="1174"/>
      <c r="HHT1" s="1174"/>
      <c r="HHU1" s="1174"/>
      <c r="HHV1" s="1174"/>
      <c r="HHW1" s="1174"/>
      <c r="HHX1" s="1174"/>
      <c r="HHY1" s="1174"/>
      <c r="HHZ1" s="1174"/>
      <c r="HIA1" s="1174"/>
      <c r="HIB1" s="1174"/>
      <c r="HIC1" s="1174"/>
      <c r="HID1" s="1174"/>
      <c r="HIE1" s="1174"/>
      <c r="HIF1" s="1174"/>
      <c r="HIG1" s="1174"/>
      <c r="HIH1" s="1174"/>
      <c r="HII1" s="1174"/>
      <c r="HIJ1" s="1174"/>
      <c r="HIK1" s="1174"/>
      <c r="HIL1" s="1174"/>
      <c r="HIM1" s="1174"/>
      <c r="HIN1" s="1174"/>
      <c r="HIO1" s="1174"/>
      <c r="HIP1" s="1174"/>
      <c r="HIQ1" s="1174"/>
      <c r="HIR1" s="1174"/>
      <c r="HIS1" s="1174"/>
      <c r="HIT1" s="1174"/>
      <c r="HIU1" s="1174"/>
      <c r="HIV1" s="1174"/>
      <c r="HIW1" s="1174"/>
      <c r="HIX1" s="1174"/>
      <c r="HIY1" s="1174"/>
      <c r="HIZ1" s="1174"/>
      <c r="HJA1" s="1174"/>
      <c r="HJB1" s="1174"/>
      <c r="HJC1" s="1174"/>
      <c r="HJD1" s="1174"/>
      <c r="HJE1" s="1174"/>
      <c r="HJF1" s="1174"/>
      <c r="HJG1" s="1174"/>
      <c r="HJH1" s="1174"/>
      <c r="HJI1" s="1174"/>
      <c r="HJJ1" s="1174"/>
      <c r="HJK1" s="1174"/>
      <c r="HJL1" s="1174"/>
      <c r="HJM1" s="1174"/>
      <c r="HJN1" s="1174"/>
      <c r="HJO1" s="1174"/>
      <c r="HJP1" s="1174"/>
      <c r="HJQ1" s="1174"/>
      <c r="HJR1" s="1174"/>
      <c r="HJS1" s="1174"/>
      <c r="HJT1" s="1174"/>
      <c r="HJU1" s="1174"/>
      <c r="HJV1" s="1174"/>
      <c r="HJW1" s="1174"/>
      <c r="HJX1" s="1174"/>
      <c r="HJY1" s="1174"/>
      <c r="HJZ1" s="1174"/>
      <c r="HKA1" s="1174"/>
      <c r="HKB1" s="1174"/>
      <c r="HKC1" s="1174"/>
      <c r="HKD1" s="1174"/>
      <c r="HKE1" s="1174"/>
      <c r="HKF1" s="1174"/>
      <c r="HKG1" s="1174"/>
      <c r="HKH1" s="1174"/>
      <c r="HKI1" s="1174"/>
      <c r="HKJ1" s="1174"/>
      <c r="HKK1" s="1174"/>
      <c r="HKL1" s="1174"/>
      <c r="HKM1" s="1174"/>
      <c r="HKN1" s="1174"/>
      <c r="HKO1" s="1174"/>
      <c r="HKP1" s="1174"/>
      <c r="HKQ1" s="1174"/>
      <c r="HKR1" s="1174"/>
      <c r="HKS1" s="1174"/>
      <c r="HKT1" s="1174"/>
      <c r="HKU1" s="1174"/>
      <c r="HKV1" s="1174"/>
      <c r="HKW1" s="1174"/>
      <c r="HKX1" s="1174"/>
      <c r="HKY1" s="1174"/>
      <c r="HKZ1" s="1174"/>
      <c r="HLA1" s="1174"/>
      <c r="HLB1" s="1174"/>
      <c r="HLC1" s="1174"/>
      <c r="HLD1" s="1174"/>
      <c r="HLE1" s="1174"/>
      <c r="HLF1" s="1174"/>
      <c r="HLG1" s="1174"/>
      <c r="HLH1" s="1174"/>
      <c r="HLI1" s="1174"/>
      <c r="HLJ1" s="1174"/>
      <c r="HLK1" s="1174"/>
      <c r="HLL1" s="1174"/>
      <c r="HLM1" s="1174"/>
      <c r="HLN1" s="1174"/>
      <c r="HLO1" s="1174"/>
      <c r="HLP1" s="1174"/>
      <c r="HLQ1" s="1174"/>
      <c r="HLR1" s="1174"/>
      <c r="HLS1" s="1174"/>
      <c r="HLT1" s="1174"/>
      <c r="HLU1" s="1174"/>
      <c r="HLV1" s="1174"/>
      <c r="HLW1" s="1174"/>
      <c r="HLX1" s="1174"/>
      <c r="HLY1" s="1174"/>
      <c r="HLZ1" s="1174"/>
      <c r="HMA1" s="1174"/>
      <c r="HMB1" s="1174"/>
      <c r="HMC1" s="1174"/>
      <c r="HMD1" s="1174"/>
      <c r="HME1" s="1174"/>
      <c r="HMF1" s="1174"/>
      <c r="HMG1" s="1174"/>
      <c r="HMH1" s="1174"/>
      <c r="HMI1" s="1174"/>
      <c r="HMJ1" s="1174"/>
      <c r="HMK1" s="1174"/>
      <c r="HML1" s="1174"/>
      <c r="HMM1" s="1174"/>
      <c r="HMN1" s="1174"/>
      <c r="HMO1" s="1174"/>
      <c r="HMP1" s="1174"/>
      <c r="HMQ1" s="1174"/>
      <c r="HMR1" s="1174"/>
      <c r="HMS1" s="1174"/>
      <c r="HMT1" s="1174"/>
      <c r="HMU1" s="1174"/>
      <c r="HMV1" s="1174"/>
      <c r="HMW1" s="1174"/>
      <c r="HMX1" s="1174"/>
      <c r="HMY1" s="1174"/>
      <c r="HMZ1" s="1174"/>
      <c r="HNA1" s="1174"/>
      <c r="HNB1" s="1174"/>
      <c r="HNC1" s="1174"/>
      <c r="HND1" s="1174"/>
      <c r="HNE1" s="1174"/>
      <c r="HNF1" s="1174"/>
      <c r="HNG1" s="1174"/>
      <c r="HNH1" s="1174"/>
      <c r="HNI1" s="1174"/>
      <c r="HNJ1" s="1174"/>
      <c r="HNK1" s="1174"/>
      <c r="HNL1" s="1174"/>
      <c r="HNM1" s="1174"/>
      <c r="HNN1" s="1174"/>
      <c r="HNO1" s="1174"/>
      <c r="HNP1" s="1174"/>
      <c r="HNQ1" s="1174"/>
      <c r="HNR1" s="1174"/>
      <c r="HNS1" s="1174"/>
      <c r="HNT1" s="1174"/>
      <c r="HNU1" s="1174"/>
      <c r="HNV1" s="1174"/>
      <c r="HNW1" s="1174"/>
      <c r="HNX1" s="1174"/>
      <c r="HNY1" s="1174"/>
      <c r="HNZ1" s="1174"/>
      <c r="HOA1" s="1174"/>
      <c r="HOB1" s="1174"/>
      <c r="HOC1" s="1174"/>
      <c r="HOD1" s="1174"/>
      <c r="HOE1" s="1174"/>
      <c r="HOF1" s="1174"/>
      <c r="HOG1" s="1174"/>
      <c r="HOH1" s="1174"/>
      <c r="HOI1" s="1174"/>
      <c r="HOJ1" s="1174"/>
      <c r="HOK1" s="1174"/>
      <c r="HOL1" s="1174"/>
      <c r="HOM1" s="1174"/>
      <c r="HON1" s="1174"/>
      <c r="HOO1" s="1174"/>
      <c r="HOP1" s="1174"/>
      <c r="HOQ1" s="1174"/>
      <c r="HOR1" s="1174"/>
      <c r="HOS1" s="1174"/>
      <c r="HOT1" s="1174"/>
      <c r="HOU1" s="1174"/>
      <c r="HOV1" s="1174"/>
      <c r="HOW1" s="1174"/>
      <c r="HOX1" s="1174"/>
      <c r="HOY1" s="1174"/>
      <c r="HOZ1" s="1174"/>
      <c r="HPA1" s="1174"/>
      <c r="HPB1" s="1174"/>
      <c r="HPC1" s="1174"/>
      <c r="HPD1" s="1174"/>
      <c r="HPE1" s="1174"/>
      <c r="HPF1" s="1174"/>
      <c r="HPG1" s="1174"/>
      <c r="HPH1" s="1174"/>
      <c r="HPI1" s="1174"/>
      <c r="HPJ1" s="1174"/>
      <c r="HPK1" s="1174"/>
      <c r="HPL1" s="1174"/>
      <c r="HPM1" s="1174"/>
      <c r="HPN1" s="1174"/>
      <c r="HPO1" s="1174"/>
      <c r="HPP1" s="1174"/>
      <c r="HPQ1" s="1174"/>
      <c r="HPR1" s="1174"/>
      <c r="HPS1" s="1174"/>
      <c r="HPT1" s="1174"/>
      <c r="HPU1" s="1174"/>
      <c r="HPV1" s="1174"/>
      <c r="HPW1" s="1174"/>
      <c r="HPX1" s="1174"/>
      <c r="HPY1" s="1174"/>
      <c r="HPZ1" s="1174"/>
      <c r="HQA1" s="1174"/>
      <c r="HQB1" s="1174"/>
      <c r="HQC1" s="1174"/>
      <c r="HQD1" s="1174"/>
      <c r="HQE1" s="1174"/>
      <c r="HQF1" s="1174"/>
      <c r="HQG1" s="1174"/>
      <c r="HQH1" s="1174"/>
      <c r="HQI1" s="1174"/>
      <c r="HQJ1" s="1174"/>
      <c r="HQK1" s="1174"/>
      <c r="HQL1" s="1174"/>
      <c r="HQM1" s="1174"/>
      <c r="HQN1" s="1174"/>
      <c r="HQO1" s="1174"/>
      <c r="HQP1" s="1174"/>
      <c r="HQQ1" s="1174"/>
      <c r="HQR1" s="1174"/>
      <c r="HQS1" s="1174"/>
      <c r="HQT1" s="1174"/>
      <c r="HQU1" s="1174"/>
      <c r="HQV1" s="1174"/>
      <c r="HQW1" s="1174"/>
      <c r="HQX1" s="1174"/>
      <c r="HQY1" s="1174"/>
      <c r="HQZ1" s="1174"/>
      <c r="HRA1" s="1174"/>
      <c r="HRB1" s="1174"/>
      <c r="HRC1" s="1174"/>
      <c r="HRD1" s="1174"/>
      <c r="HRE1" s="1174"/>
      <c r="HRF1" s="1174"/>
      <c r="HRG1" s="1174"/>
      <c r="HRH1" s="1174"/>
      <c r="HRI1" s="1174"/>
      <c r="HRJ1" s="1174"/>
      <c r="HRK1" s="1174"/>
      <c r="HRL1" s="1174"/>
      <c r="HRM1" s="1174"/>
      <c r="HRN1" s="1174"/>
      <c r="HRO1" s="1174"/>
      <c r="HRP1" s="1174"/>
      <c r="HRQ1" s="1174"/>
      <c r="HRR1" s="1174"/>
      <c r="HRS1" s="1174"/>
      <c r="HRT1" s="1174"/>
      <c r="HRU1" s="1174"/>
      <c r="HRV1" s="1174"/>
      <c r="HRW1" s="1174"/>
      <c r="HRX1" s="1174"/>
      <c r="HRY1" s="1174"/>
      <c r="HRZ1" s="1174"/>
      <c r="HSA1" s="1174"/>
      <c r="HSB1" s="1174"/>
      <c r="HSC1" s="1174"/>
      <c r="HSD1" s="1174"/>
      <c r="HSE1" s="1174"/>
      <c r="HSF1" s="1174"/>
      <c r="HSG1" s="1174"/>
      <c r="HSH1" s="1174"/>
      <c r="HSI1" s="1174"/>
      <c r="HSJ1" s="1174"/>
      <c r="HSK1" s="1174"/>
      <c r="HSL1" s="1174"/>
      <c r="HSM1" s="1174"/>
      <c r="HSN1" s="1174"/>
      <c r="HSO1" s="1174"/>
      <c r="HSP1" s="1174"/>
      <c r="HSQ1" s="1174"/>
      <c r="HSR1" s="1174"/>
      <c r="HSS1" s="1174"/>
      <c r="HST1" s="1174"/>
      <c r="HSU1" s="1174"/>
      <c r="HSV1" s="1174"/>
      <c r="HSW1" s="1174"/>
      <c r="HSX1" s="1174"/>
      <c r="HSY1" s="1174"/>
      <c r="HSZ1" s="1174"/>
      <c r="HTA1" s="1174"/>
      <c r="HTB1" s="1174"/>
      <c r="HTC1" s="1174"/>
      <c r="HTD1" s="1174"/>
      <c r="HTE1" s="1174"/>
      <c r="HTF1" s="1174"/>
      <c r="HTG1" s="1174"/>
      <c r="HTH1" s="1174"/>
      <c r="HTI1" s="1174"/>
      <c r="HTJ1" s="1174"/>
      <c r="HTK1" s="1174"/>
      <c r="HTL1" s="1174"/>
      <c r="HTM1" s="1174"/>
      <c r="HTN1" s="1174"/>
      <c r="HTO1" s="1174"/>
      <c r="HTP1" s="1174"/>
      <c r="HTQ1" s="1174"/>
      <c r="HTR1" s="1174"/>
      <c r="HTS1" s="1174"/>
      <c r="HTT1" s="1174"/>
      <c r="HTU1" s="1174"/>
      <c r="HTV1" s="1174"/>
      <c r="HTW1" s="1174"/>
      <c r="HTX1" s="1174"/>
      <c r="HTY1" s="1174"/>
      <c r="HTZ1" s="1174"/>
      <c r="HUA1" s="1174"/>
      <c r="HUB1" s="1174"/>
      <c r="HUC1" s="1174"/>
      <c r="HUD1" s="1174"/>
      <c r="HUE1" s="1174"/>
      <c r="HUF1" s="1174"/>
      <c r="HUG1" s="1174"/>
      <c r="HUH1" s="1174"/>
      <c r="HUI1" s="1174"/>
      <c r="HUJ1" s="1174"/>
      <c r="HUK1" s="1174"/>
      <c r="HUL1" s="1174"/>
      <c r="HUM1" s="1174"/>
      <c r="HUN1" s="1174"/>
      <c r="HUO1" s="1174"/>
      <c r="HUP1" s="1174"/>
      <c r="HUQ1" s="1174"/>
      <c r="HUR1" s="1174"/>
      <c r="HUS1" s="1174"/>
      <c r="HUT1" s="1174"/>
      <c r="HUU1" s="1174"/>
      <c r="HUV1" s="1174"/>
      <c r="HUW1" s="1174"/>
      <c r="HUX1" s="1174"/>
      <c r="HUY1" s="1174"/>
      <c r="HUZ1" s="1174"/>
      <c r="HVA1" s="1174"/>
      <c r="HVB1" s="1174"/>
      <c r="HVC1" s="1174"/>
      <c r="HVD1" s="1174"/>
      <c r="HVE1" s="1174"/>
      <c r="HVF1" s="1174"/>
      <c r="HVG1" s="1174"/>
      <c r="HVH1" s="1174"/>
      <c r="HVI1" s="1174"/>
      <c r="HVJ1" s="1174"/>
      <c r="HVK1" s="1174"/>
      <c r="HVL1" s="1174"/>
      <c r="HVM1" s="1174"/>
      <c r="HVN1" s="1174"/>
      <c r="HVO1" s="1174"/>
      <c r="HVP1" s="1174"/>
      <c r="HVQ1" s="1174"/>
      <c r="HVR1" s="1174"/>
      <c r="HVS1" s="1174"/>
      <c r="HVT1" s="1174"/>
      <c r="HVU1" s="1174"/>
      <c r="HVV1" s="1174"/>
      <c r="HVW1" s="1174"/>
      <c r="HVX1" s="1174"/>
      <c r="HVY1" s="1174"/>
      <c r="HVZ1" s="1174"/>
      <c r="HWA1" s="1174"/>
      <c r="HWB1" s="1174"/>
      <c r="HWC1" s="1174"/>
      <c r="HWD1" s="1174"/>
      <c r="HWE1" s="1174"/>
      <c r="HWF1" s="1174"/>
      <c r="HWG1" s="1174"/>
      <c r="HWH1" s="1174"/>
      <c r="HWI1" s="1174"/>
      <c r="HWJ1" s="1174"/>
      <c r="HWK1" s="1174"/>
      <c r="HWL1" s="1174"/>
      <c r="HWM1" s="1174"/>
      <c r="HWN1" s="1174"/>
      <c r="HWO1" s="1174"/>
      <c r="HWP1" s="1174"/>
      <c r="HWQ1" s="1174"/>
      <c r="HWR1" s="1174"/>
      <c r="HWS1" s="1174"/>
      <c r="HWT1" s="1174"/>
      <c r="HWU1" s="1174"/>
      <c r="HWV1" s="1174"/>
      <c r="HWW1" s="1174"/>
      <c r="HWX1" s="1174"/>
      <c r="HWY1" s="1174"/>
      <c r="HWZ1" s="1174"/>
      <c r="HXA1" s="1174"/>
      <c r="HXB1" s="1174"/>
      <c r="HXC1" s="1174"/>
      <c r="HXD1" s="1174"/>
      <c r="HXE1" s="1174"/>
      <c r="HXF1" s="1174"/>
      <c r="HXG1" s="1174"/>
      <c r="HXH1" s="1174"/>
      <c r="HXI1" s="1174"/>
      <c r="HXJ1" s="1174"/>
      <c r="HXK1" s="1174"/>
      <c r="HXL1" s="1174"/>
      <c r="HXM1" s="1174"/>
      <c r="HXN1" s="1174"/>
      <c r="HXO1" s="1174"/>
      <c r="HXP1" s="1174"/>
      <c r="HXQ1" s="1174"/>
      <c r="HXR1" s="1174"/>
      <c r="HXS1" s="1174"/>
      <c r="HXT1" s="1174"/>
      <c r="HXU1" s="1174"/>
      <c r="HXV1" s="1174"/>
      <c r="HXW1" s="1174"/>
      <c r="HXX1" s="1174"/>
      <c r="HXY1" s="1174"/>
      <c r="HXZ1" s="1174"/>
      <c r="HYA1" s="1174"/>
      <c r="HYB1" s="1174"/>
      <c r="HYC1" s="1174"/>
      <c r="HYD1" s="1174"/>
      <c r="HYE1" s="1174"/>
      <c r="HYF1" s="1174"/>
      <c r="HYG1" s="1174"/>
      <c r="HYH1" s="1174"/>
      <c r="HYI1" s="1174"/>
      <c r="HYJ1" s="1174"/>
      <c r="HYK1" s="1174"/>
      <c r="HYL1" s="1174"/>
      <c r="HYM1" s="1174"/>
      <c r="HYN1" s="1174"/>
      <c r="HYO1" s="1174"/>
      <c r="HYP1" s="1174"/>
      <c r="HYQ1" s="1174"/>
      <c r="HYR1" s="1174"/>
      <c r="HYS1" s="1174"/>
      <c r="HYT1" s="1174"/>
      <c r="HYU1" s="1174"/>
      <c r="HYV1" s="1174"/>
      <c r="HYW1" s="1174"/>
      <c r="HYX1" s="1174"/>
      <c r="HYY1" s="1174"/>
      <c r="HYZ1" s="1174"/>
      <c r="HZA1" s="1174"/>
      <c r="HZB1" s="1174"/>
      <c r="HZC1" s="1174"/>
      <c r="HZD1" s="1174"/>
      <c r="HZE1" s="1174"/>
      <c r="HZF1" s="1174"/>
      <c r="HZG1" s="1174"/>
      <c r="HZH1" s="1174"/>
      <c r="HZI1" s="1174"/>
      <c r="HZJ1" s="1174"/>
      <c r="HZK1" s="1174"/>
      <c r="HZL1" s="1174"/>
      <c r="HZM1" s="1174"/>
      <c r="HZN1" s="1174"/>
      <c r="HZO1" s="1174"/>
      <c r="HZP1" s="1174"/>
      <c r="HZQ1" s="1174"/>
      <c r="HZR1" s="1174"/>
      <c r="HZS1" s="1174"/>
      <c r="HZT1" s="1174"/>
      <c r="HZU1" s="1174"/>
      <c r="HZV1" s="1174"/>
      <c r="HZW1" s="1174"/>
      <c r="HZX1" s="1174"/>
      <c r="HZY1" s="1174"/>
      <c r="HZZ1" s="1174"/>
      <c r="IAA1" s="1174"/>
      <c r="IAB1" s="1174"/>
      <c r="IAC1" s="1174"/>
      <c r="IAD1" s="1174"/>
      <c r="IAE1" s="1174"/>
      <c r="IAF1" s="1174"/>
      <c r="IAG1" s="1174"/>
      <c r="IAH1" s="1174"/>
      <c r="IAI1" s="1174"/>
      <c r="IAJ1" s="1174"/>
      <c r="IAK1" s="1174"/>
      <c r="IAL1" s="1174"/>
      <c r="IAM1" s="1174"/>
      <c r="IAN1" s="1174"/>
      <c r="IAO1" s="1174"/>
      <c r="IAP1" s="1174"/>
      <c r="IAQ1" s="1174"/>
      <c r="IAR1" s="1174"/>
      <c r="IAS1" s="1174"/>
      <c r="IAT1" s="1174"/>
      <c r="IAU1" s="1174"/>
      <c r="IAV1" s="1174"/>
      <c r="IAW1" s="1174"/>
      <c r="IAX1" s="1174"/>
      <c r="IAY1" s="1174"/>
      <c r="IAZ1" s="1174"/>
      <c r="IBA1" s="1174"/>
      <c r="IBB1" s="1174"/>
      <c r="IBC1" s="1174"/>
      <c r="IBD1" s="1174"/>
      <c r="IBE1" s="1174"/>
      <c r="IBF1" s="1174"/>
      <c r="IBG1" s="1174"/>
      <c r="IBH1" s="1174"/>
      <c r="IBI1" s="1174"/>
      <c r="IBJ1" s="1174"/>
      <c r="IBK1" s="1174"/>
      <c r="IBL1" s="1174"/>
      <c r="IBM1" s="1174"/>
      <c r="IBN1" s="1174"/>
      <c r="IBO1" s="1174"/>
      <c r="IBP1" s="1174"/>
      <c r="IBQ1" s="1174"/>
      <c r="IBR1" s="1174"/>
      <c r="IBS1" s="1174"/>
      <c r="IBT1" s="1174"/>
      <c r="IBU1" s="1174"/>
      <c r="IBV1" s="1174"/>
      <c r="IBW1" s="1174"/>
      <c r="IBX1" s="1174"/>
      <c r="IBY1" s="1174"/>
      <c r="IBZ1" s="1174"/>
      <c r="ICA1" s="1174"/>
      <c r="ICB1" s="1174"/>
      <c r="ICC1" s="1174"/>
      <c r="ICD1" s="1174"/>
      <c r="ICE1" s="1174"/>
      <c r="ICF1" s="1174"/>
      <c r="ICG1" s="1174"/>
      <c r="ICH1" s="1174"/>
      <c r="ICI1" s="1174"/>
      <c r="ICJ1" s="1174"/>
      <c r="ICK1" s="1174"/>
      <c r="ICL1" s="1174"/>
      <c r="ICM1" s="1174"/>
      <c r="ICN1" s="1174"/>
      <c r="ICO1" s="1174"/>
      <c r="ICP1" s="1174"/>
      <c r="ICQ1" s="1174"/>
      <c r="ICR1" s="1174"/>
      <c r="ICS1" s="1174"/>
      <c r="ICT1" s="1174"/>
      <c r="ICU1" s="1174"/>
      <c r="ICV1" s="1174"/>
      <c r="ICW1" s="1174"/>
      <c r="ICX1" s="1174"/>
      <c r="ICY1" s="1174"/>
      <c r="ICZ1" s="1174"/>
      <c r="IDA1" s="1174"/>
      <c r="IDB1" s="1174"/>
      <c r="IDC1" s="1174"/>
      <c r="IDD1" s="1174"/>
      <c r="IDE1" s="1174"/>
      <c r="IDF1" s="1174"/>
      <c r="IDG1" s="1174"/>
      <c r="IDH1" s="1174"/>
      <c r="IDI1" s="1174"/>
      <c r="IDJ1" s="1174"/>
      <c r="IDK1" s="1174"/>
      <c r="IDL1" s="1174"/>
      <c r="IDM1" s="1174"/>
      <c r="IDN1" s="1174"/>
      <c r="IDO1" s="1174"/>
      <c r="IDP1" s="1174"/>
      <c r="IDQ1" s="1174"/>
      <c r="IDR1" s="1174"/>
      <c r="IDS1" s="1174"/>
      <c r="IDT1" s="1174"/>
      <c r="IDU1" s="1174"/>
      <c r="IDV1" s="1174"/>
      <c r="IDW1" s="1174"/>
      <c r="IDX1" s="1174"/>
      <c r="IDY1" s="1174"/>
      <c r="IDZ1" s="1174"/>
      <c r="IEA1" s="1174"/>
      <c r="IEB1" s="1174"/>
      <c r="IEC1" s="1174"/>
      <c r="IED1" s="1174"/>
      <c r="IEE1" s="1174"/>
      <c r="IEF1" s="1174"/>
      <c r="IEG1" s="1174"/>
      <c r="IEH1" s="1174"/>
      <c r="IEI1" s="1174"/>
      <c r="IEJ1" s="1174"/>
      <c r="IEK1" s="1174"/>
      <c r="IEL1" s="1174"/>
      <c r="IEM1" s="1174"/>
      <c r="IEN1" s="1174"/>
      <c r="IEO1" s="1174"/>
      <c r="IEP1" s="1174"/>
      <c r="IEQ1" s="1174"/>
      <c r="IER1" s="1174"/>
      <c r="IES1" s="1174"/>
      <c r="IET1" s="1174"/>
      <c r="IEU1" s="1174"/>
      <c r="IEV1" s="1174"/>
      <c r="IEW1" s="1174"/>
      <c r="IEX1" s="1174"/>
      <c r="IEY1" s="1174"/>
      <c r="IEZ1" s="1174"/>
      <c r="IFA1" s="1174"/>
      <c r="IFB1" s="1174"/>
      <c r="IFC1" s="1174"/>
      <c r="IFD1" s="1174"/>
      <c r="IFE1" s="1174"/>
      <c r="IFF1" s="1174"/>
      <c r="IFG1" s="1174"/>
      <c r="IFH1" s="1174"/>
      <c r="IFI1" s="1174"/>
      <c r="IFJ1" s="1174"/>
      <c r="IFK1" s="1174"/>
      <c r="IFL1" s="1174"/>
      <c r="IFM1" s="1174"/>
      <c r="IFN1" s="1174"/>
      <c r="IFO1" s="1174"/>
      <c r="IFP1" s="1174"/>
      <c r="IFQ1" s="1174"/>
      <c r="IFR1" s="1174"/>
      <c r="IFS1" s="1174"/>
      <c r="IFT1" s="1174"/>
      <c r="IFU1" s="1174"/>
      <c r="IFV1" s="1174"/>
      <c r="IFW1" s="1174"/>
      <c r="IFX1" s="1174"/>
      <c r="IFY1" s="1174"/>
      <c r="IFZ1" s="1174"/>
      <c r="IGA1" s="1174"/>
      <c r="IGB1" s="1174"/>
      <c r="IGC1" s="1174"/>
      <c r="IGD1" s="1174"/>
      <c r="IGE1" s="1174"/>
      <c r="IGF1" s="1174"/>
      <c r="IGG1" s="1174"/>
      <c r="IGH1" s="1174"/>
      <c r="IGI1" s="1174"/>
      <c r="IGJ1" s="1174"/>
      <c r="IGK1" s="1174"/>
      <c r="IGL1" s="1174"/>
      <c r="IGM1" s="1174"/>
      <c r="IGN1" s="1174"/>
      <c r="IGO1" s="1174"/>
      <c r="IGP1" s="1174"/>
      <c r="IGQ1" s="1174"/>
      <c r="IGR1" s="1174"/>
      <c r="IGS1" s="1174"/>
      <c r="IGT1" s="1174"/>
      <c r="IGU1" s="1174"/>
      <c r="IGV1" s="1174"/>
      <c r="IGW1" s="1174"/>
      <c r="IGX1" s="1174"/>
      <c r="IGY1" s="1174"/>
      <c r="IGZ1" s="1174"/>
      <c r="IHA1" s="1174"/>
      <c r="IHB1" s="1174"/>
      <c r="IHC1" s="1174"/>
      <c r="IHD1" s="1174"/>
      <c r="IHE1" s="1174"/>
      <c r="IHF1" s="1174"/>
      <c r="IHG1" s="1174"/>
      <c r="IHH1" s="1174"/>
      <c r="IHI1" s="1174"/>
      <c r="IHJ1" s="1174"/>
      <c r="IHK1" s="1174"/>
      <c r="IHL1" s="1174"/>
      <c r="IHM1" s="1174"/>
      <c r="IHN1" s="1174"/>
      <c r="IHO1" s="1174"/>
      <c r="IHP1" s="1174"/>
      <c r="IHQ1" s="1174"/>
      <c r="IHR1" s="1174"/>
      <c r="IHS1" s="1174"/>
      <c r="IHT1" s="1174"/>
      <c r="IHU1" s="1174"/>
      <c r="IHV1" s="1174"/>
      <c r="IHW1" s="1174"/>
      <c r="IHX1" s="1174"/>
      <c r="IHY1" s="1174"/>
      <c r="IHZ1" s="1174"/>
      <c r="IIA1" s="1174"/>
      <c r="IIB1" s="1174"/>
      <c r="IIC1" s="1174"/>
      <c r="IID1" s="1174"/>
      <c r="IIE1" s="1174"/>
      <c r="IIF1" s="1174"/>
      <c r="IIG1" s="1174"/>
      <c r="IIH1" s="1174"/>
      <c r="III1" s="1174"/>
      <c r="IIJ1" s="1174"/>
      <c r="IIK1" s="1174"/>
      <c r="IIL1" s="1174"/>
      <c r="IIM1" s="1174"/>
      <c r="IIN1" s="1174"/>
      <c r="IIO1" s="1174"/>
      <c r="IIP1" s="1174"/>
      <c r="IIQ1" s="1174"/>
      <c r="IIR1" s="1174"/>
      <c r="IIS1" s="1174"/>
      <c r="IIT1" s="1174"/>
      <c r="IIU1" s="1174"/>
      <c r="IIV1" s="1174"/>
      <c r="IIW1" s="1174"/>
      <c r="IIX1" s="1174"/>
      <c r="IIY1" s="1174"/>
      <c r="IIZ1" s="1174"/>
      <c r="IJA1" s="1174"/>
      <c r="IJB1" s="1174"/>
      <c r="IJC1" s="1174"/>
      <c r="IJD1" s="1174"/>
      <c r="IJE1" s="1174"/>
      <c r="IJF1" s="1174"/>
      <c r="IJG1" s="1174"/>
      <c r="IJH1" s="1174"/>
      <c r="IJI1" s="1174"/>
      <c r="IJJ1" s="1174"/>
      <c r="IJK1" s="1174"/>
      <c r="IJL1" s="1174"/>
      <c r="IJM1" s="1174"/>
      <c r="IJN1" s="1174"/>
      <c r="IJO1" s="1174"/>
      <c r="IJP1" s="1174"/>
      <c r="IJQ1" s="1174"/>
      <c r="IJR1" s="1174"/>
      <c r="IJS1" s="1174"/>
      <c r="IJT1" s="1174"/>
      <c r="IJU1" s="1174"/>
      <c r="IJV1" s="1174"/>
      <c r="IJW1" s="1174"/>
      <c r="IJX1" s="1174"/>
      <c r="IJY1" s="1174"/>
      <c r="IJZ1" s="1174"/>
      <c r="IKA1" s="1174"/>
      <c r="IKB1" s="1174"/>
      <c r="IKC1" s="1174"/>
      <c r="IKD1" s="1174"/>
      <c r="IKE1" s="1174"/>
      <c r="IKF1" s="1174"/>
      <c r="IKG1" s="1174"/>
      <c r="IKH1" s="1174"/>
      <c r="IKI1" s="1174"/>
      <c r="IKJ1" s="1174"/>
      <c r="IKK1" s="1174"/>
      <c r="IKL1" s="1174"/>
      <c r="IKM1" s="1174"/>
      <c r="IKN1" s="1174"/>
      <c r="IKO1" s="1174"/>
      <c r="IKP1" s="1174"/>
      <c r="IKQ1" s="1174"/>
      <c r="IKR1" s="1174"/>
      <c r="IKS1" s="1174"/>
      <c r="IKT1" s="1174"/>
      <c r="IKU1" s="1174"/>
      <c r="IKV1" s="1174"/>
      <c r="IKW1" s="1174"/>
      <c r="IKX1" s="1174"/>
      <c r="IKY1" s="1174"/>
      <c r="IKZ1" s="1174"/>
      <c r="ILA1" s="1174"/>
      <c r="ILB1" s="1174"/>
      <c r="ILC1" s="1174"/>
      <c r="ILD1" s="1174"/>
      <c r="ILE1" s="1174"/>
      <c r="ILF1" s="1174"/>
      <c r="ILG1" s="1174"/>
      <c r="ILH1" s="1174"/>
      <c r="ILI1" s="1174"/>
      <c r="ILJ1" s="1174"/>
      <c r="ILK1" s="1174"/>
      <c r="ILL1" s="1174"/>
      <c r="ILM1" s="1174"/>
      <c r="ILN1" s="1174"/>
      <c r="ILO1" s="1174"/>
      <c r="ILP1" s="1174"/>
      <c r="ILQ1" s="1174"/>
      <c r="ILR1" s="1174"/>
      <c r="ILS1" s="1174"/>
      <c r="ILT1" s="1174"/>
      <c r="ILU1" s="1174"/>
      <c r="ILV1" s="1174"/>
      <c r="ILW1" s="1174"/>
      <c r="ILX1" s="1174"/>
      <c r="ILY1" s="1174"/>
      <c r="ILZ1" s="1174"/>
      <c r="IMA1" s="1174"/>
      <c r="IMB1" s="1174"/>
      <c r="IMC1" s="1174"/>
      <c r="IMD1" s="1174"/>
      <c r="IME1" s="1174"/>
      <c r="IMF1" s="1174"/>
      <c r="IMG1" s="1174"/>
      <c r="IMH1" s="1174"/>
      <c r="IMI1" s="1174"/>
      <c r="IMJ1" s="1174"/>
      <c r="IMK1" s="1174"/>
      <c r="IML1" s="1174"/>
      <c r="IMM1" s="1174"/>
      <c r="IMN1" s="1174"/>
      <c r="IMO1" s="1174"/>
      <c r="IMP1" s="1174"/>
      <c r="IMQ1" s="1174"/>
      <c r="IMR1" s="1174"/>
      <c r="IMS1" s="1174"/>
      <c r="IMT1" s="1174"/>
      <c r="IMU1" s="1174"/>
      <c r="IMV1" s="1174"/>
      <c r="IMW1" s="1174"/>
      <c r="IMX1" s="1174"/>
      <c r="IMY1" s="1174"/>
      <c r="IMZ1" s="1174"/>
      <c r="INA1" s="1174"/>
      <c r="INB1" s="1174"/>
      <c r="INC1" s="1174"/>
      <c r="IND1" s="1174"/>
      <c r="INE1" s="1174"/>
      <c r="INF1" s="1174"/>
      <c r="ING1" s="1174"/>
      <c r="INH1" s="1174"/>
      <c r="INI1" s="1174"/>
      <c r="INJ1" s="1174"/>
      <c r="INK1" s="1174"/>
      <c r="INL1" s="1174"/>
      <c r="INM1" s="1174"/>
      <c r="INN1" s="1174"/>
      <c r="INO1" s="1174"/>
      <c r="INP1" s="1174"/>
      <c r="INQ1" s="1174"/>
      <c r="INR1" s="1174"/>
      <c r="INS1" s="1174"/>
      <c r="INT1" s="1174"/>
      <c r="INU1" s="1174"/>
      <c r="INV1" s="1174"/>
      <c r="INW1" s="1174"/>
      <c r="INX1" s="1174"/>
      <c r="INY1" s="1174"/>
      <c r="INZ1" s="1174"/>
      <c r="IOA1" s="1174"/>
      <c r="IOB1" s="1174"/>
      <c r="IOC1" s="1174"/>
      <c r="IOD1" s="1174"/>
      <c r="IOE1" s="1174"/>
      <c r="IOF1" s="1174"/>
      <c r="IOG1" s="1174"/>
      <c r="IOH1" s="1174"/>
      <c r="IOI1" s="1174"/>
      <c r="IOJ1" s="1174"/>
      <c r="IOK1" s="1174"/>
      <c r="IOL1" s="1174"/>
      <c r="IOM1" s="1174"/>
      <c r="ION1" s="1174"/>
      <c r="IOO1" s="1174"/>
      <c r="IOP1" s="1174"/>
      <c r="IOQ1" s="1174"/>
      <c r="IOR1" s="1174"/>
      <c r="IOS1" s="1174"/>
      <c r="IOT1" s="1174"/>
      <c r="IOU1" s="1174"/>
      <c r="IOV1" s="1174"/>
      <c r="IOW1" s="1174"/>
      <c r="IOX1" s="1174"/>
      <c r="IOY1" s="1174"/>
      <c r="IOZ1" s="1174"/>
      <c r="IPA1" s="1174"/>
      <c r="IPB1" s="1174"/>
      <c r="IPC1" s="1174"/>
      <c r="IPD1" s="1174"/>
      <c r="IPE1" s="1174"/>
      <c r="IPF1" s="1174"/>
      <c r="IPG1" s="1174"/>
      <c r="IPH1" s="1174"/>
      <c r="IPI1" s="1174"/>
      <c r="IPJ1" s="1174"/>
      <c r="IPK1" s="1174"/>
      <c r="IPL1" s="1174"/>
      <c r="IPM1" s="1174"/>
      <c r="IPN1" s="1174"/>
      <c r="IPO1" s="1174"/>
      <c r="IPP1" s="1174"/>
      <c r="IPQ1" s="1174"/>
      <c r="IPR1" s="1174"/>
      <c r="IPS1" s="1174"/>
      <c r="IPT1" s="1174"/>
      <c r="IPU1" s="1174"/>
      <c r="IPV1" s="1174"/>
      <c r="IPW1" s="1174"/>
      <c r="IPX1" s="1174"/>
      <c r="IPY1" s="1174"/>
      <c r="IPZ1" s="1174"/>
      <c r="IQA1" s="1174"/>
      <c r="IQB1" s="1174"/>
      <c r="IQC1" s="1174"/>
      <c r="IQD1" s="1174"/>
      <c r="IQE1" s="1174"/>
      <c r="IQF1" s="1174"/>
      <c r="IQG1" s="1174"/>
      <c r="IQH1" s="1174"/>
      <c r="IQI1" s="1174"/>
      <c r="IQJ1" s="1174"/>
      <c r="IQK1" s="1174"/>
      <c r="IQL1" s="1174"/>
      <c r="IQM1" s="1174"/>
      <c r="IQN1" s="1174"/>
      <c r="IQO1" s="1174"/>
      <c r="IQP1" s="1174"/>
      <c r="IQQ1" s="1174"/>
      <c r="IQR1" s="1174"/>
      <c r="IQS1" s="1174"/>
      <c r="IQT1" s="1174"/>
      <c r="IQU1" s="1174"/>
      <c r="IQV1" s="1174"/>
      <c r="IQW1" s="1174"/>
      <c r="IQX1" s="1174"/>
      <c r="IQY1" s="1174"/>
      <c r="IQZ1" s="1174"/>
      <c r="IRA1" s="1174"/>
      <c r="IRB1" s="1174"/>
      <c r="IRC1" s="1174"/>
      <c r="IRD1" s="1174"/>
      <c r="IRE1" s="1174"/>
      <c r="IRF1" s="1174"/>
      <c r="IRG1" s="1174"/>
      <c r="IRH1" s="1174"/>
      <c r="IRI1" s="1174"/>
      <c r="IRJ1" s="1174"/>
      <c r="IRK1" s="1174"/>
      <c r="IRL1" s="1174"/>
      <c r="IRM1" s="1174"/>
      <c r="IRN1" s="1174"/>
      <c r="IRO1" s="1174"/>
      <c r="IRP1" s="1174"/>
      <c r="IRQ1" s="1174"/>
      <c r="IRR1" s="1174"/>
      <c r="IRS1" s="1174"/>
      <c r="IRT1" s="1174"/>
      <c r="IRU1" s="1174"/>
      <c r="IRV1" s="1174"/>
      <c r="IRW1" s="1174"/>
      <c r="IRX1" s="1174"/>
      <c r="IRY1" s="1174"/>
      <c r="IRZ1" s="1174"/>
      <c r="ISA1" s="1174"/>
      <c r="ISB1" s="1174"/>
      <c r="ISC1" s="1174"/>
      <c r="ISD1" s="1174"/>
      <c r="ISE1" s="1174"/>
      <c r="ISF1" s="1174"/>
      <c r="ISG1" s="1174"/>
      <c r="ISH1" s="1174"/>
      <c r="ISI1" s="1174"/>
      <c r="ISJ1" s="1174"/>
      <c r="ISK1" s="1174"/>
      <c r="ISL1" s="1174"/>
      <c r="ISM1" s="1174"/>
      <c r="ISN1" s="1174"/>
      <c r="ISO1" s="1174"/>
      <c r="ISP1" s="1174"/>
      <c r="ISQ1" s="1174"/>
      <c r="ISR1" s="1174"/>
      <c r="ISS1" s="1174"/>
      <c r="IST1" s="1174"/>
      <c r="ISU1" s="1174"/>
      <c r="ISV1" s="1174"/>
      <c r="ISW1" s="1174"/>
      <c r="ISX1" s="1174"/>
      <c r="ISY1" s="1174"/>
      <c r="ISZ1" s="1174"/>
      <c r="ITA1" s="1174"/>
      <c r="ITB1" s="1174"/>
      <c r="ITC1" s="1174"/>
      <c r="ITD1" s="1174"/>
      <c r="ITE1" s="1174"/>
      <c r="ITF1" s="1174"/>
      <c r="ITG1" s="1174"/>
      <c r="ITH1" s="1174"/>
      <c r="ITI1" s="1174"/>
      <c r="ITJ1" s="1174"/>
      <c r="ITK1" s="1174"/>
      <c r="ITL1" s="1174"/>
      <c r="ITM1" s="1174"/>
      <c r="ITN1" s="1174"/>
      <c r="ITO1" s="1174"/>
      <c r="ITP1" s="1174"/>
      <c r="ITQ1" s="1174"/>
      <c r="ITR1" s="1174"/>
      <c r="ITS1" s="1174"/>
      <c r="ITT1" s="1174"/>
      <c r="ITU1" s="1174"/>
      <c r="ITV1" s="1174"/>
      <c r="ITW1" s="1174"/>
      <c r="ITX1" s="1174"/>
      <c r="ITY1" s="1174"/>
      <c r="ITZ1" s="1174"/>
      <c r="IUA1" s="1174"/>
      <c r="IUB1" s="1174"/>
      <c r="IUC1" s="1174"/>
      <c r="IUD1" s="1174"/>
      <c r="IUE1" s="1174"/>
      <c r="IUF1" s="1174"/>
      <c r="IUG1" s="1174"/>
      <c r="IUH1" s="1174"/>
      <c r="IUI1" s="1174"/>
      <c r="IUJ1" s="1174"/>
      <c r="IUK1" s="1174"/>
      <c r="IUL1" s="1174"/>
      <c r="IUM1" s="1174"/>
      <c r="IUN1" s="1174"/>
      <c r="IUO1" s="1174"/>
      <c r="IUP1" s="1174"/>
      <c r="IUQ1" s="1174"/>
      <c r="IUR1" s="1174"/>
      <c r="IUS1" s="1174"/>
      <c r="IUT1" s="1174"/>
      <c r="IUU1" s="1174"/>
      <c r="IUV1" s="1174"/>
      <c r="IUW1" s="1174"/>
      <c r="IUX1" s="1174"/>
      <c r="IUY1" s="1174"/>
      <c r="IUZ1" s="1174"/>
      <c r="IVA1" s="1174"/>
      <c r="IVB1" s="1174"/>
      <c r="IVC1" s="1174"/>
      <c r="IVD1" s="1174"/>
      <c r="IVE1" s="1174"/>
      <c r="IVF1" s="1174"/>
      <c r="IVG1" s="1174"/>
      <c r="IVH1" s="1174"/>
      <c r="IVI1" s="1174"/>
      <c r="IVJ1" s="1174"/>
      <c r="IVK1" s="1174"/>
      <c r="IVL1" s="1174"/>
      <c r="IVM1" s="1174"/>
      <c r="IVN1" s="1174"/>
      <c r="IVO1" s="1174"/>
      <c r="IVP1" s="1174"/>
      <c r="IVQ1" s="1174"/>
      <c r="IVR1" s="1174"/>
      <c r="IVS1" s="1174"/>
      <c r="IVT1" s="1174"/>
      <c r="IVU1" s="1174"/>
      <c r="IVV1" s="1174"/>
      <c r="IVW1" s="1174"/>
      <c r="IVX1" s="1174"/>
      <c r="IVY1" s="1174"/>
      <c r="IVZ1" s="1174"/>
      <c r="IWA1" s="1174"/>
      <c r="IWB1" s="1174"/>
      <c r="IWC1" s="1174"/>
      <c r="IWD1" s="1174"/>
      <c r="IWE1" s="1174"/>
      <c r="IWF1" s="1174"/>
      <c r="IWG1" s="1174"/>
      <c r="IWH1" s="1174"/>
      <c r="IWI1" s="1174"/>
      <c r="IWJ1" s="1174"/>
      <c r="IWK1" s="1174"/>
      <c r="IWL1" s="1174"/>
      <c r="IWM1" s="1174"/>
      <c r="IWN1" s="1174"/>
      <c r="IWO1" s="1174"/>
      <c r="IWP1" s="1174"/>
      <c r="IWQ1" s="1174"/>
      <c r="IWR1" s="1174"/>
      <c r="IWS1" s="1174"/>
      <c r="IWT1" s="1174"/>
      <c r="IWU1" s="1174"/>
      <c r="IWV1" s="1174"/>
      <c r="IWW1" s="1174"/>
      <c r="IWX1" s="1174"/>
      <c r="IWY1" s="1174"/>
      <c r="IWZ1" s="1174"/>
      <c r="IXA1" s="1174"/>
      <c r="IXB1" s="1174"/>
      <c r="IXC1" s="1174"/>
      <c r="IXD1" s="1174"/>
      <c r="IXE1" s="1174"/>
      <c r="IXF1" s="1174"/>
      <c r="IXG1" s="1174"/>
      <c r="IXH1" s="1174"/>
      <c r="IXI1" s="1174"/>
      <c r="IXJ1" s="1174"/>
      <c r="IXK1" s="1174"/>
      <c r="IXL1" s="1174"/>
      <c r="IXM1" s="1174"/>
      <c r="IXN1" s="1174"/>
      <c r="IXO1" s="1174"/>
      <c r="IXP1" s="1174"/>
      <c r="IXQ1" s="1174"/>
      <c r="IXR1" s="1174"/>
      <c r="IXS1" s="1174"/>
      <c r="IXT1" s="1174"/>
      <c r="IXU1" s="1174"/>
      <c r="IXV1" s="1174"/>
      <c r="IXW1" s="1174"/>
      <c r="IXX1" s="1174"/>
      <c r="IXY1" s="1174"/>
      <c r="IXZ1" s="1174"/>
      <c r="IYA1" s="1174"/>
      <c r="IYB1" s="1174"/>
      <c r="IYC1" s="1174"/>
      <c r="IYD1" s="1174"/>
      <c r="IYE1" s="1174"/>
      <c r="IYF1" s="1174"/>
      <c r="IYG1" s="1174"/>
      <c r="IYH1" s="1174"/>
      <c r="IYI1" s="1174"/>
      <c r="IYJ1" s="1174"/>
      <c r="IYK1" s="1174"/>
      <c r="IYL1" s="1174"/>
      <c r="IYM1" s="1174"/>
      <c r="IYN1" s="1174"/>
      <c r="IYO1" s="1174"/>
      <c r="IYP1" s="1174"/>
      <c r="IYQ1" s="1174"/>
      <c r="IYR1" s="1174"/>
      <c r="IYS1" s="1174"/>
      <c r="IYT1" s="1174"/>
      <c r="IYU1" s="1174"/>
      <c r="IYV1" s="1174"/>
      <c r="IYW1" s="1174"/>
      <c r="IYX1" s="1174"/>
      <c r="IYY1" s="1174"/>
      <c r="IYZ1" s="1174"/>
      <c r="IZA1" s="1174"/>
      <c r="IZB1" s="1174"/>
      <c r="IZC1" s="1174"/>
      <c r="IZD1" s="1174"/>
      <c r="IZE1" s="1174"/>
      <c r="IZF1" s="1174"/>
      <c r="IZG1" s="1174"/>
      <c r="IZH1" s="1174"/>
      <c r="IZI1" s="1174"/>
      <c r="IZJ1" s="1174"/>
      <c r="IZK1" s="1174"/>
      <c r="IZL1" s="1174"/>
      <c r="IZM1" s="1174"/>
      <c r="IZN1" s="1174"/>
      <c r="IZO1" s="1174"/>
      <c r="IZP1" s="1174"/>
      <c r="IZQ1" s="1174"/>
      <c r="IZR1" s="1174"/>
      <c r="IZS1" s="1174"/>
      <c r="IZT1" s="1174"/>
      <c r="IZU1" s="1174"/>
      <c r="IZV1" s="1174"/>
      <c r="IZW1" s="1174"/>
      <c r="IZX1" s="1174"/>
      <c r="IZY1" s="1174"/>
      <c r="IZZ1" s="1174"/>
      <c r="JAA1" s="1174"/>
      <c r="JAB1" s="1174"/>
      <c r="JAC1" s="1174"/>
      <c r="JAD1" s="1174"/>
      <c r="JAE1" s="1174"/>
      <c r="JAF1" s="1174"/>
      <c r="JAG1" s="1174"/>
      <c r="JAH1" s="1174"/>
      <c r="JAI1" s="1174"/>
      <c r="JAJ1" s="1174"/>
      <c r="JAK1" s="1174"/>
      <c r="JAL1" s="1174"/>
      <c r="JAM1" s="1174"/>
      <c r="JAN1" s="1174"/>
      <c r="JAO1" s="1174"/>
      <c r="JAP1" s="1174"/>
      <c r="JAQ1" s="1174"/>
      <c r="JAR1" s="1174"/>
      <c r="JAS1" s="1174"/>
      <c r="JAT1" s="1174"/>
      <c r="JAU1" s="1174"/>
      <c r="JAV1" s="1174"/>
      <c r="JAW1" s="1174"/>
      <c r="JAX1" s="1174"/>
      <c r="JAY1" s="1174"/>
      <c r="JAZ1" s="1174"/>
      <c r="JBA1" s="1174"/>
      <c r="JBB1" s="1174"/>
      <c r="JBC1" s="1174"/>
      <c r="JBD1" s="1174"/>
      <c r="JBE1" s="1174"/>
      <c r="JBF1" s="1174"/>
      <c r="JBG1" s="1174"/>
      <c r="JBH1" s="1174"/>
      <c r="JBI1" s="1174"/>
      <c r="JBJ1" s="1174"/>
      <c r="JBK1" s="1174"/>
      <c r="JBL1" s="1174"/>
      <c r="JBM1" s="1174"/>
      <c r="JBN1" s="1174"/>
      <c r="JBO1" s="1174"/>
      <c r="JBP1" s="1174"/>
      <c r="JBQ1" s="1174"/>
      <c r="JBR1" s="1174"/>
      <c r="JBS1" s="1174"/>
      <c r="JBT1" s="1174"/>
      <c r="JBU1" s="1174"/>
      <c r="JBV1" s="1174"/>
      <c r="JBW1" s="1174"/>
      <c r="JBX1" s="1174"/>
      <c r="JBY1" s="1174"/>
      <c r="JBZ1" s="1174"/>
      <c r="JCA1" s="1174"/>
      <c r="JCB1" s="1174"/>
      <c r="JCC1" s="1174"/>
      <c r="JCD1" s="1174"/>
      <c r="JCE1" s="1174"/>
      <c r="JCF1" s="1174"/>
      <c r="JCG1" s="1174"/>
      <c r="JCH1" s="1174"/>
      <c r="JCI1" s="1174"/>
      <c r="JCJ1" s="1174"/>
      <c r="JCK1" s="1174"/>
      <c r="JCL1" s="1174"/>
      <c r="JCM1" s="1174"/>
      <c r="JCN1" s="1174"/>
      <c r="JCO1" s="1174"/>
      <c r="JCP1" s="1174"/>
      <c r="JCQ1" s="1174"/>
      <c r="JCR1" s="1174"/>
      <c r="JCS1" s="1174"/>
      <c r="JCT1" s="1174"/>
      <c r="JCU1" s="1174"/>
      <c r="JCV1" s="1174"/>
      <c r="JCW1" s="1174"/>
      <c r="JCX1" s="1174"/>
      <c r="JCY1" s="1174"/>
      <c r="JCZ1" s="1174"/>
      <c r="JDA1" s="1174"/>
      <c r="JDB1" s="1174"/>
      <c r="JDC1" s="1174"/>
      <c r="JDD1" s="1174"/>
      <c r="JDE1" s="1174"/>
      <c r="JDF1" s="1174"/>
      <c r="JDG1" s="1174"/>
      <c r="JDH1" s="1174"/>
      <c r="JDI1" s="1174"/>
      <c r="JDJ1" s="1174"/>
      <c r="JDK1" s="1174"/>
      <c r="JDL1" s="1174"/>
      <c r="JDM1" s="1174"/>
      <c r="JDN1" s="1174"/>
      <c r="JDO1" s="1174"/>
      <c r="JDP1" s="1174"/>
      <c r="JDQ1" s="1174"/>
      <c r="JDR1" s="1174"/>
      <c r="JDS1" s="1174"/>
      <c r="JDT1" s="1174"/>
      <c r="JDU1" s="1174"/>
      <c r="JDV1" s="1174"/>
      <c r="JDW1" s="1174"/>
      <c r="JDX1" s="1174"/>
      <c r="JDY1" s="1174"/>
      <c r="JDZ1" s="1174"/>
      <c r="JEA1" s="1174"/>
      <c r="JEB1" s="1174"/>
      <c r="JEC1" s="1174"/>
      <c r="JED1" s="1174"/>
      <c r="JEE1" s="1174"/>
      <c r="JEF1" s="1174"/>
      <c r="JEG1" s="1174"/>
      <c r="JEH1" s="1174"/>
      <c r="JEI1" s="1174"/>
      <c r="JEJ1" s="1174"/>
      <c r="JEK1" s="1174"/>
      <c r="JEL1" s="1174"/>
      <c r="JEM1" s="1174"/>
      <c r="JEN1" s="1174"/>
      <c r="JEO1" s="1174"/>
      <c r="JEP1" s="1174"/>
      <c r="JEQ1" s="1174"/>
      <c r="JER1" s="1174"/>
      <c r="JES1" s="1174"/>
      <c r="JET1" s="1174"/>
      <c r="JEU1" s="1174"/>
      <c r="JEV1" s="1174"/>
      <c r="JEW1" s="1174"/>
      <c r="JEX1" s="1174"/>
      <c r="JEY1" s="1174"/>
      <c r="JEZ1" s="1174"/>
      <c r="JFA1" s="1174"/>
      <c r="JFB1" s="1174"/>
      <c r="JFC1" s="1174"/>
      <c r="JFD1" s="1174"/>
      <c r="JFE1" s="1174"/>
      <c r="JFF1" s="1174"/>
      <c r="JFG1" s="1174"/>
      <c r="JFH1" s="1174"/>
      <c r="JFI1" s="1174"/>
      <c r="JFJ1" s="1174"/>
      <c r="JFK1" s="1174"/>
      <c r="JFL1" s="1174"/>
      <c r="JFM1" s="1174"/>
      <c r="JFN1" s="1174"/>
      <c r="JFO1" s="1174"/>
      <c r="JFP1" s="1174"/>
      <c r="JFQ1" s="1174"/>
      <c r="JFR1" s="1174"/>
      <c r="JFS1" s="1174"/>
      <c r="JFT1" s="1174"/>
      <c r="JFU1" s="1174"/>
      <c r="JFV1" s="1174"/>
      <c r="JFW1" s="1174"/>
      <c r="JFX1" s="1174"/>
      <c r="JFY1" s="1174"/>
      <c r="JFZ1" s="1174"/>
      <c r="JGA1" s="1174"/>
      <c r="JGB1" s="1174"/>
      <c r="JGC1" s="1174"/>
      <c r="JGD1" s="1174"/>
      <c r="JGE1" s="1174"/>
      <c r="JGF1" s="1174"/>
      <c r="JGG1" s="1174"/>
      <c r="JGH1" s="1174"/>
      <c r="JGI1" s="1174"/>
      <c r="JGJ1" s="1174"/>
      <c r="JGK1" s="1174"/>
      <c r="JGL1" s="1174"/>
      <c r="JGM1" s="1174"/>
      <c r="JGN1" s="1174"/>
      <c r="JGO1" s="1174"/>
      <c r="JGP1" s="1174"/>
      <c r="JGQ1" s="1174"/>
      <c r="JGR1" s="1174"/>
      <c r="JGS1" s="1174"/>
      <c r="JGT1" s="1174"/>
      <c r="JGU1" s="1174"/>
      <c r="JGV1" s="1174"/>
      <c r="JGW1" s="1174"/>
      <c r="JGX1" s="1174"/>
      <c r="JGY1" s="1174"/>
      <c r="JGZ1" s="1174"/>
      <c r="JHA1" s="1174"/>
      <c r="JHB1" s="1174"/>
      <c r="JHC1" s="1174"/>
      <c r="JHD1" s="1174"/>
      <c r="JHE1" s="1174"/>
      <c r="JHF1" s="1174"/>
      <c r="JHG1" s="1174"/>
      <c r="JHH1" s="1174"/>
      <c r="JHI1" s="1174"/>
      <c r="JHJ1" s="1174"/>
      <c r="JHK1" s="1174"/>
      <c r="JHL1" s="1174"/>
      <c r="JHM1" s="1174"/>
      <c r="JHN1" s="1174"/>
      <c r="JHO1" s="1174"/>
      <c r="JHP1" s="1174"/>
      <c r="JHQ1" s="1174"/>
      <c r="JHR1" s="1174"/>
      <c r="JHS1" s="1174"/>
      <c r="JHT1" s="1174"/>
      <c r="JHU1" s="1174"/>
      <c r="JHV1" s="1174"/>
      <c r="JHW1" s="1174"/>
      <c r="JHX1" s="1174"/>
      <c r="JHY1" s="1174"/>
      <c r="JHZ1" s="1174"/>
      <c r="JIA1" s="1174"/>
      <c r="JIB1" s="1174"/>
      <c r="JIC1" s="1174"/>
      <c r="JID1" s="1174"/>
      <c r="JIE1" s="1174"/>
      <c r="JIF1" s="1174"/>
      <c r="JIG1" s="1174"/>
      <c r="JIH1" s="1174"/>
      <c r="JII1" s="1174"/>
      <c r="JIJ1" s="1174"/>
      <c r="JIK1" s="1174"/>
      <c r="JIL1" s="1174"/>
      <c r="JIM1" s="1174"/>
      <c r="JIN1" s="1174"/>
      <c r="JIO1" s="1174"/>
      <c r="JIP1" s="1174"/>
      <c r="JIQ1" s="1174"/>
      <c r="JIR1" s="1174"/>
      <c r="JIS1" s="1174"/>
      <c r="JIT1" s="1174"/>
      <c r="JIU1" s="1174"/>
      <c r="JIV1" s="1174"/>
      <c r="JIW1" s="1174"/>
      <c r="JIX1" s="1174"/>
      <c r="JIY1" s="1174"/>
      <c r="JIZ1" s="1174"/>
      <c r="JJA1" s="1174"/>
      <c r="JJB1" s="1174"/>
      <c r="JJC1" s="1174"/>
      <c r="JJD1" s="1174"/>
      <c r="JJE1" s="1174"/>
      <c r="JJF1" s="1174"/>
      <c r="JJG1" s="1174"/>
      <c r="JJH1" s="1174"/>
      <c r="JJI1" s="1174"/>
      <c r="JJJ1" s="1174"/>
      <c r="JJK1" s="1174"/>
      <c r="JJL1" s="1174"/>
      <c r="JJM1" s="1174"/>
      <c r="JJN1" s="1174"/>
      <c r="JJO1" s="1174"/>
      <c r="JJP1" s="1174"/>
      <c r="JJQ1" s="1174"/>
      <c r="JJR1" s="1174"/>
      <c r="JJS1" s="1174"/>
      <c r="JJT1" s="1174"/>
      <c r="JJU1" s="1174"/>
      <c r="JJV1" s="1174"/>
      <c r="JJW1" s="1174"/>
      <c r="JJX1" s="1174"/>
      <c r="JJY1" s="1174"/>
      <c r="JJZ1" s="1174"/>
      <c r="JKA1" s="1174"/>
      <c r="JKB1" s="1174"/>
      <c r="JKC1" s="1174"/>
      <c r="JKD1" s="1174"/>
      <c r="JKE1" s="1174"/>
      <c r="JKF1" s="1174"/>
      <c r="JKG1" s="1174"/>
      <c r="JKH1" s="1174"/>
      <c r="JKI1" s="1174"/>
      <c r="JKJ1" s="1174"/>
      <c r="JKK1" s="1174"/>
      <c r="JKL1" s="1174"/>
      <c r="JKM1" s="1174"/>
      <c r="JKN1" s="1174"/>
      <c r="JKO1" s="1174"/>
      <c r="JKP1" s="1174"/>
      <c r="JKQ1" s="1174"/>
      <c r="JKR1" s="1174"/>
      <c r="JKS1" s="1174"/>
      <c r="JKT1" s="1174"/>
      <c r="JKU1" s="1174"/>
      <c r="JKV1" s="1174"/>
      <c r="JKW1" s="1174"/>
      <c r="JKX1" s="1174"/>
      <c r="JKY1" s="1174"/>
      <c r="JKZ1" s="1174"/>
      <c r="JLA1" s="1174"/>
      <c r="JLB1" s="1174"/>
      <c r="JLC1" s="1174"/>
      <c r="JLD1" s="1174"/>
      <c r="JLE1" s="1174"/>
      <c r="JLF1" s="1174"/>
      <c r="JLG1" s="1174"/>
      <c r="JLH1" s="1174"/>
      <c r="JLI1" s="1174"/>
      <c r="JLJ1" s="1174"/>
      <c r="JLK1" s="1174"/>
      <c r="JLL1" s="1174"/>
      <c r="JLM1" s="1174"/>
      <c r="JLN1" s="1174"/>
      <c r="JLO1" s="1174"/>
      <c r="JLP1" s="1174"/>
      <c r="JLQ1" s="1174"/>
      <c r="JLR1" s="1174"/>
      <c r="JLS1" s="1174"/>
      <c r="JLT1" s="1174"/>
      <c r="JLU1" s="1174"/>
      <c r="JLV1" s="1174"/>
      <c r="JLW1" s="1174"/>
      <c r="JLX1" s="1174"/>
      <c r="JLY1" s="1174"/>
      <c r="JLZ1" s="1174"/>
      <c r="JMA1" s="1174"/>
      <c r="JMB1" s="1174"/>
      <c r="JMC1" s="1174"/>
      <c r="JMD1" s="1174"/>
      <c r="JME1" s="1174"/>
      <c r="JMF1" s="1174"/>
      <c r="JMG1" s="1174"/>
      <c r="JMH1" s="1174"/>
      <c r="JMI1" s="1174"/>
      <c r="JMJ1" s="1174"/>
      <c r="JMK1" s="1174"/>
      <c r="JML1" s="1174"/>
      <c r="JMM1" s="1174"/>
      <c r="JMN1" s="1174"/>
      <c r="JMO1" s="1174"/>
      <c r="JMP1" s="1174"/>
      <c r="JMQ1" s="1174"/>
      <c r="JMR1" s="1174"/>
      <c r="JMS1" s="1174"/>
      <c r="JMT1" s="1174"/>
      <c r="JMU1" s="1174"/>
      <c r="JMV1" s="1174"/>
      <c r="JMW1" s="1174"/>
      <c r="JMX1" s="1174"/>
      <c r="JMY1" s="1174"/>
      <c r="JMZ1" s="1174"/>
      <c r="JNA1" s="1174"/>
      <c r="JNB1" s="1174"/>
      <c r="JNC1" s="1174"/>
      <c r="JND1" s="1174"/>
      <c r="JNE1" s="1174"/>
      <c r="JNF1" s="1174"/>
      <c r="JNG1" s="1174"/>
      <c r="JNH1" s="1174"/>
      <c r="JNI1" s="1174"/>
      <c r="JNJ1" s="1174"/>
      <c r="JNK1" s="1174"/>
      <c r="JNL1" s="1174"/>
      <c r="JNM1" s="1174"/>
      <c r="JNN1" s="1174"/>
      <c r="JNO1" s="1174"/>
      <c r="JNP1" s="1174"/>
      <c r="JNQ1" s="1174"/>
      <c r="JNR1" s="1174"/>
      <c r="JNS1" s="1174"/>
      <c r="JNT1" s="1174"/>
      <c r="JNU1" s="1174"/>
      <c r="JNV1" s="1174"/>
      <c r="JNW1" s="1174"/>
      <c r="JNX1" s="1174"/>
      <c r="JNY1" s="1174"/>
      <c r="JNZ1" s="1174"/>
      <c r="JOA1" s="1174"/>
      <c r="JOB1" s="1174"/>
      <c r="JOC1" s="1174"/>
      <c r="JOD1" s="1174"/>
      <c r="JOE1" s="1174"/>
      <c r="JOF1" s="1174"/>
      <c r="JOG1" s="1174"/>
      <c r="JOH1" s="1174"/>
      <c r="JOI1" s="1174"/>
      <c r="JOJ1" s="1174"/>
      <c r="JOK1" s="1174"/>
      <c r="JOL1" s="1174"/>
      <c r="JOM1" s="1174"/>
      <c r="JON1" s="1174"/>
      <c r="JOO1" s="1174"/>
      <c r="JOP1" s="1174"/>
      <c r="JOQ1" s="1174"/>
      <c r="JOR1" s="1174"/>
      <c r="JOS1" s="1174"/>
      <c r="JOT1" s="1174"/>
      <c r="JOU1" s="1174"/>
      <c r="JOV1" s="1174"/>
      <c r="JOW1" s="1174"/>
      <c r="JOX1" s="1174"/>
      <c r="JOY1" s="1174"/>
      <c r="JOZ1" s="1174"/>
      <c r="JPA1" s="1174"/>
      <c r="JPB1" s="1174"/>
      <c r="JPC1" s="1174"/>
      <c r="JPD1" s="1174"/>
      <c r="JPE1" s="1174"/>
      <c r="JPF1" s="1174"/>
      <c r="JPG1" s="1174"/>
      <c r="JPH1" s="1174"/>
      <c r="JPI1" s="1174"/>
      <c r="JPJ1" s="1174"/>
      <c r="JPK1" s="1174"/>
      <c r="JPL1" s="1174"/>
      <c r="JPM1" s="1174"/>
      <c r="JPN1" s="1174"/>
      <c r="JPO1" s="1174"/>
      <c r="JPP1" s="1174"/>
      <c r="JPQ1" s="1174"/>
      <c r="JPR1" s="1174"/>
      <c r="JPS1" s="1174"/>
      <c r="JPT1" s="1174"/>
      <c r="JPU1" s="1174"/>
      <c r="JPV1" s="1174"/>
      <c r="JPW1" s="1174"/>
      <c r="JPX1" s="1174"/>
      <c r="JPY1" s="1174"/>
      <c r="JPZ1" s="1174"/>
      <c r="JQA1" s="1174"/>
      <c r="JQB1" s="1174"/>
      <c r="JQC1" s="1174"/>
      <c r="JQD1" s="1174"/>
      <c r="JQE1" s="1174"/>
      <c r="JQF1" s="1174"/>
      <c r="JQG1" s="1174"/>
      <c r="JQH1" s="1174"/>
      <c r="JQI1" s="1174"/>
      <c r="JQJ1" s="1174"/>
      <c r="JQK1" s="1174"/>
      <c r="JQL1" s="1174"/>
      <c r="JQM1" s="1174"/>
      <c r="JQN1" s="1174"/>
      <c r="JQO1" s="1174"/>
      <c r="JQP1" s="1174"/>
      <c r="JQQ1" s="1174"/>
      <c r="JQR1" s="1174"/>
      <c r="JQS1" s="1174"/>
      <c r="JQT1" s="1174"/>
      <c r="JQU1" s="1174"/>
      <c r="JQV1" s="1174"/>
      <c r="JQW1" s="1174"/>
      <c r="JQX1" s="1174"/>
      <c r="JQY1" s="1174"/>
      <c r="JQZ1" s="1174"/>
      <c r="JRA1" s="1174"/>
      <c r="JRB1" s="1174"/>
      <c r="JRC1" s="1174"/>
      <c r="JRD1" s="1174"/>
      <c r="JRE1" s="1174"/>
      <c r="JRF1" s="1174"/>
      <c r="JRG1" s="1174"/>
      <c r="JRH1" s="1174"/>
      <c r="JRI1" s="1174"/>
      <c r="JRJ1" s="1174"/>
      <c r="JRK1" s="1174"/>
      <c r="JRL1" s="1174"/>
      <c r="JRM1" s="1174"/>
      <c r="JRN1" s="1174"/>
      <c r="JRO1" s="1174"/>
      <c r="JRP1" s="1174"/>
      <c r="JRQ1" s="1174"/>
      <c r="JRR1" s="1174"/>
      <c r="JRS1" s="1174"/>
      <c r="JRT1" s="1174"/>
      <c r="JRU1" s="1174"/>
      <c r="JRV1" s="1174"/>
      <c r="JRW1" s="1174"/>
      <c r="JRX1" s="1174"/>
      <c r="JRY1" s="1174"/>
      <c r="JRZ1" s="1174"/>
      <c r="JSA1" s="1174"/>
      <c r="JSB1" s="1174"/>
      <c r="JSC1" s="1174"/>
      <c r="JSD1" s="1174"/>
      <c r="JSE1" s="1174"/>
      <c r="JSF1" s="1174"/>
      <c r="JSG1" s="1174"/>
      <c r="JSH1" s="1174"/>
      <c r="JSI1" s="1174"/>
      <c r="JSJ1" s="1174"/>
      <c r="JSK1" s="1174"/>
      <c r="JSL1" s="1174"/>
      <c r="JSM1" s="1174"/>
      <c r="JSN1" s="1174"/>
      <c r="JSO1" s="1174"/>
      <c r="JSP1" s="1174"/>
      <c r="JSQ1" s="1174"/>
      <c r="JSR1" s="1174"/>
      <c r="JSS1" s="1174"/>
      <c r="JST1" s="1174"/>
      <c r="JSU1" s="1174"/>
      <c r="JSV1" s="1174"/>
      <c r="JSW1" s="1174"/>
      <c r="JSX1" s="1174"/>
      <c r="JSY1" s="1174"/>
      <c r="JSZ1" s="1174"/>
      <c r="JTA1" s="1174"/>
      <c r="JTB1" s="1174"/>
      <c r="JTC1" s="1174"/>
      <c r="JTD1" s="1174"/>
      <c r="JTE1" s="1174"/>
      <c r="JTF1" s="1174"/>
      <c r="JTG1" s="1174"/>
      <c r="JTH1" s="1174"/>
      <c r="JTI1" s="1174"/>
      <c r="JTJ1" s="1174"/>
      <c r="JTK1" s="1174"/>
      <c r="JTL1" s="1174"/>
      <c r="JTM1" s="1174"/>
      <c r="JTN1" s="1174"/>
      <c r="JTO1" s="1174"/>
      <c r="JTP1" s="1174"/>
      <c r="JTQ1" s="1174"/>
      <c r="JTR1" s="1174"/>
      <c r="JTS1" s="1174"/>
      <c r="JTT1" s="1174"/>
      <c r="JTU1" s="1174"/>
      <c r="JTV1" s="1174"/>
      <c r="JTW1" s="1174"/>
      <c r="JTX1" s="1174"/>
      <c r="JTY1" s="1174"/>
      <c r="JTZ1" s="1174"/>
      <c r="JUA1" s="1174"/>
      <c r="JUB1" s="1174"/>
      <c r="JUC1" s="1174"/>
      <c r="JUD1" s="1174"/>
      <c r="JUE1" s="1174"/>
      <c r="JUF1" s="1174"/>
      <c r="JUG1" s="1174"/>
      <c r="JUH1" s="1174"/>
      <c r="JUI1" s="1174"/>
      <c r="JUJ1" s="1174"/>
      <c r="JUK1" s="1174"/>
      <c r="JUL1" s="1174"/>
      <c r="JUM1" s="1174"/>
      <c r="JUN1" s="1174"/>
      <c r="JUO1" s="1174"/>
      <c r="JUP1" s="1174"/>
      <c r="JUQ1" s="1174"/>
      <c r="JUR1" s="1174"/>
      <c r="JUS1" s="1174"/>
      <c r="JUT1" s="1174"/>
      <c r="JUU1" s="1174"/>
      <c r="JUV1" s="1174"/>
      <c r="JUW1" s="1174"/>
      <c r="JUX1" s="1174"/>
      <c r="JUY1" s="1174"/>
      <c r="JUZ1" s="1174"/>
      <c r="JVA1" s="1174"/>
      <c r="JVB1" s="1174"/>
      <c r="JVC1" s="1174"/>
      <c r="JVD1" s="1174"/>
      <c r="JVE1" s="1174"/>
      <c r="JVF1" s="1174"/>
      <c r="JVG1" s="1174"/>
      <c r="JVH1" s="1174"/>
      <c r="JVI1" s="1174"/>
      <c r="JVJ1" s="1174"/>
      <c r="JVK1" s="1174"/>
      <c r="JVL1" s="1174"/>
      <c r="JVM1" s="1174"/>
      <c r="JVN1" s="1174"/>
      <c r="JVO1" s="1174"/>
      <c r="JVP1" s="1174"/>
      <c r="JVQ1" s="1174"/>
      <c r="JVR1" s="1174"/>
      <c r="JVS1" s="1174"/>
      <c r="JVT1" s="1174"/>
      <c r="JVU1" s="1174"/>
      <c r="JVV1" s="1174"/>
      <c r="JVW1" s="1174"/>
      <c r="JVX1" s="1174"/>
      <c r="JVY1" s="1174"/>
      <c r="JVZ1" s="1174"/>
      <c r="JWA1" s="1174"/>
      <c r="JWB1" s="1174"/>
      <c r="JWC1" s="1174"/>
      <c r="JWD1" s="1174"/>
      <c r="JWE1" s="1174"/>
      <c r="JWF1" s="1174"/>
      <c r="JWG1" s="1174"/>
      <c r="JWH1" s="1174"/>
      <c r="JWI1" s="1174"/>
      <c r="JWJ1" s="1174"/>
      <c r="JWK1" s="1174"/>
      <c r="JWL1" s="1174"/>
      <c r="JWM1" s="1174"/>
      <c r="JWN1" s="1174"/>
      <c r="JWO1" s="1174"/>
      <c r="JWP1" s="1174"/>
      <c r="JWQ1" s="1174"/>
      <c r="JWR1" s="1174"/>
      <c r="JWS1" s="1174"/>
      <c r="JWT1" s="1174"/>
      <c r="JWU1" s="1174"/>
      <c r="JWV1" s="1174"/>
      <c r="JWW1" s="1174"/>
      <c r="JWX1" s="1174"/>
      <c r="JWY1" s="1174"/>
      <c r="JWZ1" s="1174"/>
      <c r="JXA1" s="1174"/>
      <c r="JXB1" s="1174"/>
      <c r="JXC1" s="1174"/>
      <c r="JXD1" s="1174"/>
      <c r="JXE1" s="1174"/>
      <c r="JXF1" s="1174"/>
      <c r="JXG1" s="1174"/>
      <c r="JXH1" s="1174"/>
      <c r="JXI1" s="1174"/>
      <c r="JXJ1" s="1174"/>
      <c r="JXK1" s="1174"/>
      <c r="JXL1" s="1174"/>
      <c r="JXM1" s="1174"/>
      <c r="JXN1" s="1174"/>
      <c r="JXO1" s="1174"/>
      <c r="JXP1" s="1174"/>
      <c r="JXQ1" s="1174"/>
      <c r="JXR1" s="1174"/>
      <c r="JXS1" s="1174"/>
      <c r="JXT1" s="1174"/>
      <c r="JXU1" s="1174"/>
      <c r="JXV1" s="1174"/>
      <c r="JXW1" s="1174"/>
      <c r="JXX1" s="1174"/>
      <c r="JXY1" s="1174"/>
      <c r="JXZ1" s="1174"/>
      <c r="JYA1" s="1174"/>
      <c r="JYB1" s="1174"/>
      <c r="JYC1" s="1174"/>
      <c r="JYD1" s="1174"/>
      <c r="JYE1" s="1174"/>
      <c r="JYF1" s="1174"/>
      <c r="JYG1" s="1174"/>
      <c r="JYH1" s="1174"/>
      <c r="JYI1" s="1174"/>
      <c r="JYJ1" s="1174"/>
      <c r="JYK1" s="1174"/>
      <c r="JYL1" s="1174"/>
      <c r="JYM1" s="1174"/>
      <c r="JYN1" s="1174"/>
      <c r="JYO1" s="1174"/>
      <c r="JYP1" s="1174"/>
      <c r="JYQ1" s="1174"/>
      <c r="JYR1" s="1174"/>
      <c r="JYS1" s="1174"/>
      <c r="JYT1" s="1174"/>
      <c r="JYU1" s="1174"/>
      <c r="JYV1" s="1174"/>
      <c r="JYW1" s="1174"/>
      <c r="JYX1" s="1174"/>
      <c r="JYY1" s="1174"/>
      <c r="JYZ1" s="1174"/>
      <c r="JZA1" s="1174"/>
      <c r="JZB1" s="1174"/>
      <c r="JZC1" s="1174"/>
      <c r="JZD1" s="1174"/>
      <c r="JZE1" s="1174"/>
      <c r="JZF1" s="1174"/>
      <c r="JZG1" s="1174"/>
      <c r="JZH1" s="1174"/>
      <c r="JZI1" s="1174"/>
      <c r="JZJ1" s="1174"/>
      <c r="JZK1" s="1174"/>
      <c r="JZL1" s="1174"/>
      <c r="JZM1" s="1174"/>
      <c r="JZN1" s="1174"/>
      <c r="JZO1" s="1174"/>
      <c r="JZP1" s="1174"/>
      <c r="JZQ1" s="1174"/>
      <c r="JZR1" s="1174"/>
      <c r="JZS1" s="1174"/>
      <c r="JZT1" s="1174"/>
      <c r="JZU1" s="1174"/>
      <c r="JZV1" s="1174"/>
      <c r="JZW1" s="1174"/>
      <c r="JZX1" s="1174"/>
      <c r="JZY1" s="1174"/>
      <c r="JZZ1" s="1174"/>
      <c r="KAA1" s="1174"/>
      <c r="KAB1" s="1174"/>
      <c r="KAC1" s="1174"/>
      <c r="KAD1" s="1174"/>
      <c r="KAE1" s="1174"/>
      <c r="KAF1" s="1174"/>
      <c r="KAG1" s="1174"/>
      <c r="KAH1" s="1174"/>
      <c r="KAI1" s="1174"/>
      <c r="KAJ1" s="1174"/>
      <c r="KAK1" s="1174"/>
      <c r="KAL1" s="1174"/>
      <c r="KAM1" s="1174"/>
      <c r="KAN1" s="1174"/>
      <c r="KAO1" s="1174"/>
      <c r="KAP1" s="1174"/>
      <c r="KAQ1" s="1174"/>
      <c r="KAR1" s="1174"/>
      <c r="KAS1" s="1174"/>
      <c r="KAT1" s="1174"/>
      <c r="KAU1" s="1174"/>
      <c r="KAV1" s="1174"/>
      <c r="KAW1" s="1174"/>
      <c r="KAX1" s="1174"/>
      <c r="KAY1" s="1174"/>
      <c r="KAZ1" s="1174"/>
      <c r="KBA1" s="1174"/>
      <c r="KBB1" s="1174"/>
      <c r="KBC1" s="1174"/>
      <c r="KBD1" s="1174"/>
      <c r="KBE1" s="1174"/>
      <c r="KBF1" s="1174"/>
      <c r="KBG1" s="1174"/>
      <c r="KBH1" s="1174"/>
      <c r="KBI1" s="1174"/>
      <c r="KBJ1" s="1174"/>
      <c r="KBK1" s="1174"/>
      <c r="KBL1" s="1174"/>
      <c r="KBM1" s="1174"/>
      <c r="KBN1" s="1174"/>
      <c r="KBO1" s="1174"/>
      <c r="KBP1" s="1174"/>
      <c r="KBQ1" s="1174"/>
      <c r="KBR1" s="1174"/>
      <c r="KBS1" s="1174"/>
      <c r="KBT1" s="1174"/>
      <c r="KBU1" s="1174"/>
      <c r="KBV1" s="1174"/>
      <c r="KBW1" s="1174"/>
      <c r="KBX1" s="1174"/>
      <c r="KBY1" s="1174"/>
      <c r="KBZ1" s="1174"/>
      <c r="KCA1" s="1174"/>
      <c r="KCB1" s="1174"/>
      <c r="KCC1" s="1174"/>
      <c r="KCD1" s="1174"/>
      <c r="KCE1" s="1174"/>
      <c r="KCF1" s="1174"/>
      <c r="KCG1" s="1174"/>
      <c r="KCH1" s="1174"/>
      <c r="KCI1" s="1174"/>
      <c r="KCJ1" s="1174"/>
      <c r="KCK1" s="1174"/>
      <c r="KCL1" s="1174"/>
      <c r="KCM1" s="1174"/>
      <c r="KCN1" s="1174"/>
      <c r="KCO1" s="1174"/>
      <c r="KCP1" s="1174"/>
      <c r="KCQ1" s="1174"/>
      <c r="KCR1" s="1174"/>
      <c r="KCS1" s="1174"/>
      <c r="KCT1" s="1174"/>
      <c r="KCU1" s="1174"/>
      <c r="KCV1" s="1174"/>
      <c r="KCW1" s="1174"/>
      <c r="KCX1" s="1174"/>
      <c r="KCY1" s="1174"/>
      <c r="KCZ1" s="1174"/>
      <c r="KDA1" s="1174"/>
      <c r="KDB1" s="1174"/>
      <c r="KDC1" s="1174"/>
      <c r="KDD1" s="1174"/>
      <c r="KDE1" s="1174"/>
      <c r="KDF1" s="1174"/>
      <c r="KDG1" s="1174"/>
      <c r="KDH1" s="1174"/>
      <c r="KDI1" s="1174"/>
      <c r="KDJ1" s="1174"/>
      <c r="KDK1" s="1174"/>
      <c r="KDL1" s="1174"/>
      <c r="KDM1" s="1174"/>
      <c r="KDN1" s="1174"/>
      <c r="KDO1" s="1174"/>
      <c r="KDP1" s="1174"/>
      <c r="KDQ1" s="1174"/>
      <c r="KDR1" s="1174"/>
      <c r="KDS1" s="1174"/>
      <c r="KDT1" s="1174"/>
      <c r="KDU1" s="1174"/>
      <c r="KDV1" s="1174"/>
      <c r="KDW1" s="1174"/>
      <c r="KDX1" s="1174"/>
      <c r="KDY1" s="1174"/>
      <c r="KDZ1" s="1174"/>
      <c r="KEA1" s="1174"/>
      <c r="KEB1" s="1174"/>
      <c r="KEC1" s="1174"/>
      <c r="KED1" s="1174"/>
      <c r="KEE1" s="1174"/>
      <c r="KEF1" s="1174"/>
      <c r="KEG1" s="1174"/>
      <c r="KEH1" s="1174"/>
      <c r="KEI1" s="1174"/>
      <c r="KEJ1" s="1174"/>
      <c r="KEK1" s="1174"/>
      <c r="KEL1" s="1174"/>
      <c r="KEM1" s="1174"/>
      <c r="KEN1" s="1174"/>
      <c r="KEO1" s="1174"/>
      <c r="KEP1" s="1174"/>
      <c r="KEQ1" s="1174"/>
      <c r="KER1" s="1174"/>
      <c r="KES1" s="1174"/>
      <c r="KET1" s="1174"/>
      <c r="KEU1" s="1174"/>
      <c r="KEV1" s="1174"/>
      <c r="KEW1" s="1174"/>
      <c r="KEX1" s="1174"/>
      <c r="KEY1" s="1174"/>
      <c r="KEZ1" s="1174"/>
      <c r="KFA1" s="1174"/>
      <c r="KFB1" s="1174"/>
      <c r="KFC1" s="1174"/>
      <c r="KFD1" s="1174"/>
      <c r="KFE1" s="1174"/>
      <c r="KFF1" s="1174"/>
      <c r="KFG1" s="1174"/>
      <c r="KFH1" s="1174"/>
      <c r="KFI1" s="1174"/>
      <c r="KFJ1" s="1174"/>
      <c r="KFK1" s="1174"/>
      <c r="KFL1" s="1174"/>
      <c r="KFM1" s="1174"/>
      <c r="KFN1" s="1174"/>
      <c r="KFO1" s="1174"/>
      <c r="KFP1" s="1174"/>
      <c r="KFQ1" s="1174"/>
      <c r="KFR1" s="1174"/>
      <c r="KFS1" s="1174"/>
      <c r="KFT1" s="1174"/>
      <c r="KFU1" s="1174"/>
      <c r="KFV1" s="1174"/>
      <c r="KFW1" s="1174"/>
      <c r="KFX1" s="1174"/>
      <c r="KFY1" s="1174"/>
      <c r="KFZ1" s="1174"/>
      <c r="KGA1" s="1174"/>
      <c r="KGB1" s="1174"/>
      <c r="KGC1" s="1174"/>
      <c r="KGD1" s="1174"/>
      <c r="KGE1" s="1174"/>
      <c r="KGF1" s="1174"/>
      <c r="KGG1" s="1174"/>
      <c r="KGH1" s="1174"/>
      <c r="KGI1" s="1174"/>
      <c r="KGJ1" s="1174"/>
      <c r="KGK1" s="1174"/>
      <c r="KGL1" s="1174"/>
      <c r="KGM1" s="1174"/>
      <c r="KGN1" s="1174"/>
      <c r="KGO1" s="1174"/>
      <c r="KGP1" s="1174"/>
      <c r="KGQ1" s="1174"/>
      <c r="KGR1" s="1174"/>
      <c r="KGS1" s="1174"/>
      <c r="KGT1" s="1174"/>
      <c r="KGU1" s="1174"/>
      <c r="KGV1" s="1174"/>
      <c r="KGW1" s="1174"/>
      <c r="KGX1" s="1174"/>
      <c r="KGY1" s="1174"/>
      <c r="KGZ1" s="1174"/>
      <c r="KHA1" s="1174"/>
      <c r="KHB1" s="1174"/>
      <c r="KHC1" s="1174"/>
      <c r="KHD1" s="1174"/>
      <c r="KHE1" s="1174"/>
      <c r="KHF1" s="1174"/>
      <c r="KHG1" s="1174"/>
      <c r="KHH1" s="1174"/>
      <c r="KHI1" s="1174"/>
      <c r="KHJ1" s="1174"/>
      <c r="KHK1" s="1174"/>
      <c r="KHL1" s="1174"/>
      <c r="KHM1" s="1174"/>
      <c r="KHN1" s="1174"/>
      <c r="KHO1" s="1174"/>
      <c r="KHP1" s="1174"/>
      <c r="KHQ1" s="1174"/>
      <c r="KHR1" s="1174"/>
      <c r="KHS1" s="1174"/>
      <c r="KHT1" s="1174"/>
      <c r="KHU1" s="1174"/>
      <c r="KHV1" s="1174"/>
      <c r="KHW1" s="1174"/>
      <c r="KHX1" s="1174"/>
      <c r="KHY1" s="1174"/>
      <c r="KHZ1" s="1174"/>
      <c r="KIA1" s="1174"/>
      <c r="KIB1" s="1174"/>
      <c r="KIC1" s="1174"/>
      <c r="KID1" s="1174"/>
      <c r="KIE1" s="1174"/>
      <c r="KIF1" s="1174"/>
      <c r="KIG1" s="1174"/>
      <c r="KIH1" s="1174"/>
      <c r="KII1" s="1174"/>
      <c r="KIJ1" s="1174"/>
      <c r="KIK1" s="1174"/>
      <c r="KIL1" s="1174"/>
      <c r="KIM1" s="1174"/>
      <c r="KIN1" s="1174"/>
      <c r="KIO1" s="1174"/>
      <c r="KIP1" s="1174"/>
      <c r="KIQ1" s="1174"/>
      <c r="KIR1" s="1174"/>
      <c r="KIS1" s="1174"/>
      <c r="KIT1" s="1174"/>
      <c r="KIU1" s="1174"/>
      <c r="KIV1" s="1174"/>
      <c r="KIW1" s="1174"/>
      <c r="KIX1" s="1174"/>
      <c r="KIY1" s="1174"/>
      <c r="KIZ1" s="1174"/>
      <c r="KJA1" s="1174"/>
      <c r="KJB1" s="1174"/>
      <c r="KJC1" s="1174"/>
      <c r="KJD1" s="1174"/>
      <c r="KJE1" s="1174"/>
      <c r="KJF1" s="1174"/>
      <c r="KJG1" s="1174"/>
      <c r="KJH1" s="1174"/>
      <c r="KJI1" s="1174"/>
      <c r="KJJ1" s="1174"/>
      <c r="KJK1" s="1174"/>
      <c r="KJL1" s="1174"/>
      <c r="KJM1" s="1174"/>
      <c r="KJN1" s="1174"/>
      <c r="KJO1" s="1174"/>
      <c r="KJP1" s="1174"/>
      <c r="KJQ1" s="1174"/>
      <c r="KJR1" s="1174"/>
      <c r="KJS1" s="1174"/>
      <c r="KJT1" s="1174"/>
      <c r="KJU1" s="1174"/>
      <c r="KJV1" s="1174"/>
      <c r="KJW1" s="1174"/>
      <c r="KJX1" s="1174"/>
      <c r="KJY1" s="1174"/>
      <c r="KJZ1" s="1174"/>
      <c r="KKA1" s="1174"/>
      <c r="KKB1" s="1174"/>
      <c r="KKC1" s="1174"/>
      <c r="KKD1" s="1174"/>
      <c r="KKE1" s="1174"/>
      <c r="KKF1" s="1174"/>
      <c r="KKG1" s="1174"/>
      <c r="KKH1" s="1174"/>
      <c r="KKI1" s="1174"/>
      <c r="KKJ1" s="1174"/>
      <c r="KKK1" s="1174"/>
      <c r="KKL1" s="1174"/>
      <c r="KKM1" s="1174"/>
      <c r="KKN1" s="1174"/>
      <c r="KKO1" s="1174"/>
      <c r="KKP1" s="1174"/>
      <c r="KKQ1" s="1174"/>
      <c r="KKR1" s="1174"/>
      <c r="KKS1" s="1174"/>
      <c r="KKT1" s="1174"/>
      <c r="KKU1" s="1174"/>
      <c r="KKV1" s="1174"/>
      <c r="KKW1" s="1174"/>
      <c r="KKX1" s="1174"/>
      <c r="KKY1" s="1174"/>
      <c r="KKZ1" s="1174"/>
      <c r="KLA1" s="1174"/>
      <c r="KLB1" s="1174"/>
      <c r="KLC1" s="1174"/>
      <c r="KLD1" s="1174"/>
      <c r="KLE1" s="1174"/>
      <c r="KLF1" s="1174"/>
      <c r="KLG1" s="1174"/>
      <c r="KLH1" s="1174"/>
      <c r="KLI1" s="1174"/>
      <c r="KLJ1" s="1174"/>
      <c r="KLK1" s="1174"/>
      <c r="KLL1" s="1174"/>
      <c r="KLM1" s="1174"/>
      <c r="KLN1" s="1174"/>
      <c r="KLO1" s="1174"/>
      <c r="KLP1" s="1174"/>
      <c r="KLQ1" s="1174"/>
      <c r="KLR1" s="1174"/>
      <c r="KLS1" s="1174"/>
      <c r="KLT1" s="1174"/>
      <c r="KLU1" s="1174"/>
      <c r="KLV1" s="1174"/>
      <c r="KLW1" s="1174"/>
      <c r="KLX1" s="1174"/>
      <c r="KLY1" s="1174"/>
      <c r="KLZ1" s="1174"/>
      <c r="KMA1" s="1174"/>
      <c r="KMB1" s="1174"/>
      <c r="KMC1" s="1174"/>
      <c r="KMD1" s="1174"/>
      <c r="KME1" s="1174"/>
      <c r="KMF1" s="1174"/>
      <c r="KMG1" s="1174"/>
      <c r="KMH1" s="1174"/>
      <c r="KMI1" s="1174"/>
      <c r="KMJ1" s="1174"/>
      <c r="KMK1" s="1174"/>
      <c r="KML1" s="1174"/>
      <c r="KMM1" s="1174"/>
      <c r="KMN1" s="1174"/>
      <c r="KMO1" s="1174"/>
      <c r="KMP1" s="1174"/>
      <c r="KMQ1" s="1174"/>
      <c r="KMR1" s="1174"/>
      <c r="KMS1" s="1174"/>
      <c r="KMT1" s="1174"/>
      <c r="KMU1" s="1174"/>
      <c r="KMV1" s="1174"/>
      <c r="KMW1" s="1174"/>
      <c r="KMX1" s="1174"/>
      <c r="KMY1" s="1174"/>
      <c r="KMZ1" s="1174"/>
      <c r="KNA1" s="1174"/>
      <c r="KNB1" s="1174"/>
      <c r="KNC1" s="1174"/>
      <c r="KND1" s="1174"/>
      <c r="KNE1" s="1174"/>
      <c r="KNF1" s="1174"/>
      <c r="KNG1" s="1174"/>
      <c r="KNH1" s="1174"/>
      <c r="KNI1" s="1174"/>
      <c r="KNJ1" s="1174"/>
      <c r="KNK1" s="1174"/>
      <c r="KNL1" s="1174"/>
      <c r="KNM1" s="1174"/>
      <c r="KNN1" s="1174"/>
      <c r="KNO1" s="1174"/>
      <c r="KNP1" s="1174"/>
      <c r="KNQ1" s="1174"/>
      <c r="KNR1" s="1174"/>
      <c r="KNS1" s="1174"/>
      <c r="KNT1" s="1174"/>
      <c r="KNU1" s="1174"/>
      <c r="KNV1" s="1174"/>
      <c r="KNW1" s="1174"/>
      <c r="KNX1" s="1174"/>
      <c r="KNY1" s="1174"/>
      <c r="KNZ1" s="1174"/>
      <c r="KOA1" s="1174"/>
      <c r="KOB1" s="1174"/>
      <c r="KOC1" s="1174"/>
      <c r="KOD1" s="1174"/>
      <c r="KOE1" s="1174"/>
      <c r="KOF1" s="1174"/>
      <c r="KOG1" s="1174"/>
      <c r="KOH1" s="1174"/>
      <c r="KOI1" s="1174"/>
      <c r="KOJ1" s="1174"/>
      <c r="KOK1" s="1174"/>
      <c r="KOL1" s="1174"/>
      <c r="KOM1" s="1174"/>
      <c r="KON1" s="1174"/>
      <c r="KOO1" s="1174"/>
      <c r="KOP1" s="1174"/>
      <c r="KOQ1" s="1174"/>
      <c r="KOR1" s="1174"/>
      <c r="KOS1" s="1174"/>
      <c r="KOT1" s="1174"/>
      <c r="KOU1" s="1174"/>
      <c r="KOV1" s="1174"/>
      <c r="KOW1" s="1174"/>
      <c r="KOX1" s="1174"/>
      <c r="KOY1" s="1174"/>
      <c r="KOZ1" s="1174"/>
      <c r="KPA1" s="1174"/>
      <c r="KPB1" s="1174"/>
      <c r="KPC1" s="1174"/>
      <c r="KPD1" s="1174"/>
      <c r="KPE1" s="1174"/>
      <c r="KPF1" s="1174"/>
      <c r="KPG1" s="1174"/>
      <c r="KPH1" s="1174"/>
      <c r="KPI1" s="1174"/>
      <c r="KPJ1" s="1174"/>
      <c r="KPK1" s="1174"/>
      <c r="KPL1" s="1174"/>
      <c r="KPM1" s="1174"/>
      <c r="KPN1" s="1174"/>
      <c r="KPO1" s="1174"/>
      <c r="KPP1" s="1174"/>
      <c r="KPQ1" s="1174"/>
      <c r="KPR1" s="1174"/>
      <c r="KPS1" s="1174"/>
      <c r="KPT1" s="1174"/>
      <c r="KPU1" s="1174"/>
      <c r="KPV1" s="1174"/>
      <c r="KPW1" s="1174"/>
      <c r="KPX1" s="1174"/>
      <c r="KPY1" s="1174"/>
      <c r="KPZ1" s="1174"/>
      <c r="KQA1" s="1174"/>
      <c r="KQB1" s="1174"/>
      <c r="KQC1" s="1174"/>
      <c r="KQD1" s="1174"/>
      <c r="KQE1" s="1174"/>
      <c r="KQF1" s="1174"/>
      <c r="KQG1" s="1174"/>
      <c r="KQH1" s="1174"/>
      <c r="KQI1" s="1174"/>
      <c r="KQJ1" s="1174"/>
      <c r="KQK1" s="1174"/>
      <c r="KQL1" s="1174"/>
      <c r="KQM1" s="1174"/>
      <c r="KQN1" s="1174"/>
      <c r="KQO1" s="1174"/>
      <c r="KQP1" s="1174"/>
      <c r="KQQ1" s="1174"/>
      <c r="KQR1" s="1174"/>
      <c r="KQS1" s="1174"/>
      <c r="KQT1" s="1174"/>
      <c r="KQU1" s="1174"/>
      <c r="KQV1" s="1174"/>
      <c r="KQW1" s="1174"/>
      <c r="KQX1" s="1174"/>
      <c r="KQY1" s="1174"/>
      <c r="KQZ1" s="1174"/>
      <c r="KRA1" s="1174"/>
      <c r="KRB1" s="1174"/>
      <c r="KRC1" s="1174"/>
      <c r="KRD1" s="1174"/>
      <c r="KRE1" s="1174"/>
      <c r="KRF1" s="1174"/>
      <c r="KRG1" s="1174"/>
      <c r="KRH1" s="1174"/>
      <c r="KRI1" s="1174"/>
      <c r="KRJ1" s="1174"/>
      <c r="KRK1" s="1174"/>
      <c r="KRL1" s="1174"/>
      <c r="KRM1" s="1174"/>
      <c r="KRN1" s="1174"/>
      <c r="KRO1" s="1174"/>
      <c r="KRP1" s="1174"/>
      <c r="KRQ1" s="1174"/>
      <c r="KRR1" s="1174"/>
      <c r="KRS1" s="1174"/>
      <c r="KRT1" s="1174"/>
      <c r="KRU1" s="1174"/>
      <c r="KRV1" s="1174"/>
      <c r="KRW1" s="1174"/>
      <c r="KRX1" s="1174"/>
      <c r="KRY1" s="1174"/>
      <c r="KRZ1" s="1174"/>
      <c r="KSA1" s="1174"/>
      <c r="KSB1" s="1174"/>
      <c r="KSC1" s="1174"/>
      <c r="KSD1" s="1174"/>
      <c r="KSE1" s="1174"/>
      <c r="KSF1" s="1174"/>
      <c r="KSG1" s="1174"/>
      <c r="KSH1" s="1174"/>
      <c r="KSI1" s="1174"/>
      <c r="KSJ1" s="1174"/>
      <c r="KSK1" s="1174"/>
      <c r="KSL1" s="1174"/>
      <c r="KSM1" s="1174"/>
      <c r="KSN1" s="1174"/>
      <c r="KSO1" s="1174"/>
      <c r="KSP1" s="1174"/>
      <c r="KSQ1" s="1174"/>
      <c r="KSR1" s="1174"/>
      <c r="KSS1" s="1174"/>
      <c r="KST1" s="1174"/>
      <c r="KSU1" s="1174"/>
      <c r="KSV1" s="1174"/>
      <c r="KSW1" s="1174"/>
      <c r="KSX1" s="1174"/>
      <c r="KSY1" s="1174"/>
      <c r="KSZ1" s="1174"/>
      <c r="KTA1" s="1174"/>
      <c r="KTB1" s="1174"/>
      <c r="KTC1" s="1174"/>
      <c r="KTD1" s="1174"/>
      <c r="KTE1" s="1174"/>
      <c r="KTF1" s="1174"/>
      <c r="KTG1" s="1174"/>
      <c r="KTH1" s="1174"/>
      <c r="KTI1" s="1174"/>
      <c r="KTJ1" s="1174"/>
      <c r="KTK1" s="1174"/>
      <c r="KTL1" s="1174"/>
      <c r="KTM1" s="1174"/>
      <c r="KTN1" s="1174"/>
      <c r="KTO1" s="1174"/>
      <c r="KTP1" s="1174"/>
      <c r="KTQ1" s="1174"/>
      <c r="KTR1" s="1174"/>
      <c r="KTS1" s="1174"/>
      <c r="KTT1" s="1174"/>
      <c r="KTU1" s="1174"/>
      <c r="KTV1" s="1174"/>
      <c r="KTW1" s="1174"/>
      <c r="KTX1" s="1174"/>
      <c r="KTY1" s="1174"/>
      <c r="KTZ1" s="1174"/>
      <c r="KUA1" s="1174"/>
      <c r="KUB1" s="1174"/>
      <c r="KUC1" s="1174"/>
      <c r="KUD1" s="1174"/>
      <c r="KUE1" s="1174"/>
      <c r="KUF1" s="1174"/>
      <c r="KUG1" s="1174"/>
      <c r="KUH1" s="1174"/>
      <c r="KUI1" s="1174"/>
      <c r="KUJ1" s="1174"/>
      <c r="KUK1" s="1174"/>
      <c r="KUL1" s="1174"/>
      <c r="KUM1" s="1174"/>
      <c r="KUN1" s="1174"/>
      <c r="KUO1" s="1174"/>
      <c r="KUP1" s="1174"/>
      <c r="KUQ1" s="1174"/>
      <c r="KUR1" s="1174"/>
      <c r="KUS1" s="1174"/>
      <c r="KUT1" s="1174"/>
      <c r="KUU1" s="1174"/>
      <c r="KUV1" s="1174"/>
      <c r="KUW1" s="1174"/>
      <c r="KUX1" s="1174"/>
      <c r="KUY1" s="1174"/>
      <c r="KUZ1" s="1174"/>
      <c r="KVA1" s="1174"/>
      <c r="KVB1" s="1174"/>
      <c r="KVC1" s="1174"/>
      <c r="KVD1" s="1174"/>
      <c r="KVE1" s="1174"/>
      <c r="KVF1" s="1174"/>
      <c r="KVG1" s="1174"/>
      <c r="KVH1" s="1174"/>
      <c r="KVI1" s="1174"/>
      <c r="KVJ1" s="1174"/>
      <c r="KVK1" s="1174"/>
      <c r="KVL1" s="1174"/>
      <c r="KVM1" s="1174"/>
      <c r="KVN1" s="1174"/>
      <c r="KVO1" s="1174"/>
      <c r="KVP1" s="1174"/>
      <c r="KVQ1" s="1174"/>
      <c r="KVR1" s="1174"/>
      <c r="KVS1" s="1174"/>
      <c r="KVT1" s="1174"/>
      <c r="KVU1" s="1174"/>
      <c r="KVV1" s="1174"/>
      <c r="KVW1" s="1174"/>
      <c r="KVX1" s="1174"/>
      <c r="KVY1" s="1174"/>
      <c r="KVZ1" s="1174"/>
      <c r="KWA1" s="1174"/>
      <c r="KWB1" s="1174"/>
      <c r="KWC1" s="1174"/>
      <c r="KWD1" s="1174"/>
      <c r="KWE1" s="1174"/>
      <c r="KWF1" s="1174"/>
      <c r="KWG1" s="1174"/>
      <c r="KWH1" s="1174"/>
      <c r="KWI1" s="1174"/>
      <c r="KWJ1" s="1174"/>
      <c r="KWK1" s="1174"/>
      <c r="KWL1" s="1174"/>
      <c r="KWM1" s="1174"/>
      <c r="KWN1" s="1174"/>
      <c r="KWO1" s="1174"/>
      <c r="KWP1" s="1174"/>
      <c r="KWQ1" s="1174"/>
      <c r="KWR1" s="1174"/>
      <c r="KWS1" s="1174"/>
      <c r="KWT1" s="1174"/>
      <c r="KWU1" s="1174"/>
      <c r="KWV1" s="1174"/>
      <c r="KWW1" s="1174"/>
      <c r="KWX1" s="1174"/>
      <c r="KWY1" s="1174"/>
      <c r="KWZ1" s="1174"/>
      <c r="KXA1" s="1174"/>
      <c r="KXB1" s="1174"/>
      <c r="KXC1" s="1174"/>
      <c r="KXD1" s="1174"/>
      <c r="KXE1" s="1174"/>
      <c r="KXF1" s="1174"/>
      <c r="KXG1" s="1174"/>
      <c r="KXH1" s="1174"/>
      <c r="KXI1" s="1174"/>
      <c r="KXJ1" s="1174"/>
      <c r="KXK1" s="1174"/>
      <c r="KXL1" s="1174"/>
      <c r="KXM1" s="1174"/>
      <c r="KXN1" s="1174"/>
      <c r="KXO1" s="1174"/>
      <c r="KXP1" s="1174"/>
      <c r="KXQ1" s="1174"/>
      <c r="KXR1" s="1174"/>
      <c r="KXS1" s="1174"/>
      <c r="KXT1" s="1174"/>
      <c r="KXU1" s="1174"/>
      <c r="KXV1" s="1174"/>
      <c r="KXW1" s="1174"/>
      <c r="KXX1" s="1174"/>
      <c r="KXY1" s="1174"/>
      <c r="KXZ1" s="1174"/>
      <c r="KYA1" s="1174"/>
      <c r="KYB1" s="1174"/>
      <c r="KYC1" s="1174"/>
      <c r="KYD1" s="1174"/>
      <c r="KYE1" s="1174"/>
      <c r="KYF1" s="1174"/>
      <c r="KYG1" s="1174"/>
      <c r="KYH1" s="1174"/>
      <c r="KYI1" s="1174"/>
      <c r="KYJ1" s="1174"/>
      <c r="KYK1" s="1174"/>
      <c r="KYL1" s="1174"/>
      <c r="KYM1" s="1174"/>
      <c r="KYN1" s="1174"/>
      <c r="KYO1" s="1174"/>
      <c r="KYP1" s="1174"/>
      <c r="KYQ1" s="1174"/>
      <c r="KYR1" s="1174"/>
      <c r="KYS1" s="1174"/>
      <c r="KYT1" s="1174"/>
      <c r="KYU1" s="1174"/>
      <c r="KYV1" s="1174"/>
      <c r="KYW1" s="1174"/>
      <c r="KYX1" s="1174"/>
      <c r="KYY1" s="1174"/>
      <c r="KYZ1" s="1174"/>
      <c r="KZA1" s="1174"/>
      <c r="KZB1" s="1174"/>
      <c r="KZC1" s="1174"/>
      <c r="KZD1" s="1174"/>
      <c r="KZE1" s="1174"/>
      <c r="KZF1" s="1174"/>
      <c r="KZG1" s="1174"/>
      <c r="KZH1" s="1174"/>
      <c r="KZI1" s="1174"/>
      <c r="KZJ1" s="1174"/>
      <c r="KZK1" s="1174"/>
      <c r="KZL1" s="1174"/>
      <c r="KZM1" s="1174"/>
      <c r="KZN1" s="1174"/>
      <c r="KZO1" s="1174"/>
      <c r="KZP1" s="1174"/>
      <c r="KZQ1" s="1174"/>
      <c r="KZR1" s="1174"/>
      <c r="KZS1" s="1174"/>
      <c r="KZT1" s="1174"/>
      <c r="KZU1" s="1174"/>
      <c r="KZV1" s="1174"/>
      <c r="KZW1" s="1174"/>
      <c r="KZX1" s="1174"/>
      <c r="KZY1" s="1174"/>
      <c r="KZZ1" s="1174"/>
      <c r="LAA1" s="1174"/>
      <c r="LAB1" s="1174"/>
      <c r="LAC1" s="1174"/>
      <c r="LAD1" s="1174"/>
      <c r="LAE1" s="1174"/>
      <c r="LAF1" s="1174"/>
      <c r="LAG1" s="1174"/>
      <c r="LAH1" s="1174"/>
      <c r="LAI1" s="1174"/>
      <c r="LAJ1" s="1174"/>
      <c r="LAK1" s="1174"/>
      <c r="LAL1" s="1174"/>
      <c r="LAM1" s="1174"/>
      <c r="LAN1" s="1174"/>
      <c r="LAO1" s="1174"/>
      <c r="LAP1" s="1174"/>
      <c r="LAQ1" s="1174"/>
      <c r="LAR1" s="1174"/>
      <c r="LAS1" s="1174"/>
      <c r="LAT1" s="1174"/>
      <c r="LAU1" s="1174"/>
      <c r="LAV1" s="1174"/>
      <c r="LAW1" s="1174"/>
      <c r="LAX1" s="1174"/>
      <c r="LAY1" s="1174"/>
      <c r="LAZ1" s="1174"/>
      <c r="LBA1" s="1174"/>
      <c r="LBB1" s="1174"/>
      <c r="LBC1" s="1174"/>
      <c r="LBD1" s="1174"/>
      <c r="LBE1" s="1174"/>
      <c r="LBF1" s="1174"/>
      <c r="LBG1" s="1174"/>
      <c r="LBH1" s="1174"/>
      <c r="LBI1" s="1174"/>
      <c r="LBJ1" s="1174"/>
      <c r="LBK1" s="1174"/>
      <c r="LBL1" s="1174"/>
      <c r="LBM1" s="1174"/>
      <c r="LBN1" s="1174"/>
      <c r="LBO1" s="1174"/>
      <c r="LBP1" s="1174"/>
      <c r="LBQ1" s="1174"/>
      <c r="LBR1" s="1174"/>
      <c r="LBS1" s="1174"/>
      <c r="LBT1" s="1174"/>
      <c r="LBU1" s="1174"/>
      <c r="LBV1" s="1174"/>
      <c r="LBW1" s="1174"/>
      <c r="LBX1" s="1174"/>
      <c r="LBY1" s="1174"/>
      <c r="LBZ1" s="1174"/>
      <c r="LCA1" s="1174"/>
      <c r="LCB1" s="1174"/>
      <c r="LCC1" s="1174"/>
      <c r="LCD1" s="1174"/>
      <c r="LCE1" s="1174"/>
      <c r="LCF1" s="1174"/>
      <c r="LCG1" s="1174"/>
      <c r="LCH1" s="1174"/>
      <c r="LCI1" s="1174"/>
      <c r="LCJ1" s="1174"/>
      <c r="LCK1" s="1174"/>
      <c r="LCL1" s="1174"/>
      <c r="LCM1" s="1174"/>
      <c r="LCN1" s="1174"/>
      <c r="LCO1" s="1174"/>
      <c r="LCP1" s="1174"/>
      <c r="LCQ1" s="1174"/>
      <c r="LCR1" s="1174"/>
      <c r="LCS1" s="1174"/>
      <c r="LCT1" s="1174"/>
      <c r="LCU1" s="1174"/>
      <c r="LCV1" s="1174"/>
      <c r="LCW1" s="1174"/>
      <c r="LCX1" s="1174"/>
      <c r="LCY1" s="1174"/>
      <c r="LCZ1" s="1174"/>
      <c r="LDA1" s="1174"/>
      <c r="LDB1" s="1174"/>
      <c r="LDC1" s="1174"/>
      <c r="LDD1" s="1174"/>
      <c r="LDE1" s="1174"/>
      <c r="LDF1" s="1174"/>
      <c r="LDG1" s="1174"/>
      <c r="LDH1" s="1174"/>
      <c r="LDI1" s="1174"/>
      <c r="LDJ1" s="1174"/>
      <c r="LDK1" s="1174"/>
      <c r="LDL1" s="1174"/>
      <c r="LDM1" s="1174"/>
      <c r="LDN1" s="1174"/>
      <c r="LDO1" s="1174"/>
      <c r="LDP1" s="1174"/>
      <c r="LDQ1" s="1174"/>
      <c r="LDR1" s="1174"/>
      <c r="LDS1" s="1174"/>
      <c r="LDT1" s="1174"/>
      <c r="LDU1" s="1174"/>
      <c r="LDV1" s="1174"/>
      <c r="LDW1" s="1174"/>
      <c r="LDX1" s="1174"/>
      <c r="LDY1" s="1174"/>
      <c r="LDZ1" s="1174"/>
      <c r="LEA1" s="1174"/>
      <c r="LEB1" s="1174"/>
      <c r="LEC1" s="1174"/>
      <c r="LED1" s="1174"/>
      <c r="LEE1" s="1174"/>
      <c r="LEF1" s="1174"/>
      <c r="LEG1" s="1174"/>
      <c r="LEH1" s="1174"/>
      <c r="LEI1" s="1174"/>
      <c r="LEJ1" s="1174"/>
      <c r="LEK1" s="1174"/>
      <c r="LEL1" s="1174"/>
      <c r="LEM1" s="1174"/>
      <c r="LEN1" s="1174"/>
      <c r="LEO1" s="1174"/>
      <c r="LEP1" s="1174"/>
      <c r="LEQ1" s="1174"/>
      <c r="LER1" s="1174"/>
      <c r="LES1" s="1174"/>
      <c r="LET1" s="1174"/>
      <c r="LEU1" s="1174"/>
      <c r="LEV1" s="1174"/>
      <c r="LEW1" s="1174"/>
      <c r="LEX1" s="1174"/>
      <c r="LEY1" s="1174"/>
      <c r="LEZ1" s="1174"/>
      <c r="LFA1" s="1174"/>
      <c r="LFB1" s="1174"/>
      <c r="LFC1" s="1174"/>
      <c r="LFD1" s="1174"/>
      <c r="LFE1" s="1174"/>
      <c r="LFF1" s="1174"/>
      <c r="LFG1" s="1174"/>
      <c r="LFH1" s="1174"/>
      <c r="LFI1" s="1174"/>
      <c r="LFJ1" s="1174"/>
      <c r="LFK1" s="1174"/>
      <c r="LFL1" s="1174"/>
      <c r="LFM1" s="1174"/>
      <c r="LFN1" s="1174"/>
      <c r="LFO1" s="1174"/>
      <c r="LFP1" s="1174"/>
      <c r="LFQ1" s="1174"/>
      <c r="LFR1" s="1174"/>
      <c r="LFS1" s="1174"/>
      <c r="LFT1" s="1174"/>
      <c r="LFU1" s="1174"/>
      <c r="LFV1" s="1174"/>
      <c r="LFW1" s="1174"/>
      <c r="LFX1" s="1174"/>
      <c r="LFY1" s="1174"/>
      <c r="LFZ1" s="1174"/>
      <c r="LGA1" s="1174"/>
      <c r="LGB1" s="1174"/>
      <c r="LGC1" s="1174"/>
      <c r="LGD1" s="1174"/>
      <c r="LGE1" s="1174"/>
      <c r="LGF1" s="1174"/>
      <c r="LGG1" s="1174"/>
      <c r="LGH1" s="1174"/>
      <c r="LGI1" s="1174"/>
      <c r="LGJ1" s="1174"/>
      <c r="LGK1" s="1174"/>
      <c r="LGL1" s="1174"/>
      <c r="LGM1" s="1174"/>
      <c r="LGN1" s="1174"/>
      <c r="LGO1" s="1174"/>
      <c r="LGP1" s="1174"/>
      <c r="LGQ1" s="1174"/>
      <c r="LGR1" s="1174"/>
      <c r="LGS1" s="1174"/>
      <c r="LGT1" s="1174"/>
      <c r="LGU1" s="1174"/>
      <c r="LGV1" s="1174"/>
      <c r="LGW1" s="1174"/>
      <c r="LGX1" s="1174"/>
      <c r="LGY1" s="1174"/>
      <c r="LGZ1" s="1174"/>
      <c r="LHA1" s="1174"/>
      <c r="LHB1" s="1174"/>
      <c r="LHC1" s="1174"/>
      <c r="LHD1" s="1174"/>
      <c r="LHE1" s="1174"/>
      <c r="LHF1" s="1174"/>
      <c r="LHG1" s="1174"/>
      <c r="LHH1" s="1174"/>
      <c r="LHI1" s="1174"/>
      <c r="LHJ1" s="1174"/>
      <c r="LHK1" s="1174"/>
      <c r="LHL1" s="1174"/>
      <c r="LHM1" s="1174"/>
      <c r="LHN1" s="1174"/>
      <c r="LHO1" s="1174"/>
      <c r="LHP1" s="1174"/>
      <c r="LHQ1" s="1174"/>
      <c r="LHR1" s="1174"/>
      <c r="LHS1" s="1174"/>
      <c r="LHT1" s="1174"/>
      <c r="LHU1" s="1174"/>
      <c r="LHV1" s="1174"/>
      <c r="LHW1" s="1174"/>
      <c r="LHX1" s="1174"/>
      <c r="LHY1" s="1174"/>
      <c r="LHZ1" s="1174"/>
      <c r="LIA1" s="1174"/>
      <c r="LIB1" s="1174"/>
      <c r="LIC1" s="1174"/>
      <c r="LID1" s="1174"/>
      <c r="LIE1" s="1174"/>
      <c r="LIF1" s="1174"/>
      <c r="LIG1" s="1174"/>
      <c r="LIH1" s="1174"/>
      <c r="LII1" s="1174"/>
      <c r="LIJ1" s="1174"/>
      <c r="LIK1" s="1174"/>
      <c r="LIL1" s="1174"/>
      <c r="LIM1" s="1174"/>
      <c r="LIN1" s="1174"/>
      <c r="LIO1" s="1174"/>
      <c r="LIP1" s="1174"/>
      <c r="LIQ1" s="1174"/>
      <c r="LIR1" s="1174"/>
      <c r="LIS1" s="1174"/>
      <c r="LIT1" s="1174"/>
      <c r="LIU1" s="1174"/>
      <c r="LIV1" s="1174"/>
      <c r="LIW1" s="1174"/>
      <c r="LIX1" s="1174"/>
      <c r="LIY1" s="1174"/>
      <c r="LIZ1" s="1174"/>
      <c r="LJA1" s="1174"/>
      <c r="LJB1" s="1174"/>
      <c r="LJC1" s="1174"/>
      <c r="LJD1" s="1174"/>
      <c r="LJE1" s="1174"/>
      <c r="LJF1" s="1174"/>
      <c r="LJG1" s="1174"/>
      <c r="LJH1" s="1174"/>
      <c r="LJI1" s="1174"/>
      <c r="LJJ1" s="1174"/>
      <c r="LJK1" s="1174"/>
      <c r="LJL1" s="1174"/>
      <c r="LJM1" s="1174"/>
      <c r="LJN1" s="1174"/>
      <c r="LJO1" s="1174"/>
      <c r="LJP1" s="1174"/>
      <c r="LJQ1" s="1174"/>
      <c r="LJR1" s="1174"/>
      <c r="LJS1" s="1174"/>
      <c r="LJT1" s="1174"/>
      <c r="LJU1" s="1174"/>
      <c r="LJV1" s="1174"/>
      <c r="LJW1" s="1174"/>
      <c r="LJX1" s="1174"/>
      <c r="LJY1" s="1174"/>
      <c r="LJZ1" s="1174"/>
      <c r="LKA1" s="1174"/>
      <c r="LKB1" s="1174"/>
      <c r="LKC1" s="1174"/>
      <c r="LKD1" s="1174"/>
      <c r="LKE1" s="1174"/>
      <c r="LKF1" s="1174"/>
      <c r="LKG1" s="1174"/>
      <c r="LKH1" s="1174"/>
      <c r="LKI1" s="1174"/>
      <c r="LKJ1" s="1174"/>
      <c r="LKK1" s="1174"/>
      <c r="LKL1" s="1174"/>
      <c r="LKM1" s="1174"/>
      <c r="LKN1" s="1174"/>
      <c r="LKO1" s="1174"/>
      <c r="LKP1" s="1174"/>
      <c r="LKQ1" s="1174"/>
      <c r="LKR1" s="1174"/>
      <c r="LKS1" s="1174"/>
      <c r="LKT1" s="1174"/>
      <c r="LKU1" s="1174"/>
      <c r="LKV1" s="1174"/>
      <c r="LKW1" s="1174"/>
      <c r="LKX1" s="1174"/>
      <c r="LKY1" s="1174"/>
      <c r="LKZ1" s="1174"/>
      <c r="LLA1" s="1174"/>
      <c r="LLB1" s="1174"/>
      <c r="LLC1" s="1174"/>
      <c r="LLD1" s="1174"/>
      <c r="LLE1" s="1174"/>
      <c r="LLF1" s="1174"/>
      <c r="LLG1" s="1174"/>
      <c r="LLH1" s="1174"/>
      <c r="LLI1" s="1174"/>
      <c r="LLJ1" s="1174"/>
      <c r="LLK1" s="1174"/>
      <c r="LLL1" s="1174"/>
      <c r="LLM1" s="1174"/>
      <c r="LLN1" s="1174"/>
      <c r="LLO1" s="1174"/>
      <c r="LLP1" s="1174"/>
      <c r="LLQ1" s="1174"/>
      <c r="LLR1" s="1174"/>
      <c r="LLS1" s="1174"/>
      <c r="LLT1" s="1174"/>
      <c r="LLU1" s="1174"/>
      <c r="LLV1" s="1174"/>
      <c r="LLW1" s="1174"/>
      <c r="LLX1" s="1174"/>
      <c r="LLY1" s="1174"/>
      <c r="LLZ1" s="1174"/>
      <c r="LMA1" s="1174"/>
      <c r="LMB1" s="1174"/>
      <c r="LMC1" s="1174"/>
      <c r="LMD1" s="1174"/>
      <c r="LME1" s="1174"/>
      <c r="LMF1" s="1174"/>
      <c r="LMG1" s="1174"/>
      <c r="LMH1" s="1174"/>
      <c r="LMI1" s="1174"/>
      <c r="LMJ1" s="1174"/>
      <c r="LMK1" s="1174"/>
      <c r="LML1" s="1174"/>
      <c r="LMM1" s="1174"/>
      <c r="LMN1" s="1174"/>
      <c r="LMO1" s="1174"/>
      <c r="LMP1" s="1174"/>
      <c r="LMQ1" s="1174"/>
      <c r="LMR1" s="1174"/>
      <c r="LMS1" s="1174"/>
      <c r="LMT1" s="1174"/>
      <c r="LMU1" s="1174"/>
      <c r="LMV1" s="1174"/>
      <c r="LMW1" s="1174"/>
      <c r="LMX1" s="1174"/>
      <c r="LMY1" s="1174"/>
      <c r="LMZ1" s="1174"/>
      <c r="LNA1" s="1174"/>
      <c r="LNB1" s="1174"/>
      <c r="LNC1" s="1174"/>
      <c r="LND1" s="1174"/>
      <c r="LNE1" s="1174"/>
      <c r="LNF1" s="1174"/>
      <c r="LNG1" s="1174"/>
      <c r="LNH1" s="1174"/>
      <c r="LNI1" s="1174"/>
      <c r="LNJ1" s="1174"/>
      <c r="LNK1" s="1174"/>
      <c r="LNL1" s="1174"/>
      <c r="LNM1" s="1174"/>
      <c r="LNN1" s="1174"/>
      <c r="LNO1" s="1174"/>
      <c r="LNP1" s="1174"/>
      <c r="LNQ1" s="1174"/>
      <c r="LNR1" s="1174"/>
      <c r="LNS1" s="1174"/>
      <c r="LNT1" s="1174"/>
      <c r="LNU1" s="1174"/>
      <c r="LNV1" s="1174"/>
      <c r="LNW1" s="1174"/>
      <c r="LNX1" s="1174"/>
      <c r="LNY1" s="1174"/>
      <c r="LNZ1" s="1174"/>
      <c r="LOA1" s="1174"/>
      <c r="LOB1" s="1174"/>
      <c r="LOC1" s="1174"/>
      <c r="LOD1" s="1174"/>
      <c r="LOE1" s="1174"/>
      <c r="LOF1" s="1174"/>
      <c r="LOG1" s="1174"/>
      <c r="LOH1" s="1174"/>
      <c r="LOI1" s="1174"/>
      <c r="LOJ1" s="1174"/>
      <c r="LOK1" s="1174"/>
      <c r="LOL1" s="1174"/>
      <c r="LOM1" s="1174"/>
      <c r="LON1" s="1174"/>
      <c r="LOO1" s="1174"/>
      <c r="LOP1" s="1174"/>
      <c r="LOQ1" s="1174"/>
      <c r="LOR1" s="1174"/>
      <c r="LOS1" s="1174"/>
      <c r="LOT1" s="1174"/>
      <c r="LOU1" s="1174"/>
      <c r="LOV1" s="1174"/>
      <c r="LOW1" s="1174"/>
      <c r="LOX1" s="1174"/>
      <c r="LOY1" s="1174"/>
      <c r="LOZ1" s="1174"/>
      <c r="LPA1" s="1174"/>
      <c r="LPB1" s="1174"/>
      <c r="LPC1" s="1174"/>
      <c r="LPD1" s="1174"/>
      <c r="LPE1" s="1174"/>
      <c r="LPF1" s="1174"/>
      <c r="LPG1" s="1174"/>
      <c r="LPH1" s="1174"/>
      <c r="LPI1" s="1174"/>
      <c r="LPJ1" s="1174"/>
      <c r="LPK1" s="1174"/>
      <c r="LPL1" s="1174"/>
      <c r="LPM1" s="1174"/>
      <c r="LPN1" s="1174"/>
      <c r="LPO1" s="1174"/>
      <c r="LPP1" s="1174"/>
      <c r="LPQ1" s="1174"/>
      <c r="LPR1" s="1174"/>
      <c r="LPS1" s="1174"/>
      <c r="LPT1" s="1174"/>
      <c r="LPU1" s="1174"/>
      <c r="LPV1" s="1174"/>
      <c r="LPW1" s="1174"/>
      <c r="LPX1" s="1174"/>
      <c r="LPY1" s="1174"/>
      <c r="LPZ1" s="1174"/>
      <c r="LQA1" s="1174"/>
      <c r="LQB1" s="1174"/>
      <c r="LQC1" s="1174"/>
      <c r="LQD1" s="1174"/>
      <c r="LQE1" s="1174"/>
      <c r="LQF1" s="1174"/>
      <c r="LQG1" s="1174"/>
      <c r="LQH1" s="1174"/>
      <c r="LQI1" s="1174"/>
      <c r="LQJ1" s="1174"/>
      <c r="LQK1" s="1174"/>
      <c r="LQL1" s="1174"/>
      <c r="LQM1" s="1174"/>
      <c r="LQN1" s="1174"/>
      <c r="LQO1" s="1174"/>
      <c r="LQP1" s="1174"/>
      <c r="LQQ1" s="1174"/>
      <c r="LQR1" s="1174"/>
      <c r="LQS1" s="1174"/>
      <c r="LQT1" s="1174"/>
      <c r="LQU1" s="1174"/>
      <c r="LQV1" s="1174"/>
      <c r="LQW1" s="1174"/>
      <c r="LQX1" s="1174"/>
      <c r="LQY1" s="1174"/>
      <c r="LQZ1" s="1174"/>
      <c r="LRA1" s="1174"/>
      <c r="LRB1" s="1174"/>
      <c r="LRC1" s="1174"/>
      <c r="LRD1" s="1174"/>
      <c r="LRE1" s="1174"/>
      <c r="LRF1" s="1174"/>
      <c r="LRG1" s="1174"/>
      <c r="LRH1" s="1174"/>
      <c r="LRI1" s="1174"/>
      <c r="LRJ1" s="1174"/>
      <c r="LRK1" s="1174"/>
      <c r="LRL1" s="1174"/>
      <c r="LRM1" s="1174"/>
      <c r="LRN1" s="1174"/>
      <c r="LRO1" s="1174"/>
      <c r="LRP1" s="1174"/>
      <c r="LRQ1" s="1174"/>
      <c r="LRR1" s="1174"/>
      <c r="LRS1" s="1174"/>
      <c r="LRT1" s="1174"/>
      <c r="LRU1" s="1174"/>
      <c r="LRV1" s="1174"/>
      <c r="LRW1" s="1174"/>
      <c r="LRX1" s="1174"/>
      <c r="LRY1" s="1174"/>
      <c r="LRZ1" s="1174"/>
      <c r="LSA1" s="1174"/>
      <c r="LSB1" s="1174"/>
      <c r="LSC1" s="1174"/>
      <c r="LSD1" s="1174"/>
      <c r="LSE1" s="1174"/>
      <c r="LSF1" s="1174"/>
      <c r="LSG1" s="1174"/>
      <c r="LSH1" s="1174"/>
      <c r="LSI1" s="1174"/>
      <c r="LSJ1" s="1174"/>
      <c r="LSK1" s="1174"/>
      <c r="LSL1" s="1174"/>
      <c r="LSM1" s="1174"/>
      <c r="LSN1" s="1174"/>
      <c r="LSO1" s="1174"/>
      <c r="LSP1" s="1174"/>
      <c r="LSQ1" s="1174"/>
      <c r="LSR1" s="1174"/>
      <c r="LSS1" s="1174"/>
      <c r="LST1" s="1174"/>
      <c r="LSU1" s="1174"/>
      <c r="LSV1" s="1174"/>
      <c r="LSW1" s="1174"/>
      <c r="LSX1" s="1174"/>
      <c r="LSY1" s="1174"/>
      <c r="LSZ1" s="1174"/>
      <c r="LTA1" s="1174"/>
      <c r="LTB1" s="1174"/>
      <c r="LTC1" s="1174"/>
      <c r="LTD1" s="1174"/>
      <c r="LTE1" s="1174"/>
      <c r="LTF1" s="1174"/>
      <c r="LTG1" s="1174"/>
      <c r="LTH1" s="1174"/>
      <c r="LTI1" s="1174"/>
      <c r="LTJ1" s="1174"/>
      <c r="LTK1" s="1174"/>
      <c r="LTL1" s="1174"/>
      <c r="LTM1" s="1174"/>
      <c r="LTN1" s="1174"/>
      <c r="LTO1" s="1174"/>
      <c r="LTP1" s="1174"/>
      <c r="LTQ1" s="1174"/>
      <c r="LTR1" s="1174"/>
      <c r="LTS1" s="1174"/>
      <c r="LTT1" s="1174"/>
      <c r="LTU1" s="1174"/>
      <c r="LTV1" s="1174"/>
      <c r="LTW1" s="1174"/>
      <c r="LTX1" s="1174"/>
      <c r="LTY1" s="1174"/>
      <c r="LTZ1" s="1174"/>
      <c r="LUA1" s="1174"/>
      <c r="LUB1" s="1174"/>
      <c r="LUC1" s="1174"/>
      <c r="LUD1" s="1174"/>
      <c r="LUE1" s="1174"/>
      <c r="LUF1" s="1174"/>
      <c r="LUG1" s="1174"/>
      <c r="LUH1" s="1174"/>
      <c r="LUI1" s="1174"/>
      <c r="LUJ1" s="1174"/>
      <c r="LUK1" s="1174"/>
      <c r="LUL1" s="1174"/>
      <c r="LUM1" s="1174"/>
      <c r="LUN1" s="1174"/>
      <c r="LUO1" s="1174"/>
      <c r="LUP1" s="1174"/>
      <c r="LUQ1" s="1174"/>
      <c r="LUR1" s="1174"/>
      <c r="LUS1" s="1174"/>
      <c r="LUT1" s="1174"/>
      <c r="LUU1" s="1174"/>
      <c r="LUV1" s="1174"/>
      <c r="LUW1" s="1174"/>
      <c r="LUX1" s="1174"/>
      <c r="LUY1" s="1174"/>
      <c r="LUZ1" s="1174"/>
      <c r="LVA1" s="1174"/>
      <c r="LVB1" s="1174"/>
      <c r="LVC1" s="1174"/>
      <c r="LVD1" s="1174"/>
      <c r="LVE1" s="1174"/>
      <c r="LVF1" s="1174"/>
      <c r="LVG1" s="1174"/>
      <c r="LVH1" s="1174"/>
      <c r="LVI1" s="1174"/>
      <c r="LVJ1" s="1174"/>
      <c r="LVK1" s="1174"/>
      <c r="LVL1" s="1174"/>
      <c r="LVM1" s="1174"/>
      <c r="LVN1" s="1174"/>
      <c r="LVO1" s="1174"/>
      <c r="LVP1" s="1174"/>
      <c r="LVQ1" s="1174"/>
      <c r="LVR1" s="1174"/>
      <c r="LVS1" s="1174"/>
      <c r="LVT1" s="1174"/>
      <c r="LVU1" s="1174"/>
      <c r="LVV1" s="1174"/>
      <c r="LVW1" s="1174"/>
      <c r="LVX1" s="1174"/>
      <c r="LVY1" s="1174"/>
      <c r="LVZ1" s="1174"/>
      <c r="LWA1" s="1174"/>
      <c r="LWB1" s="1174"/>
      <c r="LWC1" s="1174"/>
      <c r="LWD1" s="1174"/>
      <c r="LWE1" s="1174"/>
      <c r="LWF1" s="1174"/>
      <c r="LWG1" s="1174"/>
      <c r="LWH1" s="1174"/>
      <c r="LWI1" s="1174"/>
      <c r="LWJ1" s="1174"/>
      <c r="LWK1" s="1174"/>
      <c r="LWL1" s="1174"/>
      <c r="LWM1" s="1174"/>
      <c r="LWN1" s="1174"/>
      <c r="LWO1" s="1174"/>
      <c r="LWP1" s="1174"/>
      <c r="LWQ1" s="1174"/>
      <c r="LWR1" s="1174"/>
      <c r="LWS1" s="1174"/>
      <c r="LWT1" s="1174"/>
      <c r="LWU1" s="1174"/>
      <c r="LWV1" s="1174"/>
      <c r="LWW1" s="1174"/>
      <c r="LWX1" s="1174"/>
      <c r="LWY1" s="1174"/>
      <c r="LWZ1" s="1174"/>
      <c r="LXA1" s="1174"/>
      <c r="LXB1" s="1174"/>
      <c r="LXC1" s="1174"/>
      <c r="LXD1" s="1174"/>
      <c r="LXE1" s="1174"/>
      <c r="LXF1" s="1174"/>
      <c r="LXG1" s="1174"/>
      <c r="LXH1" s="1174"/>
      <c r="LXI1" s="1174"/>
      <c r="LXJ1" s="1174"/>
      <c r="LXK1" s="1174"/>
      <c r="LXL1" s="1174"/>
      <c r="LXM1" s="1174"/>
      <c r="LXN1" s="1174"/>
      <c r="LXO1" s="1174"/>
      <c r="LXP1" s="1174"/>
      <c r="LXQ1" s="1174"/>
      <c r="LXR1" s="1174"/>
      <c r="LXS1" s="1174"/>
      <c r="LXT1" s="1174"/>
      <c r="LXU1" s="1174"/>
      <c r="LXV1" s="1174"/>
      <c r="LXW1" s="1174"/>
      <c r="LXX1" s="1174"/>
      <c r="LXY1" s="1174"/>
      <c r="LXZ1" s="1174"/>
      <c r="LYA1" s="1174"/>
      <c r="LYB1" s="1174"/>
      <c r="LYC1" s="1174"/>
      <c r="LYD1" s="1174"/>
      <c r="LYE1" s="1174"/>
      <c r="LYF1" s="1174"/>
      <c r="LYG1" s="1174"/>
      <c r="LYH1" s="1174"/>
      <c r="LYI1" s="1174"/>
      <c r="LYJ1" s="1174"/>
      <c r="LYK1" s="1174"/>
      <c r="LYL1" s="1174"/>
      <c r="LYM1" s="1174"/>
      <c r="LYN1" s="1174"/>
      <c r="LYO1" s="1174"/>
      <c r="LYP1" s="1174"/>
      <c r="LYQ1" s="1174"/>
      <c r="LYR1" s="1174"/>
      <c r="LYS1" s="1174"/>
      <c r="LYT1" s="1174"/>
      <c r="LYU1" s="1174"/>
      <c r="LYV1" s="1174"/>
      <c r="LYW1" s="1174"/>
      <c r="LYX1" s="1174"/>
      <c r="LYY1" s="1174"/>
      <c r="LYZ1" s="1174"/>
      <c r="LZA1" s="1174"/>
      <c r="LZB1" s="1174"/>
      <c r="LZC1" s="1174"/>
      <c r="LZD1" s="1174"/>
      <c r="LZE1" s="1174"/>
      <c r="LZF1" s="1174"/>
      <c r="LZG1" s="1174"/>
      <c r="LZH1" s="1174"/>
      <c r="LZI1" s="1174"/>
      <c r="LZJ1" s="1174"/>
      <c r="LZK1" s="1174"/>
      <c r="LZL1" s="1174"/>
      <c r="LZM1" s="1174"/>
      <c r="LZN1" s="1174"/>
      <c r="LZO1" s="1174"/>
      <c r="LZP1" s="1174"/>
      <c r="LZQ1" s="1174"/>
      <c r="LZR1" s="1174"/>
      <c r="LZS1" s="1174"/>
      <c r="LZT1" s="1174"/>
      <c r="LZU1" s="1174"/>
      <c r="LZV1" s="1174"/>
      <c r="LZW1" s="1174"/>
      <c r="LZX1" s="1174"/>
      <c r="LZY1" s="1174"/>
      <c r="LZZ1" s="1174"/>
      <c r="MAA1" s="1174"/>
      <c r="MAB1" s="1174"/>
      <c r="MAC1" s="1174"/>
      <c r="MAD1" s="1174"/>
      <c r="MAE1" s="1174"/>
      <c r="MAF1" s="1174"/>
      <c r="MAG1" s="1174"/>
      <c r="MAH1" s="1174"/>
      <c r="MAI1" s="1174"/>
      <c r="MAJ1" s="1174"/>
      <c r="MAK1" s="1174"/>
      <c r="MAL1" s="1174"/>
      <c r="MAM1" s="1174"/>
      <c r="MAN1" s="1174"/>
      <c r="MAO1" s="1174"/>
      <c r="MAP1" s="1174"/>
      <c r="MAQ1" s="1174"/>
      <c r="MAR1" s="1174"/>
      <c r="MAS1" s="1174"/>
      <c r="MAT1" s="1174"/>
      <c r="MAU1" s="1174"/>
      <c r="MAV1" s="1174"/>
      <c r="MAW1" s="1174"/>
      <c r="MAX1" s="1174"/>
      <c r="MAY1" s="1174"/>
      <c r="MAZ1" s="1174"/>
      <c r="MBA1" s="1174"/>
      <c r="MBB1" s="1174"/>
      <c r="MBC1" s="1174"/>
      <c r="MBD1" s="1174"/>
      <c r="MBE1" s="1174"/>
      <c r="MBF1" s="1174"/>
      <c r="MBG1" s="1174"/>
      <c r="MBH1" s="1174"/>
      <c r="MBI1" s="1174"/>
      <c r="MBJ1" s="1174"/>
      <c r="MBK1" s="1174"/>
      <c r="MBL1" s="1174"/>
      <c r="MBM1" s="1174"/>
      <c r="MBN1" s="1174"/>
      <c r="MBO1" s="1174"/>
      <c r="MBP1" s="1174"/>
      <c r="MBQ1" s="1174"/>
      <c r="MBR1" s="1174"/>
      <c r="MBS1" s="1174"/>
      <c r="MBT1" s="1174"/>
      <c r="MBU1" s="1174"/>
      <c r="MBV1" s="1174"/>
      <c r="MBW1" s="1174"/>
      <c r="MBX1" s="1174"/>
      <c r="MBY1" s="1174"/>
      <c r="MBZ1" s="1174"/>
      <c r="MCA1" s="1174"/>
      <c r="MCB1" s="1174"/>
      <c r="MCC1" s="1174"/>
      <c r="MCD1" s="1174"/>
      <c r="MCE1" s="1174"/>
      <c r="MCF1" s="1174"/>
      <c r="MCG1" s="1174"/>
      <c r="MCH1" s="1174"/>
      <c r="MCI1" s="1174"/>
      <c r="MCJ1" s="1174"/>
      <c r="MCK1" s="1174"/>
      <c r="MCL1" s="1174"/>
      <c r="MCM1" s="1174"/>
      <c r="MCN1" s="1174"/>
      <c r="MCO1" s="1174"/>
      <c r="MCP1" s="1174"/>
      <c r="MCQ1" s="1174"/>
      <c r="MCR1" s="1174"/>
      <c r="MCS1" s="1174"/>
      <c r="MCT1" s="1174"/>
      <c r="MCU1" s="1174"/>
      <c r="MCV1" s="1174"/>
      <c r="MCW1" s="1174"/>
      <c r="MCX1" s="1174"/>
      <c r="MCY1" s="1174"/>
      <c r="MCZ1" s="1174"/>
      <c r="MDA1" s="1174"/>
      <c r="MDB1" s="1174"/>
      <c r="MDC1" s="1174"/>
      <c r="MDD1" s="1174"/>
      <c r="MDE1" s="1174"/>
      <c r="MDF1" s="1174"/>
      <c r="MDG1" s="1174"/>
      <c r="MDH1" s="1174"/>
      <c r="MDI1" s="1174"/>
      <c r="MDJ1" s="1174"/>
      <c r="MDK1" s="1174"/>
      <c r="MDL1" s="1174"/>
      <c r="MDM1" s="1174"/>
      <c r="MDN1" s="1174"/>
      <c r="MDO1" s="1174"/>
      <c r="MDP1" s="1174"/>
      <c r="MDQ1" s="1174"/>
      <c r="MDR1" s="1174"/>
      <c r="MDS1" s="1174"/>
      <c r="MDT1" s="1174"/>
      <c r="MDU1" s="1174"/>
      <c r="MDV1" s="1174"/>
      <c r="MDW1" s="1174"/>
      <c r="MDX1" s="1174"/>
      <c r="MDY1" s="1174"/>
      <c r="MDZ1" s="1174"/>
      <c r="MEA1" s="1174"/>
      <c r="MEB1" s="1174"/>
      <c r="MEC1" s="1174"/>
      <c r="MED1" s="1174"/>
      <c r="MEE1" s="1174"/>
      <c r="MEF1" s="1174"/>
      <c r="MEG1" s="1174"/>
      <c r="MEH1" s="1174"/>
      <c r="MEI1" s="1174"/>
      <c r="MEJ1" s="1174"/>
      <c r="MEK1" s="1174"/>
      <c r="MEL1" s="1174"/>
      <c r="MEM1" s="1174"/>
      <c r="MEN1" s="1174"/>
      <c r="MEO1" s="1174"/>
      <c r="MEP1" s="1174"/>
      <c r="MEQ1" s="1174"/>
      <c r="MER1" s="1174"/>
      <c r="MES1" s="1174"/>
      <c r="MET1" s="1174"/>
      <c r="MEU1" s="1174"/>
      <c r="MEV1" s="1174"/>
      <c r="MEW1" s="1174"/>
      <c r="MEX1" s="1174"/>
      <c r="MEY1" s="1174"/>
      <c r="MEZ1" s="1174"/>
      <c r="MFA1" s="1174"/>
      <c r="MFB1" s="1174"/>
      <c r="MFC1" s="1174"/>
      <c r="MFD1" s="1174"/>
      <c r="MFE1" s="1174"/>
      <c r="MFF1" s="1174"/>
      <c r="MFG1" s="1174"/>
      <c r="MFH1" s="1174"/>
      <c r="MFI1" s="1174"/>
      <c r="MFJ1" s="1174"/>
      <c r="MFK1" s="1174"/>
      <c r="MFL1" s="1174"/>
      <c r="MFM1" s="1174"/>
      <c r="MFN1" s="1174"/>
      <c r="MFO1" s="1174"/>
      <c r="MFP1" s="1174"/>
      <c r="MFQ1" s="1174"/>
      <c r="MFR1" s="1174"/>
      <c r="MFS1" s="1174"/>
      <c r="MFT1" s="1174"/>
      <c r="MFU1" s="1174"/>
      <c r="MFV1" s="1174"/>
      <c r="MFW1" s="1174"/>
      <c r="MFX1" s="1174"/>
      <c r="MFY1" s="1174"/>
      <c r="MFZ1" s="1174"/>
      <c r="MGA1" s="1174"/>
      <c r="MGB1" s="1174"/>
      <c r="MGC1" s="1174"/>
      <c r="MGD1" s="1174"/>
      <c r="MGE1" s="1174"/>
      <c r="MGF1" s="1174"/>
      <c r="MGG1" s="1174"/>
      <c r="MGH1" s="1174"/>
      <c r="MGI1" s="1174"/>
      <c r="MGJ1" s="1174"/>
      <c r="MGK1" s="1174"/>
      <c r="MGL1" s="1174"/>
      <c r="MGM1" s="1174"/>
      <c r="MGN1" s="1174"/>
      <c r="MGO1" s="1174"/>
      <c r="MGP1" s="1174"/>
      <c r="MGQ1" s="1174"/>
      <c r="MGR1" s="1174"/>
      <c r="MGS1" s="1174"/>
      <c r="MGT1" s="1174"/>
      <c r="MGU1" s="1174"/>
      <c r="MGV1" s="1174"/>
      <c r="MGW1" s="1174"/>
      <c r="MGX1" s="1174"/>
      <c r="MGY1" s="1174"/>
      <c r="MGZ1" s="1174"/>
      <c r="MHA1" s="1174"/>
      <c r="MHB1" s="1174"/>
      <c r="MHC1" s="1174"/>
      <c r="MHD1" s="1174"/>
      <c r="MHE1" s="1174"/>
      <c r="MHF1" s="1174"/>
      <c r="MHG1" s="1174"/>
      <c r="MHH1" s="1174"/>
      <c r="MHI1" s="1174"/>
      <c r="MHJ1" s="1174"/>
      <c r="MHK1" s="1174"/>
      <c r="MHL1" s="1174"/>
      <c r="MHM1" s="1174"/>
      <c r="MHN1" s="1174"/>
      <c r="MHO1" s="1174"/>
      <c r="MHP1" s="1174"/>
      <c r="MHQ1" s="1174"/>
      <c r="MHR1" s="1174"/>
      <c r="MHS1" s="1174"/>
      <c r="MHT1" s="1174"/>
      <c r="MHU1" s="1174"/>
      <c r="MHV1" s="1174"/>
      <c r="MHW1" s="1174"/>
      <c r="MHX1" s="1174"/>
      <c r="MHY1" s="1174"/>
      <c r="MHZ1" s="1174"/>
      <c r="MIA1" s="1174"/>
      <c r="MIB1" s="1174"/>
      <c r="MIC1" s="1174"/>
      <c r="MID1" s="1174"/>
      <c r="MIE1" s="1174"/>
      <c r="MIF1" s="1174"/>
      <c r="MIG1" s="1174"/>
      <c r="MIH1" s="1174"/>
      <c r="MII1" s="1174"/>
      <c r="MIJ1" s="1174"/>
      <c r="MIK1" s="1174"/>
      <c r="MIL1" s="1174"/>
      <c r="MIM1" s="1174"/>
      <c r="MIN1" s="1174"/>
      <c r="MIO1" s="1174"/>
      <c r="MIP1" s="1174"/>
      <c r="MIQ1" s="1174"/>
      <c r="MIR1" s="1174"/>
      <c r="MIS1" s="1174"/>
      <c r="MIT1" s="1174"/>
      <c r="MIU1" s="1174"/>
      <c r="MIV1" s="1174"/>
      <c r="MIW1" s="1174"/>
      <c r="MIX1" s="1174"/>
      <c r="MIY1" s="1174"/>
      <c r="MIZ1" s="1174"/>
      <c r="MJA1" s="1174"/>
      <c r="MJB1" s="1174"/>
      <c r="MJC1" s="1174"/>
      <c r="MJD1" s="1174"/>
      <c r="MJE1" s="1174"/>
      <c r="MJF1" s="1174"/>
      <c r="MJG1" s="1174"/>
      <c r="MJH1" s="1174"/>
      <c r="MJI1" s="1174"/>
      <c r="MJJ1" s="1174"/>
      <c r="MJK1" s="1174"/>
      <c r="MJL1" s="1174"/>
      <c r="MJM1" s="1174"/>
      <c r="MJN1" s="1174"/>
      <c r="MJO1" s="1174"/>
      <c r="MJP1" s="1174"/>
      <c r="MJQ1" s="1174"/>
      <c r="MJR1" s="1174"/>
      <c r="MJS1" s="1174"/>
      <c r="MJT1" s="1174"/>
      <c r="MJU1" s="1174"/>
      <c r="MJV1" s="1174"/>
      <c r="MJW1" s="1174"/>
      <c r="MJX1" s="1174"/>
      <c r="MJY1" s="1174"/>
      <c r="MJZ1" s="1174"/>
      <c r="MKA1" s="1174"/>
      <c r="MKB1" s="1174"/>
      <c r="MKC1" s="1174"/>
      <c r="MKD1" s="1174"/>
      <c r="MKE1" s="1174"/>
      <c r="MKF1" s="1174"/>
      <c r="MKG1" s="1174"/>
      <c r="MKH1" s="1174"/>
      <c r="MKI1" s="1174"/>
      <c r="MKJ1" s="1174"/>
      <c r="MKK1" s="1174"/>
      <c r="MKL1" s="1174"/>
      <c r="MKM1" s="1174"/>
      <c r="MKN1" s="1174"/>
      <c r="MKO1" s="1174"/>
      <c r="MKP1" s="1174"/>
      <c r="MKQ1" s="1174"/>
      <c r="MKR1" s="1174"/>
      <c r="MKS1" s="1174"/>
      <c r="MKT1" s="1174"/>
      <c r="MKU1" s="1174"/>
      <c r="MKV1" s="1174"/>
      <c r="MKW1" s="1174"/>
      <c r="MKX1" s="1174"/>
      <c r="MKY1" s="1174"/>
      <c r="MKZ1" s="1174"/>
      <c r="MLA1" s="1174"/>
      <c r="MLB1" s="1174"/>
      <c r="MLC1" s="1174"/>
      <c r="MLD1" s="1174"/>
      <c r="MLE1" s="1174"/>
      <c r="MLF1" s="1174"/>
      <c r="MLG1" s="1174"/>
      <c r="MLH1" s="1174"/>
      <c r="MLI1" s="1174"/>
      <c r="MLJ1" s="1174"/>
      <c r="MLK1" s="1174"/>
      <c r="MLL1" s="1174"/>
      <c r="MLM1" s="1174"/>
      <c r="MLN1" s="1174"/>
      <c r="MLO1" s="1174"/>
      <c r="MLP1" s="1174"/>
      <c r="MLQ1" s="1174"/>
      <c r="MLR1" s="1174"/>
      <c r="MLS1" s="1174"/>
      <c r="MLT1" s="1174"/>
      <c r="MLU1" s="1174"/>
      <c r="MLV1" s="1174"/>
      <c r="MLW1" s="1174"/>
      <c r="MLX1" s="1174"/>
      <c r="MLY1" s="1174"/>
      <c r="MLZ1" s="1174"/>
      <c r="MMA1" s="1174"/>
      <c r="MMB1" s="1174"/>
      <c r="MMC1" s="1174"/>
      <c r="MMD1" s="1174"/>
      <c r="MME1" s="1174"/>
      <c r="MMF1" s="1174"/>
      <c r="MMG1" s="1174"/>
      <c r="MMH1" s="1174"/>
      <c r="MMI1" s="1174"/>
      <c r="MMJ1" s="1174"/>
      <c r="MMK1" s="1174"/>
      <c r="MML1" s="1174"/>
      <c r="MMM1" s="1174"/>
      <c r="MMN1" s="1174"/>
      <c r="MMO1" s="1174"/>
      <c r="MMP1" s="1174"/>
      <c r="MMQ1" s="1174"/>
      <c r="MMR1" s="1174"/>
      <c r="MMS1" s="1174"/>
      <c r="MMT1" s="1174"/>
      <c r="MMU1" s="1174"/>
      <c r="MMV1" s="1174"/>
      <c r="MMW1" s="1174"/>
      <c r="MMX1" s="1174"/>
      <c r="MMY1" s="1174"/>
      <c r="MMZ1" s="1174"/>
      <c r="MNA1" s="1174"/>
      <c r="MNB1" s="1174"/>
      <c r="MNC1" s="1174"/>
      <c r="MND1" s="1174"/>
      <c r="MNE1" s="1174"/>
      <c r="MNF1" s="1174"/>
      <c r="MNG1" s="1174"/>
      <c r="MNH1" s="1174"/>
      <c r="MNI1" s="1174"/>
      <c r="MNJ1" s="1174"/>
      <c r="MNK1" s="1174"/>
      <c r="MNL1" s="1174"/>
      <c r="MNM1" s="1174"/>
      <c r="MNN1" s="1174"/>
      <c r="MNO1" s="1174"/>
      <c r="MNP1" s="1174"/>
      <c r="MNQ1" s="1174"/>
      <c r="MNR1" s="1174"/>
      <c r="MNS1" s="1174"/>
      <c r="MNT1" s="1174"/>
      <c r="MNU1" s="1174"/>
      <c r="MNV1" s="1174"/>
      <c r="MNW1" s="1174"/>
      <c r="MNX1" s="1174"/>
      <c r="MNY1" s="1174"/>
      <c r="MNZ1" s="1174"/>
      <c r="MOA1" s="1174"/>
      <c r="MOB1" s="1174"/>
      <c r="MOC1" s="1174"/>
      <c r="MOD1" s="1174"/>
      <c r="MOE1" s="1174"/>
      <c r="MOF1" s="1174"/>
      <c r="MOG1" s="1174"/>
      <c r="MOH1" s="1174"/>
      <c r="MOI1" s="1174"/>
      <c r="MOJ1" s="1174"/>
      <c r="MOK1" s="1174"/>
      <c r="MOL1" s="1174"/>
      <c r="MOM1" s="1174"/>
      <c r="MON1" s="1174"/>
      <c r="MOO1" s="1174"/>
      <c r="MOP1" s="1174"/>
      <c r="MOQ1" s="1174"/>
      <c r="MOR1" s="1174"/>
      <c r="MOS1" s="1174"/>
      <c r="MOT1" s="1174"/>
      <c r="MOU1" s="1174"/>
      <c r="MOV1" s="1174"/>
      <c r="MOW1" s="1174"/>
      <c r="MOX1" s="1174"/>
      <c r="MOY1" s="1174"/>
      <c r="MOZ1" s="1174"/>
      <c r="MPA1" s="1174"/>
      <c r="MPB1" s="1174"/>
      <c r="MPC1" s="1174"/>
      <c r="MPD1" s="1174"/>
      <c r="MPE1" s="1174"/>
      <c r="MPF1" s="1174"/>
      <c r="MPG1" s="1174"/>
      <c r="MPH1" s="1174"/>
      <c r="MPI1" s="1174"/>
      <c r="MPJ1" s="1174"/>
      <c r="MPK1" s="1174"/>
      <c r="MPL1" s="1174"/>
      <c r="MPM1" s="1174"/>
      <c r="MPN1" s="1174"/>
      <c r="MPO1" s="1174"/>
      <c r="MPP1" s="1174"/>
      <c r="MPQ1" s="1174"/>
      <c r="MPR1" s="1174"/>
      <c r="MPS1" s="1174"/>
      <c r="MPT1" s="1174"/>
      <c r="MPU1" s="1174"/>
      <c r="MPV1" s="1174"/>
      <c r="MPW1" s="1174"/>
      <c r="MPX1" s="1174"/>
      <c r="MPY1" s="1174"/>
      <c r="MPZ1" s="1174"/>
      <c r="MQA1" s="1174"/>
      <c r="MQB1" s="1174"/>
      <c r="MQC1" s="1174"/>
      <c r="MQD1" s="1174"/>
      <c r="MQE1" s="1174"/>
      <c r="MQF1" s="1174"/>
      <c r="MQG1" s="1174"/>
      <c r="MQH1" s="1174"/>
      <c r="MQI1" s="1174"/>
      <c r="MQJ1" s="1174"/>
      <c r="MQK1" s="1174"/>
      <c r="MQL1" s="1174"/>
      <c r="MQM1" s="1174"/>
      <c r="MQN1" s="1174"/>
      <c r="MQO1" s="1174"/>
      <c r="MQP1" s="1174"/>
      <c r="MQQ1" s="1174"/>
      <c r="MQR1" s="1174"/>
      <c r="MQS1" s="1174"/>
      <c r="MQT1" s="1174"/>
      <c r="MQU1" s="1174"/>
      <c r="MQV1" s="1174"/>
      <c r="MQW1" s="1174"/>
      <c r="MQX1" s="1174"/>
      <c r="MQY1" s="1174"/>
      <c r="MQZ1" s="1174"/>
      <c r="MRA1" s="1174"/>
      <c r="MRB1" s="1174"/>
      <c r="MRC1" s="1174"/>
      <c r="MRD1" s="1174"/>
      <c r="MRE1" s="1174"/>
      <c r="MRF1" s="1174"/>
      <c r="MRG1" s="1174"/>
      <c r="MRH1" s="1174"/>
      <c r="MRI1" s="1174"/>
      <c r="MRJ1" s="1174"/>
      <c r="MRK1" s="1174"/>
      <c r="MRL1" s="1174"/>
      <c r="MRM1" s="1174"/>
      <c r="MRN1" s="1174"/>
      <c r="MRO1" s="1174"/>
      <c r="MRP1" s="1174"/>
      <c r="MRQ1" s="1174"/>
      <c r="MRR1" s="1174"/>
      <c r="MRS1" s="1174"/>
      <c r="MRT1" s="1174"/>
      <c r="MRU1" s="1174"/>
      <c r="MRV1" s="1174"/>
      <c r="MRW1" s="1174"/>
      <c r="MRX1" s="1174"/>
      <c r="MRY1" s="1174"/>
      <c r="MRZ1" s="1174"/>
      <c r="MSA1" s="1174"/>
      <c r="MSB1" s="1174"/>
      <c r="MSC1" s="1174"/>
      <c r="MSD1" s="1174"/>
      <c r="MSE1" s="1174"/>
      <c r="MSF1" s="1174"/>
      <c r="MSG1" s="1174"/>
      <c r="MSH1" s="1174"/>
      <c r="MSI1" s="1174"/>
      <c r="MSJ1" s="1174"/>
      <c r="MSK1" s="1174"/>
      <c r="MSL1" s="1174"/>
      <c r="MSM1" s="1174"/>
      <c r="MSN1" s="1174"/>
      <c r="MSO1" s="1174"/>
      <c r="MSP1" s="1174"/>
      <c r="MSQ1" s="1174"/>
      <c r="MSR1" s="1174"/>
      <c r="MSS1" s="1174"/>
      <c r="MST1" s="1174"/>
      <c r="MSU1" s="1174"/>
      <c r="MSV1" s="1174"/>
      <c r="MSW1" s="1174"/>
      <c r="MSX1" s="1174"/>
      <c r="MSY1" s="1174"/>
      <c r="MSZ1" s="1174"/>
      <c r="MTA1" s="1174"/>
      <c r="MTB1" s="1174"/>
      <c r="MTC1" s="1174"/>
      <c r="MTD1" s="1174"/>
      <c r="MTE1" s="1174"/>
      <c r="MTF1" s="1174"/>
      <c r="MTG1" s="1174"/>
      <c r="MTH1" s="1174"/>
      <c r="MTI1" s="1174"/>
      <c r="MTJ1" s="1174"/>
      <c r="MTK1" s="1174"/>
      <c r="MTL1" s="1174"/>
      <c r="MTM1" s="1174"/>
      <c r="MTN1" s="1174"/>
      <c r="MTO1" s="1174"/>
      <c r="MTP1" s="1174"/>
      <c r="MTQ1" s="1174"/>
      <c r="MTR1" s="1174"/>
      <c r="MTS1" s="1174"/>
      <c r="MTT1" s="1174"/>
      <c r="MTU1" s="1174"/>
      <c r="MTV1" s="1174"/>
      <c r="MTW1" s="1174"/>
      <c r="MTX1" s="1174"/>
      <c r="MTY1" s="1174"/>
      <c r="MTZ1" s="1174"/>
      <c r="MUA1" s="1174"/>
      <c r="MUB1" s="1174"/>
      <c r="MUC1" s="1174"/>
      <c r="MUD1" s="1174"/>
      <c r="MUE1" s="1174"/>
      <c r="MUF1" s="1174"/>
      <c r="MUG1" s="1174"/>
      <c r="MUH1" s="1174"/>
      <c r="MUI1" s="1174"/>
      <c r="MUJ1" s="1174"/>
      <c r="MUK1" s="1174"/>
      <c r="MUL1" s="1174"/>
      <c r="MUM1" s="1174"/>
      <c r="MUN1" s="1174"/>
      <c r="MUO1" s="1174"/>
      <c r="MUP1" s="1174"/>
      <c r="MUQ1" s="1174"/>
      <c r="MUR1" s="1174"/>
      <c r="MUS1" s="1174"/>
      <c r="MUT1" s="1174"/>
      <c r="MUU1" s="1174"/>
      <c r="MUV1" s="1174"/>
      <c r="MUW1" s="1174"/>
      <c r="MUX1" s="1174"/>
      <c r="MUY1" s="1174"/>
      <c r="MUZ1" s="1174"/>
      <c r="MVA1" s="1174"/>
      <c r="MVB1" s="1174"/>
      <c r="MVC1" s="1174"/>
      <c r="MVD1" s="1174"/>
      <c r="MVE1" s="1174"/>
      <c r="MVF1" s="1174"/>
      <c r="MVG1" s="1174"/>
      <c r="MVH1" s="1174"/>
      <c r="MVI1" s="1174"/>
      <c r="MVJ1" s="1174"/>
      <c r="MVK1" s="1174"/>
      <c r="MVL1" s="1174"/>
      <c r="MVM1" s="1174"/>
      <c r="MVN1" s="1174"/>
      <c r="MVO1" s="1174"/>
      <c r="MVP1" s="1174"/>
      <c r="MVQ1" s="1174"/>
      <c r="MVR1" s="1174"/>
      <c r="MVS1" s="1174"/>
      <c r="MVT1" s="1174"/>
      <c r="MVU1" s="1174"/>
      <c r="MVV1" s="1174"/>
      <c r="MVW1" s="1174"/>
      <c r="MVX1" s="1174"/>
      <c r="MVY1" s="1174"/>
      <c r="MVZ1" s="1174"/>
      <c r="MWA1" s="1174"/>
      <c r="MWB1" s="1174"/>
      <c r="MWC1" s="1174"/>
      <c r="MWD1" s="1174"/>
      <c r="MWE1" s="1174"/>
      <c r="MWF1" s="1174"/>
      <c r="MWG1" s="1174"/>
      <c r="MWH1" s="1174"/>
      <c r="MWI1" s="1174"/>
      <c r="MWJ1" s="1174"/>
      <c r="MWK1" s="1174"/>
      <c r="MWL1" s="1174"/>
      <c r="MWM1" s="1174"/>
      <c r="MWN1" s="1174"/>
      <c r="MWO1" s="1174"/>
      <c r="MWP1" s="1174"/>
      <c r="MWQ1" s="1174"/>
      <c r="MWR1" s="1174"/>
      <c r="MWS1" s="1174"/>
      <c r="MWT1" s="1174"/>
      <c r="MWU1" s="1174"/>
      <c r="MWV1" s="1174"/>
      <c r="MWW1" s="1174"/>
      <c r="MWX1" s="1174"/>
      <c r="MWY1" s="1174"/>
      <c r="MWZ1" s="1174"/>
      <c r="MXA1" s="1174"/>
      <c r="MXB1" s="1174"/>
      <c r="MXC1" s="1174"/>
      <c r="MXD1" s="1174"/>
      <c r="MXE1" s="1174"/>
      <c r="MXF1" s="1174"/>
      <c r="MXG1" s="1174"/>
      <c r="MXH1" s="1174"/>
      <c r="MXI1" s="1174"/>
      <c r="MXJ1" s="1174"/>
      <c r="MXK1" s="1174"/>
      <c r="MXL1" s="1174"/>
      <c r="MXM1" s="1174"/>
      <c r="MXN1" s="1174"/>
      <c r="MXO1" s="1174"/>
      <c r="MXP1" s="1174"/>
      <c r="MXQ1" s="1174"/>
      <c r="MXR1" s="1174"/>
      <c r="MXS1" s="1174"/>
      <c r="MXT1" s="1174"/>
      <c r="MXU1" s="1174"/>
      <c r="MXV1" s="1174"/>
      <c r="MXW1" s="1174"/>
      <c r="MXX1" s="1174"/>
      <c r="MXY1" s="1174"/>
      <c r="MXZ1" s="1174"/>
      <c r="MYA1" s="1174"/>
      <c r="MYB1" s="1174"/>
      <c r="MYC1" s="1174"/>
      <c r="MYD1" s="1174"/>
      <c r="MYE1" s="1174"/>
      <c r="MYF1" s="1174"/>
      <c r="MYG1" s="1174"/>
      <c r="MYH1" s="1174"/>
      <c r="MYI1" s="1174"/>
      <c r="MYJ1" s="1174"/>
      <c r="MYK1" s="1174"/>
      <c r="MYL1" s="1174"/>
      <c r="MYM1" s="1174"/>
      <c r="MYN1" s="1174"/>
      <c r="MYO1" s="1174"/>
      <c r="MYP1" s="1174"/>
      <c r="MYQ1" s="1174"/>
      <c r="MYR1" s="1174"/>
      <c r="MYS1" s="1174"/>
      <c r="MYT1" s="1174"/>
      <c r="MYU1" s="1174"/>
      <c r="MYV1" s="1174"/>
      <c r="MYW1" s="1174"/>
      <c r="MYX1" s="1174"/>
      <c r="MYY1" s="1174"/>
      <c r="MYZ1" s="1174"/>
      <c r="MZA1" s="1174"/>
      <c r="MZB1" s="1174"/>
      <c r="MZC1" s="1174"/>
      <c r="MZD1" s="1174"/>
      <c r="MZE1" s="1174"/>
      <c r="MZF1" s="1174"/>
      <c r="MZG1" s="1174"/>
      <c r="MZH1" s="1174"/>
      <c r="MZI1" s="1174"/>
      <c r="MZJ1" s="1174"/>
      <c r="MZK1" s="1174"/>
      <c r="MZL1" s="1174"/>
      <c r="MZM1" s="1174"/>
      <c r="MZN1" s="1174"/>
      <c r="MZO1" s="1174"/>
      <c r="MZP1" s="1174"/>
      <c r="MZQ1" s="1174"/>
      <c r="MZR1" s="1174"/>
      <c r="MZS1" s="1174"/>
      <c r="MZT1" s="1174"/>
      <c r="MZU1" s="1174"/>
      <c r="MZV1" s="1174"/>
      <c r="MZW1" s="1174"/>
      <c r="MZX1" s="1174"/>
      <c r="MZY1" s="1174"/>
      <c r="MZZ1" s="1174"/>
      <c r="NAA1" s="1174"/>
      <c r="NAB1" s="1174"/>
      <c r="NAC1" s="1174"/>
      <c r="NAD1" s="1174"/>
      <c r="NAE1" s="1174"/>
      <c r="NAF1" s="1174"/>
      <c r="NAG1" s="1174"/>
      <c r="NAH1" s="1174"/>
      <c r="NAI1" s="1174"/>
      <c r="NAJ1" s="1174"/>
      <c r="NAK1" s="1174"/>
      <c r="NAL1" s="1174"/>
      <c r="NAM1" s="1174"/>
      <c r="NAN1" s="1174"/>
      <c r="NAO1" s="1174"/>
      <c r="NAP1" s="1174"/>
      <c r="NAQ1" s="1174"/>
      <c r="NAR1" s="1174"/>
      <c r="NAS1" s="1174"/>
      <c r="NAT1" s="1174"/>
      <c r="NAU1" s="1174"/>
      <c r="NAV1" s="1174"/>
      <c r="NAW1" s="1174"/>
      <c r="NAX1" s="1174"/>
      <c r="NAY1" s="1174"/>
      <c r="NAZ1" s="1174"/>
      <c r="NBA1" s="1174"/>
      <c r="NBB1" s="1174"/>
      <c r="NBC1" s="1174"/>
      <c r="NBD1" s="1174"/>
      <c r="NBE1" s="1174"/>
      <c r="NBF1" s="1174"/>
      <c r="NBG1" s="1174"/>
      <c r="NBH1" s="1174"/>
      <c r="NBI1" s="1174"/>
      <c r="NBJ1" s="1174"/>
      <c r="NBK1" s="1174"/>
      <c r="NBL1" s="1174"/>
      <c r="NBM1" s="1174"/>
      <c r="NBN1" s="1174"/>
      <c r="NBO1" s="1174"/>
      <c r="NBP1" s="1174"/>
      <c r="NBQ1" s="1174"/>
      <c r="NBR1" s="1174"/>
      <c r="NBS1" s="1174"/>
      <c r="NBT1" s="1174"/>
      <c r="NBU1" s="1174"/>
      <c r="NBV1" s="1174"/>
      <c r="NBW1" s="1174"/>
      <c r="NBX1" s="1174"/>
      <c r="NBY1" s="1174"/>
      <c r="NBZ1" s="1174"/>
      <c r="NCA1" s="1174"/>
      <c r="NCB1" s="1174"/>
      <c r="NCC1" s="1174"/>
      <c r="NCD1" s="1174"/>
      <c r="NCE1" s="1174"/>
      <c r="NCF1" s="1174"/>
      <c r="NCG1" s="1174"/>
      <c r="NCH1" s="1174"/>
      <c r="NCI1" s="1174"/>
      <c r="NCJ1" s="1174"/>
      <c r="NCK1" s="1174"/>
      <c r="NCL1" s="1174"/>
      <c r="NCM1" s="1174"/>
      <c r="NCN1" s="1174"/>
      <c r="NCO1" s="1174"/>
      <c r="NCP1" s="1174"/>
      <c r="NCQ1" s="1174"/>
      <c r="NCR1" s="1174"/>
      <c r="NCS1" s="1174"/>
      <c r="NCT1" s="1174"/>
      <c r="NCU1" s="1174"/>
      <c r="NCV1" s="1174"/>
      <c r="NCW1" s="1174"/>
      <c r="NCX1" s="1174"/>
      <c r="NCY1" s="1174"/>
      <c r="NCZ1" s="1174"/>
      <c r="NDA1" s="1174"/>
      <c r="NDB1" s="1174"/>
      <c r="NDC1" s="1174"/>
      <c r="NDD1" s="1174"/>
      <c r="NDE1" s="1174"/>
      <c r="NDF1" s="1174"/>
      <c r="NDG1" s="1174"/>
      <c r="NDH1" s="1174"/>
      <c r="NDI1" s="1174"/>
      <c r="NDJ1" s="1174"/>
      <c r="NDK1" s="1174"/>
      <c r="NDL1" s="1174"/>
      <c r="NDM1" s="1174"/>
      <c r="NDN1" s="1174"/>
      <c r="NDO1" s="1174"/>
      <c r="NDP1" s="1174"/>
      <c r="NDQ1" s="1174"/>
      <c r="NDR1" s="1174"/>
      <c r="NDS1" s="1174"/>
      <c r="NDT1" s="1174"/>
      <c r="NDU1" s="1174"/>
      <c r="NDV1" s="1174"/>
      <c r="NDW1" s="1174"/>
      <c r="NDX1" s="1174"/>
      <c r="NDY1" s="1174"/>
      <c r="NDZ1" s="1174"/>
      <c r="NEA1" s="1174"/>
      <c r="NEB1" s="1174"/>
      <c r="NEC1" s="1174"/>
      <c r="NED1" s="1174"/>
      <c r="NEE1" s="1174"/>
      <c r="NEF1" s="1174"/>
      <c r="NEG1" s="1174"/>
      <c r="NEH1" s="1174"/>
      <c r="NEI1" s="1174"/>
      <c r="NEJ1" s="1174"/>
      <c r="NEK1" s="1174"/>
      <c r="NEL1" s="1174"/>
      <c r="NEM1" s="1174"/>
      <c r="NEN1" s="1174"/>
      <c r="NEO1" s="1174"/>
      <c r="NEP1" s="1174"/>
      <c r="NEQ1" s="1174"/>
      <c r="NER1" s="1174"/>
      <c r="NES1" s="1174"/>
      <c r="NET1" s="1174"/>
      <c r="NEU1" s="1174"/>
      <c r="NEV1" s="1174"/>
      <c r="NEW1" s="1174"/>
      <c r="NEX1" s="1174"/>
      <c r="NEY1" s="1174"/>
      <c r="NEZ1" s="1174"/>
      <c r="NFA1" s="1174"/>
      <c r="NFB1" s="1174"/>
      <c r="NFC1" s="1174"/>
      <c r="NFD1" s="1174"/>
      <c r="NFE1" s="1174"/>
      <c r="NFF1" s="1174"/>
      <c r="NFG1" s="1174"/>
      <c r="NFH1" s="1174"/>
      <c r="NFI1" s="1174"/>
      <c r="NFJ1" s="1174"/>
      <c r="NFK1" s="1174"/>
      <c r="NFL1" s="1174"/>
      <c r="NFM1" s="1174"/>
      <c r="NFN1" s="1174"/>
      <c r="NFO1" s="1174"/>
      <c r="NFP1" s="1174"/>
      <c r="NFQ1" s="1174"/>
      <c r="NFR1" s="1174"/>
      <c r="NFS1" s="1174"/>
      <c r="NFT1" s="1174"/>
      <c r="NFU1" s="1174"/>
      <c r="NFV1" s="1174"/>
      <c r="NFW1" s="1174"/>
      <c r="NFX1" s="1174"/>
      <c r="NFY1" s="1174"/>
      <c r="NFZ1" s="1174"/>
      <c r="NGA1" s="1174"/>
      <c r="NGB1" s="1174"/>
      <c r="NGC1" s="1174"/>
      <c r="NGD1" s="1174"/>
      <c r="NGE1" s="1174"/>
      <c r="NGF1" s="1174"/>
      <c r="NGG1" s="1174"/>
      <c r="NGH1" s="1174"/>
      <c r="NGI1" s="1174"/>
      <c r="NGJ1" s="1174"/>
      <c r="NGK1" s="1174"/>
      <c r="NGL1" s="1174"/>
      <c r="NGM1" s="1174"/>
      <c r="NGN1" s="1174"/>
      <c r="NGO1" s="1174"/>
      <c r="NGP1" s="1174"/>
      <c r="NGQ1" s="1174"/>
      <c r="NGR1" s="1174"/>
      <c r="NGS1" s="1174"/>
      <c r="NGT1" s="1174"/>
      <c r="NGU1" s="1174"/>
      <c r="NGV1" s="1174"/>
      <c r="NGW1" s="1174"/>
      <c r="NGX1" s="1174"/>
      <c r="NGY1" s="1174"/>
      <c r="NGZ1" s="1174"/>
      <c r="NHA1" s="1174"/>
      <c r="NHB1" s="1174"/>
      <c r="NHC1" s="1174"/>
      <c r="NHD1" s="1174"/>
      <c r="NHE1" s="1174"/>
      <c r="NHF1" s="1174"/>
      <c r="NHG1" s="1174"/>
      <c r="NHH1" s="1174"/>
      <c r="NHI1" s="1174"/>
      <c r="NHJ1" s="1174"/>
      <c r="NHK1" s="1174"/>
      <c r="NHL1" s="1174"/>
      <c r="NHM1" s="1174"/>
      <c r="NHN1" s="1174"/>
      <c r="NHO1" s="1174"/>
      <c r="NHP1" s="1174"/>
      <c r="NHQ1" s="1174"/>
      <c r="NHR1" s="1174"/>
      <c r="NHS1" s="1174"/>
      <c r="NHT1" s="1174"/>
      <c r="NHU1" s="1174"/>
      <c r="NHV1" s="1174"/>
      <c r="NHW1" s="1174"/>
      <c r="NHX1" s="1174"/>
      <c r="NHY1" s="1174"/>
      <c r="NHZ1" s="1174"/>
      <c r="NIA1" s="1174"/>
      <c r="NIB1" s="1174"/>
      <c r="NIC1" s="1174"/>
      <c r="NID1" s="1174"/>
      <c r="NIE1" s="1174"/>
      <c r="NIF1" s="1174"/>
      <c r="NIG1" s="1174"/>
      <c r="NIH1" s="1174"/>
      <c r="NII1" s="1174"/>
      <c r="NIJ1" s="1174"/>
      <c r="NIK1" s="1174"/>
      <c r="NIL1" s="1174"/>
      <c r="NIM1" s="1174"/>
      <c r="NIN1" s="1174"/>
      <c r="NIO1" s="1174"/>
      <c r="NIP1" s="1174"/>
      <c r="NIQ1" s="1174"/>
      <c r="NIR1" s="1174"/>
      <c r="NIS1" s="1174"/>
      <c r="NIT1" s="1174"/>
      <c r="NIU1" s="1174"/>
      <c r="NIV1" s="1174"/>
      <c r="NIW1" s="1174"/>
      <c r="NIX1" s="1174"/>
      <c r="NIY1" s="1174"/>
      <c r="NIZ1" s="1174"/>
      <c r="NJA1" s="1174"/>
      <c r="NJB1" s="1174"/>
      <c r="NJC1" s="1174"/>
      <c r="NJD1" s="1174"/>
      <c r="NJE1" s="1174"/>
      <c r="NJF1" s="1174"/>
      <c r="NJG1" s="1174"/>
      <c r="NJH1" s="1174"/>
      <c r="NJI1" s="1174"/>
      <c r="NJJ1" s="1174"/>
      <c r="NJK1" s="1174"/>
      <c r="NJL1" s="1174"/>
      <c r="NJM1" s="1174"/>
      <c r="NJN1" s="1174"/>
      <c r="NJO1" s="1174"/>
      <c r="NJP1" s="1174"/>
      <c r="NJQ1" s="1174"/>
      <c r="NJR1" s="1174"/>
      <c r="NJS1" s="1174"/>
      <c r="NJT1" s="1174"/>
      <c r="NJU1" s="1174"/>
      <c r="NJV1" s="1174"/>
      <c r="NJW1" s="1174"/>
      <c r="NJX1" s="1174"/>
      <c r="NJY1" s="1174"/>
      <c r="NJZ1" s="1174"/>
      <c r="NKA1" s="1174"/>
      <c r="NKB1" s="1174"/>
      <c r="NKC1" s="1174"/>
      <c r="NKD1" s="1174"/>
      <c r="NKE1" s="1174"/>
      <c r="NKF1" s="1174"/>
      <c r="NKG1" s="1174"/>
      <c r="NKH1" s="1174"/>
      <c r="NKI1" s="1174"/>
      <c r="NKJ1" s="1174"/>
      <c r="NKK1" s="1174"/>
      <c r="NKL1" s="1174"/>
      <c r="NKM1" s="1174"/>
      <c r="NKN1" s="1174"/>
      <c r="NKO1" s="1174"/>
      <c r="NKP1" s="1174"/>
      <c r="NKQ1" s="1174"/>
      <c r="NKR1" s="1174"/>
      <c r="NKS1" s="1174"/>
      <c r="NKT1" s="1174"/>
      <c r="NKU1" s="1174"/>
      <c r="NKV1" s="1174"/>
      <c r="NKW1" s="1174"/>
      <c r="NKX1" s="1174"/>
      <c r="NKY1" s="1174"/>
      <c r="NKZ1" s="1174"/>
      <c r="NLA1" s="1174"/>
      <c r="NLB1" s="1174"/>
      <c r="NLC1" s="1174"/>
      <c r="NLD1" s="1174"/>
      <c r="NLE1" s="1174"/>
      <c r="NLF1" s="1174"/>
      <c r="NLG1" s="1174"/>
      <c r="NLH1" s="1174"/>
      <c r="NLI1" s="1174"/>
      <c r="NLJ1" s="1174"/>
      <c r="NLK1" s="1174"/>
      <c r="NLL1" s="1174"/>
      <c r="NLM1" s="1174"/>
      <c r="NLN1" s="1174"/>
      <c r="NLO1" s="1174"/>
      <c r="NLP1" s="1174"/>
      <c r="NLQ1" s="1174"/>
      <c r="NLR1" s="1174"/>
      <c r="NLS1" s="1174"/>
      <c r="NLT1" s="1174"/>
      <c r="NLU1" s="1174"/>
      <c r="NLV1" s="1174"/>
      <c r="NLW1" s="1174"/>
      <c r="NLX1" s="1174"/>
      <c r="NLY1" s="1174"/>
      <c r="NLZ1" s="1174"/>
      <c r="NMA1" s="1174"/>
      <c r="NMB1" s="1174"/>
      <c r="NMC1" s="1174"/>
      <c r="NMD1" s="1174"/>
      <c r="NME1" s="1174"/>
      <c r="NMF1" s="1174"/>
      <c r="NMG1" s="1174"/>
      <c r="NMH1" s="1174"/>
      <c r="NMI1" s="1174"/>
      <c r="NMJ1" s="1174"/>
      <c r="NMK1" s="1174"/>
      <c r="NML1" s="1174"/>
      <c r="NMM1" s="1174"/>
      <c r="NMN1" s="1174"/>
      <c r="NMO1" s="1174"/>
      <c r="NMP1" s="1174"/>
      <c r="NMQ1" s="1174"/>
      <c r="NMR1" s="1174"/>
      <c r="NMS1" s="1174"/>
      <c r="NMT1" s="1174"/>
      <c r="NMU1" s="1174"/>
      <c r="NMV1" s="1174"/>
      <c r="NMW1" s="1174"/>
      <c r="NMX1" s="1174"/>
      <c r="NMY1" s="1174"/>
      <c r="NMZ1" s="1174"/>
      <c r="NNA1" s="1174"/>
      <c r="NNB1" s="1174"/>
      <c r="NNC1" s="1174"/>
      <c r="NND1" s="1174"/>
      <c r="NNE1" s="1174"/>
      <c r="NNF1" s="1174"/>
      <c r="NNG1" s="1174"/>
      <c r="NNH1" s="1174"/>
      <c r="NNI1" s="1174"/>
      <c r="NNJ1" s="1174"/>
      <c r="NNK1" s="1174"/>
      <c r="NNL1" s="1174"/>
      <c r="NNM1" s="1174"/>
      <c r="NNN1" s="1174"/>
      <c r="NNO1" s="1174"/>
      <c r="NNP1" s="1174"/>
      <c r="NNQ1" s="1174"/>
      <c r="NNR1" s="1174"/>
      <c r="NNS1" s="1174"/>
      <c r="NNT1" s="1174"/>
      <c r="NNU1" s="1174"/>
      <c r="NNV1" s="1174"/>
      <c r="NNW1" s="1174"/>
      <c r="NNX1" s="1174"/>
      <c r="NNY1" s="1174"/>
      <c r="NNZ1" s="1174"/>
      <c r="NOA1" s="1174"/>
      <c r="NOB1" s="1174"/>
      <c r="NOC1" s="1174"/>
      <c r="NOD1" s="1174"/>
      <c r="NOE1" s="1174"/>
      <c r="NOF1" s="1174"/>
      <c r="NOG1" s="1174"/>
      <c r="NOH1" s="1174"/>
      <c r="NOI1" s="1174"/>
      <c r="NOJ1" s="1174"/>
      <c r="NOK1" s="1174"/>
      <c r="NOL1" s="1174"/>
      <c r="NOM1" s="1174"/>
      <c r="NON1" s="1174"/>
      <c r="NOO1" s="1174"/>
      <c r="NOP1" s="1174"/>
      <c r="NOQ1" s="1174"/>
      <c r="NOR1" s="1174"/>
      <c r="NOS1" s="1174"/>
      <c r="NOT1" s="1174"/>
      <c r="NOU1" s="1174"/>
      <c r="NOV1" s="1174"/>
      <c r="NOW1" s="1174"/>
      <c r="NOX1" s="1174"/>
      <c r="NOY1" s="1174"/>
      <c r="NOZ1" s="1174"/>
      <c r="NPA1" s="1174"/>
      <c r="NPB1" s="1174"/>
      <c r="NPC1" s="1174"/>
      <c r="NPD1" s="1174"/>
      <c r="NPE1" s="1174"/>
      <c r="NPF1" s="1174"/>
      <c r="NPG1" s="1174"/>
      <c r="NPH1" s="1174"/>
      <c r="NPI1" s="1174"/>
      <c r="NPJ1" s="1174"/>
      <c r="NPK1" s="1174"/>
      <c r="NPL1" s="1174"/>
      <c r="NPM1" s="1174"/>
      <c r="NPN1" s="1174"/>
      <c r="NPO1" s="1174"/>
      <c r="NPP1" s="1174"/>
      <c r="NPQ1" s="1174"/>
      <c r="NPR1" s="1174"/>
      <c r="NPS1" s="1174"/>
      <c r="NPT1" s="1174"/>
      <c r="NPU1" s="1174"/>
      <c r="NPV1" s="1174"/>
      <c r="NPW1" s="1174"/>
      <c r="NPX1" s="1174"/>
      <c r="NPY1" s="1174"/>
      <c r="NPZ1" s="1174"/>
      <c r="NQA1" s="1174"/>
      <c r="NQB1" s="1174"/>
      <c r="NQC1" s="1174"/>
      <c r="NQD1" s="1174"/>
      <c r="NQE1" s="1174"/>
      <c r="NQF1" s="1174"/>
      <c r="NQG1" s="1174"/>
      <c r="NQH1" s="1174"/>
      <c r="NQI1" s="1174"/>
      <c r="NQJ1" s="1174"/>
      <c r="NQK1" s="1174"/>
      <c r="NQL1" s="1174"/>
      <c r="NQM1" s="1174"/>
      <c r="NQN1" s="1174"/>
      <c r="NQO1" s="1174"/>
      <c r="NQP1" s="1174"/>
      <c r="NQQ1" s="1174"/>
      <c r="NQR1" s="1174"/>
      <c r="NQS1" s="1174"/>
      <c r="NQT1" s="1174"/>
      <c r="NQU1" s="1174"/>
      <c r="NQV1" s="1174"/>
      <c r="NQW1" s="1174"/>
      <c r="NQX1" s="1174"/>
      <c r="NQY1" s="1174"/>
      <c r="NQZ1" s="1174"/>
      <c r="NRA1" s="1174"/>
      <c r="NRB1" s="1174"/>
      <c r="NRC1" s="1174"/>
      <c r="NRD1" s="1174"/>
      <c r="NRE1" s="1174"/>
      <c r="NRF1" s="1174"/>
      <c r="NRG1" s="1174"/>
      <c r="NRH1" s="1174"/>
      <c r="NRI1" s="1174"/>
      <c r="NRJ1" s="1174"/>
      <c r="NRK1" s="1174"/>
      <c r="NRL1" s="1174"/>
      <c r="NRM1" s="1174"/>
      <c r="NRN1" s="1174"/>
      <c r="NRO1" s="1174"/>
      <c r="NRP1" s="1174"/>
      <c r="NRQ1" s="1174"/>
      <c r="NRR1" s="1174"/>
      <c r="NRS1" s="1174"/>
      <c r="NRT1" s="1174"/>
      <c r="NRU1" s="1174"/>
      <c r="NRV1" s="1174"/>
      <c r="NRW1" s="1174"/>
      <c r="NRX1" s="1174"/>
      <c r="NRY1" s="1174"/>
      <c r="NRZ1" s="1174"/>
      <c r="NSA1" s="1174"/>
      <c r="NSB1" s="1174"/>
      <c r="NSC1" s="1174"/>
      <c r="NSD1" s="1174"/>
      <c r="NSE1" s="1174"/>
      <c r="NSF1" s="1174"/>
      <c r="NSG1" s="1174"/>
      <c r="NSH1" s="1174"/>
      <c r="NSI1" s="1174"/>
      <c r="NSJ1" s="1174"/>
      <c r="NSK1" s="1174"/>
      <c r="NSL1" s="1174"/>
      <c r="NSM1" s="1174"/>
      <c r="NSN1" s="1174"/>
      <c r="NSO1" s="1174"/>
      <c r="NSP1" s="1174"/>
      <c r="NSQ1" s="1174"/>
      <c r="NSR1" s="1174"/>
      <c r="NSS1" s="1174"/>
      <c r="NST1" s="1174"/>
      <c r="NSU1" s="1174"/>
      <c r="NSV1" s="1174"/>
      <c r="NSW1" s="1174"/>
      <c r="NSX1" s="1174"/>
      <c r="NSY1" s="1174"/>
      <c r="NSZ1" s="1174"/>
      <c r="NTA1" s="1174"/>
      <c r="NTB1" s="1174"/>
      <c r="NTC1" s="1174"/>
      <c r="NTD1" s="1174"/>
      <c r="NTE1" s="1174"/>
      <c r="NTF1" s="1174"/>
      <c r="NTG1" s="1174"/>
      <c r="NTH1" s="1174"/>
      <c r="NTI1" s="1174"/>
      <c r="NTJ1" s="1174"/>
      <c r="NTK1" s="1174"/>
      <c r="NTL1" s="1174"/>
      <c r="NTM1" s="1174"/>
      <c r="NTN1" s="1174"/>
      <c r="NTO1" s="1174"/>
      <c r="NTP1" s="1174"/>
      <c r="NTQ1" s="1174"/>
      <c r="NTR1" s="1174"/>
      <c r="NTS1" s="1174"/>
      <c r="NTT1" s="1174"/>
      <c r="NTU1" s="1174"/>
      <c r="NTV1" s="1174"/>
      <c r="NTW1" s="1174"/>
      <c r="NTX1" s="1174"/>
      <c r="NTY1" s="1174"/>
      <c r="NTZ1" s="1174"/>
      <c r="NUA1" s="1174"/>
      <c r="NUB1" s="1174"/>
      <c r="NUC1" s="1174"/>
      <c r="NUD1" s="1174"/>
      <c r="NUE1" s="1174"/>
      <c r="NUF1" s="1174"/>
      <c r="NUG1" s="1174"/>
      <c r="NUH1" s="1174"/>
      <c r="NUI1" s="1174"/>
      <c r="NUJ1" s="1174"/>
      <c r="NUK1" s="1174"/>
      <c r="NUL1" s="1174"/>
      <c r="NUM1" s="1174"/>
      <c r="NUN1" s="1174"/>
      <c r="NUO1" s="1174"/>
      <c r="NUP1" s="1174"/>
      <c r="NUQ1" s="1174"/>
      <c r="NUR1" s="1174"/>
      <c r="NUS1" s="1174"/>
      <c r="NUT1" s="1174"/>
      <c r="NUU1" s="1174"/>
      <c r="NUV1" s="1174"/>
      <c r="NUW1" s="1174"/>
      <c r="NUX1" s="1174"/>
      <c r="NUY1" s="1174"/>
      <c r="NUZ1" s="1174"/>
      <c r="NVA1" s="1174"/>
      <c r="NVB1" s="1174"/>
      <c r="NVC1" s="1174"/>
      <c r="NVD1" s="1174"/>
      <c r="NVE1" s="1174"/>
      <c r="NVF1" s="1174"/>
      <c r="NVG1" s="1174"/>
      <c r="NVH1" s="1174"/>
      <c r="NVI1" s="1174"/>
      <c r="NVJ1" s="1174"/>
      <c r="NVK1" s="1174"/>
      <c r="NVL1" s="1174"/>
      <c r="NVM1" s="1174"/>
      <c r="NVN1" s="1174"/>
      <c r="NVO1" s="1174"/>
      <c r="NVP1" s="1174"/>
      <c r="NVQ1" s="1174"/>
      <c r="NVR1" s="1174"/>
      <c r="NVS1" s="1174"/>
      <c r="NVT1" s="1174"/>
      <c r="NVU1" s="1174"/>
      <c r="NVV1" s="1174"/>
      <c r="NVW1" s="1174"/>
      <c r="NVX1" s="1174"/>
      <c r="NVY1" s="1174"/>
      <c r="NVZ1" s="1174"/>
      <c r="NWA1" s="1174"/>
      <c r="NWB1" s="1174"/>
      <c r="NWC1" s="1174"/>
      <c r="NWD1" s="1174"/>
      <c r="NWE1" s="1174"/>
      <c r="NWF1" s="1174"/>
      <c r="NWG1" s="1174"/>
      <c r="NWH1" s="1174"/>
      <c r="NWI1" s="1174"/>
      <c r="NWJ1" s="1174"/>
      <c r="NWK1" s="1174"/>
      <c r="NWL1" s="1174"/>
      <c r="NWM1" s="1174"/>
      <c r="NWN1" s="1174"/>
      <c r="NWO1" s="1174"/>
      <c r="NWP1" s="1174"/>
      <c r="NWQ1" s="1174"/>
      <c r="NWR1" s="1174"/>
      <c r="NWS1" s="1174"/>
      <c r="NWT1" s="1174"/>
      <c r="NWU1" s="1174"/>
      <c r="NWV1" s="1174"/>
      <c r="NWW1" s="1174"/>
      <c r="NWX1" s="1174"/>
      <c r="NWY1" s="1174"/>
      <c r="NWZ1" s="1174"/>
      <c r="NXA1" s="1174"/>
      <c r="NXB1" s="1174"/>
      <c r="NXC1" s="1174"/>
      <c r="NXD1" s="1174"/>
      <c r="NXE1" s="1174"/>
      <c r="NXF1" s="1174"/>
      <c r="NXG1" s="1174"/>
      <c r="NXH1" s="1174"/>
      <c r="NXI1" s="1174"/>
      <c r="NXJ1" s="1174"/>
      <c r="NXK1" s="1174"/>
      <c r="NXL1" s="1174"/>
      <c r="NXM1" s="1174"/>
      <c r="NXN1" s="1174"/>
      <c r="NXO1" s="1174"/>
      <c r="NXP1" s="1174"/>
      <c r="NXQ1" s="1174"/>
      <c r="NXR1" s="1174"/>
      <c r="NXS1" s="1174"/>
      <c r="NXT1" s="1174"/>
      <c r="NXU1" s="1174"/>
      <c r="NXV1" s="1174"/>
      <c r="NXW1" s="1174"/>
      <c r="NXX1" s="1174"/>
      <c r="NXY1" s="1174"/>
      <c r="NXZ1" s="1174"/>
      <c r="NYA1" s="1174"/>
      <c r="NYB1" s="1174"/>
      <c r="NYC1" s="1174"/>
      <c r="NYD1" s="1174"/>
      <c r="NYE1" s="1174"/>
      <c r="NYF1" s="1174"/>
      <c r="NYG1" s="1174"/>
      <c r="NYH1" s="1174"/>
      <c r="NYI1" s="1174"/>
      <c r="NYJ1" s="1174"/>
      <c r="NYK1" s="1174"/>
      <c r="NYL1" s="1174"/>
      <c r="NYM1" s="1174"/>
      <c r="NYN1" s="1174"/>
      <c r="NYO1" s="1174"/>
      <c r="NYP1" s="1174"/>
      <c r="NYQ1" s="1174"/>
      <c r="NYR1" s="1174"/>
      <c r="NYS1" s="1174"/>
      <c r="NYT1" s="1174"/>
      <c r="NYU1" s="1174"/>
      <c r="NYV1" s="1174"/>
      <c r="NYW1" s="1174"/>
      <c r="NYX1" s="1174"/>
      <c r="NYY1" s="1174"/>
      <c r="NYZ1" s="1174"/>
      <c r="NZA1" s="1174"/>
      <c r="NZB1" s="1174"/>
      <c r="NZC1" s="1174"/>
      <c r="NZD1" s="1174"/>
      <c r="NZE1" s="1174"/>
      <c r="NZF1" s="1174"/>
      <c r="NZG1" s="1174"/>
      <c r="NZH1" s="1174"/>
      <c r="NZI1" s="1174"/>
      <c r="NZJ1" s="1174"/>
      <c r="NZK1" s="1174"/>
      <c r="NZL1" s="1174"/>
      <c r="NZM1" s="1174"/>
      <c r="NZN1" s="1174"/>
      <c r="NZO1" s="1174"/>
      <c r="NZP1" s="1174"/>
      <c r="NZQ1" s="1174"/>
      <c r="NZR1" s="1174"/>
      <c r="NZS1" s="1174"/>
      <c r="NZT1" s="1174"/>
      <c r="NZU1" s="1174"/>
      <c r="NZV1" s="1174"/>
      <c r="NZW1" s="1174"/>
      <c r="NZX1" s="1174"/>
      <c r="NZY1" s="1174"/>
      <c r="NZZ1" s="1174"/>
      <c r="OAA1" s="1174"/>
      <c r="OAB1" s="1174"/>
      <c r="OAC1" s="1174"/>
      <c r="OAD1" s="1174"/>
      <c r="OAE1" s="1174"/>
      <c r="OAF1" s="1174"/>
      <c r="OAG1" s="1174"/>
      <c r="OAH1" s="1174"/>
      <c r="OAI1" s="1174"/>
      <c r="OAJ1" s="1174"/>
      <c r="OAK1" s="1174"/>
      <c r="OAL1" s="1174"/>
      <c r="OAM1" s="1174"/>
      <c r="OAN1" s="1174"/>
      <c r="OAO1" s="1174"/>
      <c r="OAP1" s="1174"/>
      <c r="OAQ1" s="1174"/>
      <c r="OAR1" s="1174"/>
      <c r="OAS1" s="1174"/>
      <c r="OAT1" s="1174"/>
      <c r="OAU1" s="1174"/>
      <c r="OAV1" s="1174"/>
      <c r="OAW1" s="1174"/>
      <c r="OAX1" s="1174"/>
      <c r="OAY1" s="1174"/>
      <c r="OAZ1" s="1174"/>
      <c r="OBA1" s="1174"/>
      <c r="OBB1" s="1174"/>
      <c r="OBC1" s="1174"/>
      <c r="OBD1" s="1174"/>
      <c r="OBE1" s="1174"/>
      <c r="OBF1" s="1174"/>
      <c r="OBG1" s="1174"/>
      <c r="OBH1" s="1174"/>
      <c r="OBI1" s="1174"/>
      <c r="OBJ1" s="1174"/>
      <c r="OBK1" s="1174"/>
      <c r="OBL1" s="1174"/>
      <c r="OBM1" s="1174"/>
      <c r="OBN1" s="1174"/>
      <c r="OBO1" s="1174"/>
      <c r="OBP1" s="1174"/>
      <c r="OBQ1" s="1174"/>
      <c r="OBR1" s="1174"/>
      <c r="OBS1" s="1174"/>
      <c r="OBT1" s="1174"/>
      <c r="OBU1" s="1174"/>
      <c r="OBV1" s="1174"/>
      <c r="OBW1" s="1174"/>
      <c r="OBX1" s="1174"/>
      <c r="OBY1" s="1174"/>
      <c r="OBZ1" s="1174"/>
      <c r="OCA1" s="1174"/>
      <c r="OCB1" s="1174"/>
      <c r="OCC1" s="1174"/>
      <c r="OCD1" s="1174"/>
      <c r="OCE1" s="1174"/>
      <c r="OCF1" s="1174"/>
      <c r="OCG1" s="1174"/>
      <c r="OCH1" s="1174"/>
      <c r="OCI1" s="1174"/>
      <c r="OCJ1" s="1174"/>
      <c r="OCK1" s="1174"/>
      <c r="OCL1" s="1174"/>
      <c r="OCM1" s="1174"/>
      <c r="OCN1" s="1174"/>
      <c r="OCO1" s="1174"/>
      <c r="OCP1" s="1174"/>
      <c r="OCQ1" s="1174"/>
      <c r="OCR1" s="1174"/>
      <c r="OCS1" s="1174"/>
      <c r="OCT1" s="1174"/>
      <c r="OCU1" s="1174"/>
      <c r="OCV1" s="1174"/>
      <c r="OCW1" s="1174"/>
      <c r="OCX1" s="1174"/>
      <c r="OCY1" s="1174"/>
      <c r="OCZ1" s="1174"/>
      <c r="ODA1" s="1174"/>
      <c r="ODB1" s="1174"/>
      <c r="ODC1" s="1174"/>
      <c r="ODD1" s="1174"/>
      <c r="ODE1" s="1174"/>
      <c r="ODF1" s="1174"/>
      <c r="ODG1" s="1174"/>
      <c r="ODH1" s="1174"/>
      <c r="ODI1" s="1174"/>
      <c r="ODJ1" s="1174"/>
      <c r="ODK1" s="1174"/>
      <c r="ODL1" s="1174"/>
      <c r="ODM1" s="1174"/>
      <c r="ODN1" s="1174"/>
      <c r="ODO1" s="1174"/>
      <c r="ODP1" s="1174"/>
      <c r="ODQ1" s="1174"/>
      <c r="ODR1" s="1174"/>
      <c r="ODS1" s="1174"/>
      <c r="ODT1" s="1174"/>
      <c r="ODU1" s="1174"/>
      <c r="ODV1" s="1174"/>
      <c r="ODW1" s="1174"/>
      <c r="ODX1" s="1174"/>
      <c r="ODY1" s="1174"/>
      <c r="ODZ1" s="1174"/>
      <c r="OEA1" s="1174"/>
      <c r="OEB1" s="1174"/>
      <c r="OEC1" s="1174"/>
      <c r="OED1" s="1174"/>
      <c r="OEE1" s="1174"/>
      <c r="OEF1" s="1174"/>
      <c r="OEG1" s="1174"/>
      <c r="OEH1" s="1174"/>
      <c r="OEI1" s="1174"/>
      <c r="OEJ1" s="1174"/>
      <c r="OEK1" s="1174"/>
      <c r="OEL1" s="1174"/>
      <c r="OEM1" s="1174"/>
      <c r="OEN1" s="1174"/>
      <c r="OEO1" s="1174"/>
      <c r="OEP1" s="1174"/>
      <c r="OEQ1" s="1174"/>
      <c r="OER1" s="1174"/>
      <c r="OES1" s="1174"/>
      <c r="OET1" s="1174"/>
      <c r="OEU1" s="1174"/>
      <c r="OEV1" s="1174"/>
      <c r="OEW1" s="1174"/>
      <c r="OEX1" s="1174"/>
      <c r="OEY1" s="1174"/>
      <c r="OEZ1" s="1174"/>
      <c r="OFA1" s="1174"/>
      <c r="OFB1" s="1174"/>
      <c r="OFC1" s="1174"/>
      <c r="OFD1" s="1174"/>
      <c r="OFE1" s="1174"/>
      <c r="OFF1" s="1174"/>
      <c r="OFG1" s="1174"/>
      <c r="OFH1" s="1174"/>
      <c r="OFI1" s="1174"/>
      <c r="OFJ1" s="1174"/>
      <c r="OFK1" s="1174"/>
      <c r="OFL1" s="1174"/>
      <c r="OFM1" s="1174"/>
      <c r="OFN1" s="1174"/>
      <c r="OFO1" s="1174"/>
      <c r="OFP1" s="1174"/>
      <c r="OFQ1" s="1174"/>
      <c r="OFR1" s="1174"/>
      <c r="OFS1" s="1174"/>
      <c r="OFT1" s="1174"/>
      <c r="OFU1" s="1174"/>
      <c r="OFV1" s="1174"/>
      <c r="OFW1" s="1174"/>
      <c r="OFX1" s="1174"/>
      <c r="OFY1" s="1174"/>
      <c r="OFZ1" s="1174"/>
      <c r="OGA1" s="1174"/>
      <c r="OGB1" s="1174"/>
      <c r="OGC1" s="1174"/>
      <c r="OGD1" s="1174"/>
      <c r="OGE1" s="1174"/>
      <c r="OGF1" s="1174"/>
      <c r="OGG1" s="1174"/>
      <c r="OGH1" s="1174"/>
      <c r="OGI1" s="1174"/>
      <c r="OGJ1" s="1174"/>
      <c r="OGK1" s="1174"/>
      <c r="OGL1" s="1174"/>
      <c r="OGM1" s="1174"/>
      <c r="OGN1" s="1174"/>
      <c r="OGO1" s="1174"/>
      <c r="OGP1" s="1174"/>
      <c r="OGQ1" s="1174"/>
      <c r="OGR1" s="1174"/>
      <c r="OGS1" s="1174"/>
      <c r="OGT1" s="1174"/>
      <c r="OGU1" s="1174"/>
      <c r="OGV1" s="1174"/>
      <c r="OGW1" s="1174"/>
      <c r="OGX1" s="1174"/>
      <c r="OGY1" s="1174"/>
      <c r="OGZ1" s="1174"/>
      <c r="OHA1" s="1174"/>
      <c r="OHB1" s="1174"/>
      <c r="OHC1" s="1174"/>
      <c r="OHD1" s="1174"/>
      <c r="OHE1" s="1174"/>
      <c r="OHF1" s="1174"/>
      <c r="OHG1" s="1174"/>
      <c r="OHH1" s="1174"/>
      <c r="OHI1" s="1174"/>
      <c r="OHJ1" s="1174"/>
      <c r="OHK1" s="1174"/>
      <c r="OHL1" s="1174"/>
      <c r="OHM1" s="1174"/>
      <c r="OHN1" s="1174"/>
      <c r="OHO1" s="1174"/>
      <c r="OHP1" s="1174"/>
      <c r="OHQ1" s="1174"/>
      <c r="OHR1" s="1174"/>
      <c r="OHS1" s="1174"/>
      <c r="OHT1" s="1174"/>
      <c r="OHU1" s="1174"/>
      <c r="OHV1" s="1174"/>
      <c r="OHW1" s="1174"/>
      <c r="OHX1" s="1174"/>
      <c r="OHY1" s="1174"/>
      <c r="OHZ1" s="1174"/>
      <c r="OIA1" s="1174"/>
      <c r="OIB1" s="1174"/>
      <c r="OIC1" s="1174"/>
      <c r="OID1" s="1174"/>
      <c r="OIE1" s="1174"/>
      <c r="OIF1" s="1174"/>
      <c r="OIG1" s="1174"/>
      <c r="OIH1" s="1174"/>
      <c r="OII1" s="1174"/>
      <c r="OIJ1" s="1174"/>
      <c r="OIK1" s="1174"/>
      <c r="OIL1" s="1174"/>
      <c r="OIM1" s="1174"/>
      <c r="OIN1" s="1174"/>
      <c r="OIO1" s="1174"/>
      <c r="OIP1" s="1174"/>
      <c r="OIQ1" s="1174"/>
      <c r="OIR1" s="1174"/>
      <c r="OIS1" s="1174"/>
      <c r="OIT1" s="1174"/>
      <c r="OIU1" s="1174"/>
      <c r="OIV1" s="1174"/>
      <c r="OIW1" s="1174"/>
      <c r="OIX1" s="1174"/>
      <c r="OIY1" s="1174"/>
      <c r="OIZ1" s="1174"/>
      <c r="OJA1" s="1174"/>
      <c r="OJB1" s="1174"/>
      <c r="OJC1" s="1174"/>
      <c r="OJD1" s="1174"/>
      <c r="OJE1" s="1174"/>
      <c r="OJF1" s="1174"/>
      <c r="OJG1" s="1174"/>
      <c r="OJH1" s="1174"/>
      <c r="OJI1" s="1174"/>
      <c r="OJJ1" s="1174"/>
      <c r="OJK1" s="1174"/>
      <c r="OJL1" s="1174"/>
      <c r="OJM1" s="1174"/>
      <c r="OJN1" s="1174"/>
      <c r="OJO1" s="1174"/>
      <c r="OJP1" s="1174"/>
      <c r="OJQ1" s="1174"/>
      <c r="OJR1" s="1174"/>
      <c r="OJS1" s="1174"/>
      <c r="OJT1" s="1174"/>
      <c r="OJU1" s="1174"/>
      <c r="OJV1" s="1174"/>
      <c r="OJW1" s="1174"/>
      <c r="OJX1" s="1174"/>
      <c r="OJY1" s="1174"/>
      <c r="OJZ1" s="1174"/>
      <c r="OKA1" s="1174"/>
      <c r="OKB1" s="1174"/>
      <c r="OKC1" s="1174"/>
      <c r="OKD1" s="1174"/>
      <c r="OKE1" s="1174"/>
      <c r="OKF1" s="1174"/>
      <c r="OKG1" s="1174"/>
      <c r="OKH1" s="1174"/>
      <c r="OKI1" s="1174"/>
      <c r="OKJ1" s="1174"/>
      <c r="OKK1" s="1174"/>
      <c r="OKL1" s="1174"/>
      <c r="OKM1" s="1174"/>
      <c r="OKN1" s="1174"/>
      <c r="OKO1" s="1174"/>
      <c r="OKP1" s="1174"/>
      <c r="OKQ1" s="1174"/>
      <c r="OKR1" s="1174"/>
      <c r="OKS1" s="1174"/>
      <c r="OKT1" s="1174"/>
      <c r="OKU1" s="1174"/>
      <c r="OKV1" s="1174"/>
      <c r="OKW1" s="1174"/>
      <c r="OKX1" s="1174"/>
      <c r="OKY1" s="1174"/>
      <c r="OKZ1" s="1174"/>
      <c r="OLA1" s="1174"/>
      <c r="OLB1" s="1174"/>
      <c r="OLC1" s="1174"/>
      <c r="OLD1" s="1174"/>
      <c r="OLE1" s="1174"/>
      <c r="OLF1" s="1174"/>
      <c r="OLG1" s="1174"/>
      <c r="OLH1" s="1174"/>
      <c r="OLI1" s="1174"/>
      <c r="OLJ1" s="1174"/>
      <c r="OLK1" s="1174"/>
      <c r="OLL1" s="1174"/>
      <c r="OLM1" s="1174"/>
      <c r="OLN1" s="1174"/>
      <c r="OLO1" s="1174"/>
      <c r="OLP1" s="1174"/>
      <c r="OLQ1" s="1174"/>
      <c r="OLR1" s="1174"/>
      <c r="OLS1" s="1174"/>
      <c r="OLT1" s="1174"/>
      <c r="OLU1" s="1174"/>
      <c r="OLV1" s="1174"/>
      <c r="OLW1" s="1174"/>
      <c r="OLX1" s="1174"/>
      <c r="OLY1" s="1174"/>
      <c r="OLZ1" s="1174"/>
      <c r="OMA1" s="1174"/>
      <c r="OMB1" s="1174"/>
      <c r="OMC1" s="1174"/>
      <c r="OMD1" s="1174"/>
      <c r="OME1" s="1174"/>
      <c r="OMF1" s="1174"/>
      <c r="OMG1" s="1174"/>
      <c r="OMH1" s="1174"/>
      <c r="OMI1" s="1174"/>
      <c r="OMJ1" s="1174"/>
      <c r="OMK1" s="1174"/>
      <c r="OML1" s="1174"/>
      <c r="OMM1" s="1174"/>
      <c r="OMN1" s="1174"/>
      <c r="OMO1" s="1174"/>
      <c r="OMP1" s="1174"/>
      <c r="OMQ1" s="1174"/>
      <c r="OMR1" s="1174"/>
      <c r="OMS1" s="1174"/>
      <c r="OMT1" s="1174"/>
      <c r="OMU1" s="1174"/>
      <c r="OMV1" s="1174"/>
      <c r="OMW1" s="1174"/>
      <c r="OMX1" s="1174"/>
      <c r="OMY1" s="1174"/>
      <c r="OMZ1" s="1174"/>
      <c r="ONA1" s="1174"/>
      <c r="ONB1" s="1174"/>
      <c r="ONC1" s="1174"/>
      <c r="OND1" s="1174"/>
      <c r="ONE1" s="1174"/>
      <c r="ONF1" s="1174"/>
      <c r="ONG1" s="1174"/>
      <c r="ONH1" s="1174"/>
      <c r="ONI1" s="1174"/>
      <c r="ONJ1" s="1174"/>
      <c r="ONK1" s="1174"/>
      <c r="ONL1" s="1174"/>
      <c r="ONM1" s="1174"/>
      <c r="ONN1" s="1174"/>
      <c r="ONO1" s="1174"/>
      <c r="ONP1" s="1174"/>
      <c r="ONQ1" s="1174"/>
      <c r="ONR1" s="1174"/>
      <c r="ONS1" s="1174"/>
      <c r="ONT1" s="1174"/>
      <c r="ONU1" s="1174"/>
      <c r="ONV1" s="1174"/>
      <c r="ONW1" s="1174"/>
      <c r="ONX1" s="1174"/>
      <c r="ONY1" s="1174"/>
      <c r="ONZ1" s="1174"/>
      <c r="OOA1" s="1174"/>
      <c r="OOB1" s="1174"/>
      <c r="OOC1" s="1174"/>
      <c r="OOD1" s="1174"/>
      <c r="OOE1" s="1174"/>
      <c r="OOF1" s="1174"/>
      <c r="OOG1" s="1174"/>
      <c r="OOH1" s="1174"/>
      <c r="OOI1" s="1174"/>
      <c r="OOJ1" s="1174"/>
      <c r="OOK1" s="1174"/>
      <c r="OOL1" s="1174"/>
      <c r="OOM1" s="1174"/>
      <c r="OON1" s="1174"/>
      <c r="OOO1" s="1174"/>
      <c r="OOP1" s="1174"/>
      <c r="OOQ1" s="1174"/>
      <c r="OOR1" s="1174"/>
      <c r="OOS1" s="1174"/>
      <c r="OOT1" s="1174"/>
      <c r="OOU1" s="1174"/>
      <c r="OOV1" s="1174"/>
      <c r="OOW1" s="1174"/>
      <c r="OOX1" s="1174"/>
      <c r="OOY1" s="1174"/>
      <c r="OOZ1" s="1174"/>
      <c r="OPA1" s="1174"/>
      <c r="OPB1" s="1174"/>
      <c r="OPC1" s="1174"/>
      <c r="OPD1" s="1174"/>
      <c r="OPE1" s="1174"/>
      <c r="OPF1" s="1174"/>
      <c r="OPG1" s="1174"/>
      <c r="OPH1" s="1174"/>
      <c r="OPI1" s="1174"/>
      <c r="OPJ1" s="1174"/>
      <c r="OPK1" s="1174"/>
      <c r="OPL1" s="1174"/>
      <c r="OPM1" s="1174"/>
      <c r="OPN1" s="1174"/>
      <c r="OPO1" s="1174"/>
      <c r="OPP1" s="1174"/>
      <c r="OPQ1" s="1174"/>
      <c r="OPR1" s="1174"/>
      <c r="OPS1" s="1174"/>
      <c r="OPT1" s="1174"/>
      <c r="OPU1" s="1174"/>
      <c r="OPV1" s="1174"/>
      <c r="OPW1" s="1174"/>
      <c r="OPX1" s="1174"/>
      <c r="OPY1" s="1174"/>
      <c r="OPZ1" s="1174"/>
      <c r="OQA1" s="1174"/>
      <c r="OQB1" s="1174"/>
      <c r="OQC1" s="1174"/>
      <c r="OQD1" s="1174"/>
      <c r="OQE1" s="1174"/>
      <c r="OQF1" s="1174"/>
      <c r="OQG1" s="1174"/>
      <c r="OQH1" s="1174"/>
      <c r="OQI1" s="1174"/>
      <c r="OQJ1" s="1174"/>
      <c r="OQK1" s="1174"/>
      <c r="OQL1" s="1174"/>
      <c r="OQM1" s="1174"/>
      <c r="OQN1" s="1174"/>
      <c r="OQO1" s="1174"/>
      <c r="OQP1" s="1174"/>
      <c r="OQQ1" s="1174"/>
      <c r="OQR1" s="1174"/>
      <c r="OQS1" s="1174"/>
      <c r="OQT1" s="1174"/>
      <c r="OQU1" s="1174"/>
      <c r="OQV1" s="1174"/>
      <c r="OQW1" s="1174"/>
      <c r="OQX1" s="1174"/>
      <c r="OQY1" s="1174"/>
      <c r="OQZ1" s="1174"/>
      <c r="ORA1" s="1174"/>
      <c r="ORB1" s="1174"/>
      <c r="ORC1" s="1174"/>
      <c r="ORD1" s="1174"/>
      <c r="ORE1" s="1174"/>
      <c r="ORF1" s="1174"/>
      <c r="ORG1" s="1174"/>
      <c r="ORH1" s="1174"/>
      <c r="ORI1" s="1174"/>
      <c r="ORJ1" s="1174"/>
      <c r="ORK1" s="1174"/>
      <c r="ORL1" s="1174"/>
      <c r="ORM1" s="1174"/>
      <c r="ORN1" s="1174"/>
      <c r="ORO1" s="1174"/>
      <c r="ORP1" s="1174"/>
      <c r="ORQ1" s="1174"/>
      <c r="ORR1" s="1174"/>
      <c r="ORS1" s="1174"/>
      <c r="ORT1" s="1174"/>
      <c r="ORU1" s="1174"/>
      <c r="ORV1" s="1174"/>
      <c r="ORW1" s="1174"/>
      <c r="ORX1" s="1174"/>
      <c r="ORY1" s="1174"/>
      <c r="ORZ1" s="1174"/>
      <c r="OSA1" s="1174"/>
      <c r="OSB1" s="1174"/>
      <c r="OSC1" s="1174"/>
      <c r="OSD1" s="1174"/>
      <c r="OSE1" s="1174"/>
      <c r="OSF1" s="1174"/>
      <c r="OSG1" s="1174"/>
      <c r="OSH1" s="1174"/>
      <c r="OSI1" s="1174"/>
      <c r="OSJ1" s="1174"/>
      <c r="OSK1" s="1174"/>
      <c r="OSL1" s="1174"/>
      <c r="OSM1" s="1174"/>
      <c r="OSN1" s="1174"/>
      <c r="OSO1" s="1174"/>
      <c r="OSP1" s="1174"/>
      <c r="OSQ1" s="1174"/>
      <c r="OSR1" s="1174"/>
      <c r="OSS1" s="1174"/>
      <c r="OST1" s="1174"/>
      <c r="OSU1" s="1174"/>
      <c r="OSV1" s="1174"/>
      <c r="OSW1" s="1174"/>
      <c r="OSX1" s="1174"/>
      <c r="OSY1" s="1174"/>
      <c r="OSZ1" s="1174"/>
      <c r="OTA1" s="1174"/>
      <c r="OTB1" s="1174"/>
      <c r="OTC1" s="1174"/>
      <c r="OTD1" s="1174"/>
      <c r="OTE1" s="1174"/>
      <c r="OTF1" s="1174"/>
      <c r="OTG1" s="1174"/>
      <c r="OTH1" s="1174"/>
      <c r="OTI1" s="1174"/>
      <c r="OTJ1" s="1174"/>
      <c r="OTK1" s="1174"/>
      <c r="OTL1" s="1174"/>
      <c r="OTM1" s="1174"/>
      <c r="OTN1" s="1174"/>
      <c r="OTO1" s="1174"/>
      <c r="OTP1" s="1174"/>
      <c r="OTQ1" s="1174"/>
      <c r="OTR1" s="1174"/>
      <c r="OTS1" s="1174"/>
      <c r="OTT1" s="1174"/>
      <c r="OTU1" s="1174"/>
      <c r="OTV1" s="1174"/>
      <c r="OTW1" s="1174"/>
      <c r="OTX1" s="1174"/>
      <c r="OTY1" s="1174"/>
      <c r="OTZ1" s="1174"/>
      <c r="OUA1" s="1174"/>
      <c r="OUB1" s="1174"/>
      <c r="OUC1" s="1174"/>
      <c r="OUD1" s="1174"/>
      <c r="OUE1" s="1174"/>
      <c r="OUF1" s="1174"/>
      <c r="OUG1" s="1174"/>
      <c r="OUH1" s="1174"/>
      <c r="OUI1" s="1174"/>
      <c r="OUJ1" s="1174"/>
      <c r="OUK1" s="1174"/>
      <c r="OUL1" s="1174"/>
      <c r="OUM1" s="1174"/>
      <c r="OUN1" s="1174"/>
      <c r="OUO1" s="1174"/>
      <c r="OUP1" s="1174"/>
      <c r="OUQ1" s="1174"/>
      <c r="OUR1" s="1174"/>
      <c r="OUS1" s="1174"/>
      <c r="OUT1" s="1174"/>
      <c r="OUU1" s="1174"/>
      <c r="OUV1" s="1174"/>
      <c r="OUW1" s="1174"/>
      <c r="OUX1" s="1174"/>
      <c r="OUY1" s="1174"/>
      <c r="OUZ1" s="1174"/>
      <c r="OVA1" s="1174"/>
      <c r="OVB1" s="1174"/>
      <c r="OVC1" s="1174"/>
      <c r="OVD1" s="1174"/>
      <c r="OVE1" s="1174"/>
      <c r="OVF1" s="1174"/>
      <c r="OVG1" s="1174"/>
      <c r="OVH1" s="1174"/>
      <c r="OVI1" s="1174"/>
      <c r="OVJ1" s="1174"/>
      <c r="OVK1" s="1174"/>
      <c r="OVL1" s="1174"/>
      <c r="OVM1" s="1174"/>
      <c r="OVN1" s="1174"/>
      <c r="OVO1" s="1174"/>
      <c r="OVP1" s="1174"/>
      <c r="OVQ1" s="1174"/>
      <c r="OVR1" s="1174"/>
      <c r="OVS1" s="1174"/>
      <c r="OVT1" s="1174"/>
      <c r="OVU1" s="1174"/>
      <c r="OVV1" s="1174"/>
      <c r="OVW1" s="1174"/>
      <c r="OVX1" s="1174"/>
      <c r="OVY1" s="1174"/>
      <c r="OVZ1" s="1174"/>
      <c r="OWA1" s="1174"/>
      <c r="OWB1" s="1174"/>
      <c r="OWC1" s="1174"/>
      <c r="OWD1" s="1174"/>
      <c r="OWE1" s="1174"/>
      <c r="OWF1" s="1174"/>
      <c r="OWG1" s="1174"/>
      <c r="OWH1" s="1174"/>
      <c r="OWI1" s="1174"/>
      <c r="OWJ1" s="1174"/>
      <c r="OWK1" s="1174"/>
      <c r="OWL1" s="1174"/>
      <c r="OWM1" s="1174"/>
      <c r="OWN1" s="1174"/>
      <c r="OWO1" s="1174"/>
      <c r="OWP1" s="1174"/>
      <c r="OWQ1" s="1174"/>
      <c r="OWR1" s="1174"/>
      <c r="OWS1" s="1174"/>
      <c r="OWT1" s="1174"/>
      <c r="OWU1" s="1174"/>
      <c r="OWV1" s="1174"/>
      <c r="OWW1" s="1174"/>
      <c r="OWX1" s="1174"/>
      <c r="OWY1" s="1174"/>
      <c r="OWZ1" s="1174"/>
      <c r="OXA1" s="1174"/>
      <c r="OXB1" s="1174"/>
      <c r="OXC1" s="1174"/>
      <c r="OXD1" s="1174"/>
      <c r="OXE1" s="1174"/>
      <c r="OXF1" s="1174"/>
      <c r="OXG1" s="1174"/>
      <c r="OXH1" s="1174"/>
      <c r="OXI1" s="1174"/>
      <c r="OXJ1" s="1174"/>
      <c r="OXK1" s="1174"/>
      <c r="OXL1" s="1174"/>
      <c r="OXM1" s="1174"/>
      <c r="OXN1" s="1174"/>
      <c r="OXO1" s="1174"/>
      <c r="OXP1" s="1174"/>
      <c r="OXQ1" s="1174"/>
      <c r="OXR1" s="1174"/>
      <c r="OXS1" s="1174"/>
      <c r="OXT1" s="1174"/>
      <c r="OXU1" s="1174"/>
      <c r="OXV1" s="1174"/>
      <c r="OXW1" s="1174"/>
      <c r="OXX1" s="1174"/>
      <c r="OXY1" s="1174"/>
      <c r="OXZ1" s="1174"/>
      <c r="OYA1" s="1174"/>
      <c r="OYB1" s="1174"/>
      <c r="OYC1" s="1174"/>
      <c r="OYD1" s="1174"/>
      <c r="OYE1" s="1174"/>
      <c r="OYF1" s="1174"/>
      <c r="OYG1" s="1174"/>
      <c r="OYH1" s="1174"/>
      <c r="OYI1" s="1174"/>
      <c r="OYJ1" s="1174"/>
      <c r="OYK1" s="1174"/>
      <c r="OYL1" s="1174"/>
      <c r="OYM1" s="1174"/>
      <c r="OYN1" s="1174"/>
      <c r="OYO1" s="1174"/>
      <c r="OYP1" s="1174"/>
      <c r="OYQ1" s="1174"/>
      <c r="OYR1" s="1174"/>
      <c r="OYS1" s="1174"/>
      <c r="OYT1" s="1174"/>
      <c r="OYU1" s="1174"/>
      <c r="OYV1" s="1174"/>
      <c r="OYW1" s="1174"/>
      <c r="OYX1" s="1174"/>
      <c r="OYY1" s="1174"/>
      <c r="OYZ1" s="1174"/>
      <c r="OZA1" s="1174"/>
      <c r="OZB1" s="1174"/>
      <c r="OZC1" s="1174"/>
      <c r="OZD1" s="1174"/>
      <c r="OZE1" s="1174"/>
      <c r="OZF1" s="1174"/>
      <c r="OZG1" s="1174"/>
      <c r="OZH1" s="1174"/>
      <c r="OZI1" s="1174"/>
      <c r="OZJ1" s="1174"/>
      <c r="OZK1" s="1174"/>
      <c r="OZL1" s="1174"/>
      <c r="OZM1" s="1174"/>
      <c r="OZN1" s="1174"/>
      <c r="OZO1" s="1174"/>
      <c r="OZP1" s="1174"/>
      <c r="OZQ1" s="1174"/>
      <c r="OZR1" s="1174"/>
      <c r="OZS1" s="1174"/>
      <c r="OZT1" s="1174"/>
      <c r="OZU1" s="1174"/>
      <c r="OZV1" s="1174"/>
      <c r="OZW1" s="1174"/>
      <c r="OZX1" s="1174"/>
      <c r="OZY1" s="1174"/>
      <c r="OZZ1" s="1174"/>
      <c r="PAA1" s="1174"/>
      <c r="PAB1" s="1174"/>
      <c r="PAC1" s="1174"/>
      <c r="PAD1" s="1174"/>
      <c r="PAE1" s="1174"/>
      <c r="PAF1" s="1174"/>
      <c r="PAG1" s="1174"/>
      <c r="PAH1" s="1174"/>
      <c r="PAI1" s="1174"/>
      <c r="PAJ1" s="1174"/>
      <c r="PAK1" s="1174"/>
      <c r="PAL1" s="1174"/>
      <c r="PAM1" s="1174"/>
      <c r="PAN1" s="1174"/>
      <c r="PAO1" s="1174"/>
      <c r="PAP1" s="1174"/>
      <c r="PAQ1" s="1174"/>
      <c r="PAR1" s="1174"/>
      <c r="PAS1" s="1174"/>
      <c r="PAT1" s="1174"/>
      <c r="PAU1" s="1174"/>
      <c r="PAV1" s="1174"/>
      <c r="PAW1" s="1174"/>
      <c r="PAX1" s="1174"/>
      <c r="PAY1" s="1174"/>
      <c r="PAZ1" s="1174"/>
      <c r="PBA1" s="1174"/>
      <c r="PBB1" s="1174"/>
      <c r="PBC1" s="1174"/>
      <c r="PBD1" s="1174"/>
      <c r="PBE1" s="1174"/>
      <c r="PBF1" s="1174"/>
      <c r="PBG1" s="1174"/>
      <c r="PBH1" s="1174"/>
      <c r="PBI1" s="1174"/>
      <c r="PBJ1" s="1174"/>
      <c r="PBK1" s="1174"/>
      <c r="PBL1" s="1174"/>
      <c r="PBM1" s="1174"/>
      <c r="PBN1" s="1174"/>
      <c r="PBO1" s="1174"/>
      <c r="PBP1" s="1174"/>
      <c r="PBQ1" s="1174"/>
      <c r="PBR1" s="1174"/>
      <c r="PBS1" s="1174"/>
      <c r="PBT1" s="1174"/>
      <c r="PBU1" s="1174"/>
      <c r="PBV1" s="1174"/>
      <c r="PBW1" s="1174"/>
      <c r="PBX1" s="1174"/>
      <c r="PBY1" s="1174"/>
      <c r="PBZ1" s="1174"/>
      <c r="PCA1" s="1174"/>
      <c r="PCB1" s="1174"/>
      <c r="PCC1" s="1174"/>
      <c r="PCD1" s="1174"/>
      <c r="PCE1" s="1174"/>
      <c r="PCF1" s="1174"/>
      <c r="PCG1" s="1174"/>
      <c r="PCH1" s="1174"/>
      <c r="PCI1" s="1174"/>
      <c r="PCJ1" s="1174"/>
      <c r="PCK1" s="1174"/>
      <c r="PCL1" s="1174"/>
      <c r="PCM1" s="1174"/>
      <c r="PCN1" s="1174"/>
      <c r="PCO1" s="1174"/>
      <c r="PCP1" s="1174"/>
      <c r="PCQ1" s="1174"/>
      <c r="PCR1" s="1174"/>
      <c r="PCS1" s="1174"/>
      <c r="PCT1" s="1174"/>
      <c r="PCU1" s="1174"/>
      <c r="PCV1" s="1174"/>
      <c r="PCW1" s="1174"/>
      <c r="PCX1" s="1174"/>
      <c r="PCY1" s="1174"/>
      <c r="PCZ1" s="1174"/>
      <c r="PDA1" s="1174"/>
      <c r="PDB1" s="1174"/>
      <c r="PDC1" s="1174"/>
      <c r="PDD1" s="1174"/>
      <c r="PDE1" s="1174"/>
      <c r="PDF1" s="1174"/>
      <c r="PDG1" s="1174"/>
      <c r="PDH1" s="1174"/>
      <c r="PDI1" s="1174"/>
      <c r="PDJ1" s="1174"/>
      <c r="PDK1" s="1174"/>
      <c r="PDL1" s="1174"/>
      <c r="PDM1" s="1174"/>
      <c r="PDN1" s="1174"/>
      <c r="PDO1" s="1174"/>
      <c r="PDP1" s="1174"/>
      <c r="PDQ1" s="1174"/>
      <c r="PDR1" s="1174"/>
      <c r="PDS1" s="1174"/>
      <c r="PDT1" s="1174"/>
      <c r="PDU1" s="1174"/>
      <c r="PDV1" s="1174"/>
      <c r="PDW1" s="1174"/>
      <c r="PDX1" s="1174"/>
      <c r="PDY1" s="1174"/>
      <c r="PDZ1" s="1174"/>
      <c r="PEA1" s="1174"/>
      <c r="PEB1" s="1174"/>
      <c r="PEC1" s="1174"/>
      <c r="PED1" s="1174"/>
      <c r="PEE1" s="1174"/>
      <c r="PEF1" s="1174"/>
      <c r="PEG1" s="1174"/>
      <c r="PEH1" s="1174"/>
      <c r="PEI1" s="1174"/>
      <c r="PEJ1" s="1174"/>
      <c r="PEK1" s="1174"/>
      <c r="PEL1" s="1174"/>
      <c r="PEM1" s="1174"/>
      <c r="PEN1" s="1174"/>
      <c r="PEO1" s="1174"/>
      <c r="PEP1" s="1174"/>
      <c r="PEQ1" s="1174"/>
      <c r="PER1" s="1174"/>
      <c r="PES1" s="1174"/>
      <c r="PET1" s="1174"/>
      <c r="PEU1" s="1174"/>
      <c r="PEV1" s="1174"/>
      <c r="PEW1" s="1174"/>
      <c r="PEX1" s="1174"/>
      <c r="PEY1" s="1174"/>
      <c r="PEZ1" s="1174"/>
      <c r="PFA1" s="1174"/>
      <c r="PFB1" s="1174"/>
      <c r="PFC1" s="1174"/>
      <c r="PFD1" s="1174"/>
      <c r="PFE1" s="1174"/>
      <c r="PFF1" s="1174"/>
      <c r="PFG1" s="1174"/>
      <c r="PFH1" s="1174"/>
      <c r="PFI1" s="1174"/>
      <c r="PFJ1" s="1174"/>
      <c r="PFK1" s="1174"/>
      <c r="PFL1" s="1174"/>
      <c r="PFM1" s="1174"/>
      <c r="PFN1" s="1174"/>
      <c r="PFO1" s="1174"/>
      <c r="PFP1" s="1174"/>
      <c r="PFQ1" s="1174"/>
      <c r="PFR1" s="1174"/>
      <c r="PFS1" s="1174"/>
      <c r="PFT1" s="1174"/>
      <c r="PFU1" s="1174"/>
      <c r="PFV1" s="1174"/>
      <c r="PFW1" s="1174"/>
      <c r="PFX1" s="1174"/>
      <c r="PFY1" s="1174"/>
      <c r="PFZ1" s="1174"/>
      <c r="PGA1" s="1174"/>
      <c r="PGB1" s="1174"/>
      <c r="PGC1" s="1174"/>
      <c r="PGD1" s="1174"/>
      <c r="PGE1" s="1174"/>
      <c r="PGF1" s="1174"/>
      <c r="PGG1" s="1174"/>
      <c r="PGH1" s="1174"/>
      <c r="PGI1" s="1174"/>
      <c r="PGJ1" s="1174"/>
      <c r="PGK1" s="1174"/>
      <c r="PGL1" s="1174"/>
      <c r="PGM1" s="1174"/>
      <c r="PGN1" s="1174"/>
      <c r="PGO1" s="1174"/>
      <c r="PGP1" s="1174"/>
      <c r="PGQ1" s="1174"/>
      <c r="PGR1" s="1174"/>
      <c r="PGS1" s="1174"/>
      <c r="PGT1" s="1174"/>
      <c r="PGU1" s="1174"/>
      <c r="PGV1" s="1174"/>
      <c r="PGW1" s="1174"/>
      <c r="PGX1" s="1174"/>
      <c r="PGY1" s="1174"/>
      <c r="PGZ1" s="1174"/>
      <c r="PHA1" s="1174"/>
      <c r="PHB1" s="1174"/>
      <c r="PHC1" s="1174"/>
      <c r="PHD1" s="1174"/>
      <c r="PHE1" s="1174"/>
      <c r="PHF1" s="1174"/>
      <c r="PHG1" s="1174"/>
      <c r="PHH1" s="1174"/>
      <c r="PHI1" s="1174"/>
      <c r="PHJ1" s="1174"/>
      <c r="PHK1" s="1174"/>
      <c r="PHL1" s="1174"/>
      <c r="PHM1" s="1174"/>
      <c r="PHN1" s="1174"/>
      <c r="PHO1" s="1174"/>
      <c r="PHP1" s="1174"/>
      <c r="PHQ1" s="1174"/>
      <c r="PHR1" s="1174"/>
      <c r="PHS1" s="1174"/>
      <c r="PHT1" s="1174"/>
      <c r="PHU1" s="1174"/>
      <c r="PHV1" s="1174"/>
      <c r="PHW1" s="1174"/>
      <c r="PHX1" s="1174"/>
      <c r="PHY1" s="1174"/>
      <c r="PHZ1" s="1174"/>
      <c r="PIA1" s="1174"/>
      <c r="PIB1" s="1174"/>
      <c r="PIC1" s="1174"/>
      <c r="PID1" s="1174"/>
      <c r="PIE1" s="1174"/>
      <c r="PIF1" s="1174"/>
      <c r="PIG1" s="1174"/>
      <c r="PIH1" s="1174"/>
      <c r="PII1" s="1174"/>
      <c r="PIJ1" s="1174"/>
      <c r="PIK1" s="1174"/>
      <c r="PIL1" s="1174"/>
      <c r="PIM1" s="1174"/>
      <c r="PIN1" s="1174"/>
      <c r="PIO1" s="1174"/>
      <c r="PIP1" s="1174"/>
      <c r="PIQ1" s="1174"/>
      <c r="PIR1" s="1174"/>
      <c r="PIS1" s="1174"/>
      <c r="PIT1" s="1174"/>
      <c r="PIU1" s="1174"/>
      <c r="PIV1" s="1174"/>
      <c r="PIW1" s="1174"/>
      <c r="PIX1" s="1174"/>
      <c r="PIY1" s="1174"/>
      <c r="PIZ1" s="1174"/>
      <c r="PJA1" s="1174"/>
      <c r="PJB1" s="1174"/>
      <c r="PJC1" s="1174"/>
      <c r="PJD1" s="1174"/>
      <c r="PJE1" s="1174"/>
      <c r="PJF1" s="1174"/>
      <c r="PJG1" s="1174"/>
      <c r="PJH1" s="1174"/>
      <c r="PJI1" s="1174"/>
      <c r="PJJ1" s="1174"/>
      <c r="PJK1" s="1174"/>
      <c r="PJL1" s="1174"/>
      <c r="PJM1" s="1174"/>
      <c r="PJN1" s="1174"/>
      <c r="PJO1" s="1174"/>
      <c r="PJP1" s="1174"/>
      <c r="PJQ1" s="1174"/>
      <c r="PJR1" s="1174"/>
      <c r="PJS1" s="1174"/>
      <c r="PJT1" s="1174"/>
      <c r="PJU1" s="1174"/>
      <c r="PJV1" s="1174"/>
      <c r="PJW1" s="1174"/>
      <c r="PJX1" s="1174"/>
      <c r="PJY1" s="1174"/>
      <c r="PJZ1" s="1174"/>
      <c r="PKA1" s="1174"/>
      <c r="PKB1" s="1174"/>
      <c r="PKC1" s="1174"/>
      <c r="PKD1" s="1174"/>
      <c r="PKE1" s="1174"/>
      <c r="PKF1" s="1174"/>
      <c r="PKG1" s="1174"/>
      <c r="PKH1" s="1174"/>
      <c r="PKI1" s="1174"/>
      <c r="PKJ1" s="1174"/>
      <c r="PKK1" s="1174"/>
      <c r="PKL1" s="1174"/>
      <c r="PKM1" s="1174"/>
      <c r="PKN1" s="1174"/>
      <c r="PKO1" s="1174"/>
      <c r="PKP1" s="1174"/>
      <c r="PKQ1" s="1174"/>
      <c r="PKR1" s="1174"/>
      <c r="PKS1" s="1174"/>
      <c r="PKT1" s="1174"/>
      <c r="PKU1" s="1174"/>
      <c r="PKV1" s="1174"/>
      <c r="PKW1" s="1174"/>
      <c r="PKX1" s="1174"/>
      <c r="PKY1" s="1174"/>
      <c r="PKZ1" s="1174"/>
      <c r="PLA1" s="1174"/>
      <c r="PLB1" s="1174"/>
      <c r="PLC1" s="1174"/>
      <c r="PLD1" s="1174"/>
      <c r="PLE1" s="1174"/>
      <c r="PLF1" s="1174"/>
      <c r="PLG1" s="1174"/>
      <c r="PLH1" s="1174"/>
      <c r="PLI1" s="1174"/>
      <c r="PLJ1" s="1174"/>
      <c r="PLK1" s="1174"/>
      <c r="PLL1" s="1174"/>
      <c r="PLM1" s="1174"/>
      <c r="PLN1" s="1174"/>
      <c r="PLO1" s="1174"/>
      <c r="PLP1" s="1174"/>
      <c r="PLQ1" s="1174"/>
      <c r="PLR1" s="1174"/>
      <c r="PLS1" s="1174"/>
      <c r="PLT1" s="1174"/>
      <c r="PLU1" s="1174"/>
      <c r="PLV1" s="1174"/>
      <c r="PLW1" s="1174"/>
      <c r="PLX1" s="1174"/>
      <c r="PLY1" s="1174"/>
      <c r="PLZ1" s="1174"/>
      <c r="PMA1" s="1174"/>
      <c r="PMB1" s="1174"/>
      <c r="PMC1" s="1174"/>
      <c r="PMD1" s="1174"/>
      <c r="PME1" s="1174"/>
      <c r="PMF1" s="1174"/>
      <c r="PMG1" s="1174"/>
      <c r="PMH1" s="1174"/>
      <c r="PMI1" s="1174"/>
      <c r="PMJ1" s="1174"/>
      <c r="PMK1" s="1174"/>
      <c r="PML1" s="1174"/>
      <c r="PMM1" s="1174"/>
      <c r="PMN1" s="1174"/>
      <c r="PMO1" s="1174"/>
      <c r="PMP1" s="1174"/>
      <c r="PMQ1" s="1174"/>
      <c r="PMR1" s="1174"/>
      <c r="PMS1" s="1174"/>
      <c r="PMT1" s="1174"/>
      <c r="PMU1" s="1174"/>
      <c r="PMV1" s="1174"/>
      <c r="PMW1" s="1174"/>
      <c r="PMX1" s="1174"/>
      <c r="PMY1" s="1174"/>
      <c r="PMZ1" s="1174"/>
      <c r="PNA1" s="1174"/>
      <c r="PNB1" s="1174"/>
      <c r="PNC1" s="1174"/>
      <c r="PND1" s="1174"/>
      <c r="PNE1" s="1174"/>
      <c r="PNF1" s="1174"/>
      <c r="PNG1" s="1174"/>
      <c r="PNH1" s="1174"/>
      <c r="PNI1" s="1174"/>
      <c r="PNJ1" s="1174"/>
      <c r="PNK1" s="1174"/>
      <c r="PNL1" s="1174"/>
      <c r="PNM1" s="1174"/>
      <c r="PNN1" s="1174"/>
      <c r="PNO1" s="1174"/>
      <c r="PNP1" s="1174"/>
      <c r="PNQ1" s="1174"/>
      <c r="PNR1" s="1174"/>
      <c r="PNS1" s="1174"/>
      <c r="PNT1" s="1174"/>
      <c r="PNU1" s="1174"/>
      <c r="PNV1" s="1174"/>
      <c r="PNW1" s="1174"/>
      <c r="PNX1" s="1174"/>
      <c r="PNY1" s="1174"/>
      <c r="PNZ1" s="1174"/>
      <c r="POA1" s="1174"/>
      <c r="POB1" s="1174"/>
      <c r="POC1" s="1174"/>
      <c r="POD1" s="1174"/>
      <c r="POE1" s="1174"/>
      <c r="POF1" s="1174"/>
      <c r="POG1" s="1174"/>
      <c r="POH1" s="1174"/>
      <c r="POI1" s="1174"/>
      <c r="POJ1" s="1174"/>
      <c r="POK1" s="1174"/>
      <c r="POL1" s="1174"/>
      <c r="POM1" s="1174"/>
      <c r="PON1" s="1174"/>
      <c r="POO1" s="1174"/>
      <c r="POP1" s="1174"/>
      <c r="POQ1" s="1174"/>
      <c r="POR1" s="1174"/>
      <c r="POS1" s="1174"/>
      <c r="POT1" s="1174"/>
      <c r="POU1" s="1174"/>
      <c r="POV1" s="1174"/>
      <c r="POW1" s="1174"/>
      <c r="POX1" s="1174"/>
      <c r="POY1" s="1174"/>
      <c r="POZ1" s="1174"/>
      <c r="PPA1" s="1174"/>
      <c r="PPB1" s="1174"/>
      <c r="PPC1" s="1174"/>
      <c r="PPD1" s="1174"/>
      <c r="PPE1" s="1174"/>
      <c r="PPF1" s="1174"/>
      <c r="PPG1" s="1174"/>
      <c r="PPH1" s="1174"/>
      <c r="PPI1" s="1174"/>
      <c r="PPJ1" s="1174"/>
      <c r="PPK1" s="1174"/>
      <c r="PPL1" s="1174"/>
      <c r="PPM1" s="1174"/>
      <c r="PPN1" s="1174"/>
      <c r="PPO1" s="1174"/>
      <c r="PPP1" s="1174"/>
      <c r="PPQ1" s="1174"/>
      <c r="PPR1" s="1174"/>
      <c r="PPS1" s="1174"/>
      <c r="PPT1" s="1174"/>
      <c r="PPU1" s="1174"/>
      <c r="PPV1" s="1174"/>
      <c r="PPW1" s="1174"/>
      <c r="PPX1" s="1174"/>
      <c r="PPY1" s="1174"/>
      <c r="PPZ1" s="1174"/>
      <c r="PQA1" s="1174"/>
      <c r="PQB1" s="1174"/>
      <c r="PQC1" s="1174"/>
      <c r="PQD1" s="1174"/>
      <c r="PQE1" s="1174"/>
      <c r="PQF1" s="1174"/>
      <c r="PQG1" s="1174"/>
      <c r="PQH1" s="1174"/>
      <c r="PQI1" s="1174"/>
      <c r="PQJ1" s="1174"/>
      <c r="PQK1" s="1174"/>
      <c r="PQL1" s="1174"/>
      <c r="PQM1" s="1174"/>
      <c r="PQN1" s="1174"/>
      <c r="PQO1" s="1174"/>
      <c r="PQP1" s="1174"/>
      <c r="PQQ1" s="1174"/>
      <c r="PQR1" s="1174"/>
      <c r="PQS1" s="1174"/>
      <c r="PQT1" s="1174"/>
      <c r="PQU1" s="1174"/>
      <c r="PQV1" s="1174"/>
      <c r="PQW1" s="1174"/>
      <c r="PQX1" s="1174"/>
      <c r="PQY1" s="1174"/>
      <c r="PQZ1" s="1174"/>
      <c r="PRA1" s="1174"/>
      <c r="PRB1" s="1174"/>
      <c r="PRC1" s="1174"/>
      <c r="PRD1" s="1174"/>
      <c r="PRE1" s="1174"/>
      <c r="PRF1" s="1174"/>
      <c r="PRG1" s="1174"/>
      <c r="PRH1" s="1174"/>
      <c r="PRI1" s="1174"/>
      <c r="PRJ1" s="1174"/>
      <c r="PRK1" s="1174"/>
      <c r="PRL1" s="1174"/>
      <c r="PRM1" s="1174"/>
      <c r="PRN1" s="1174"/>
      <c r="PRO1" s="1174"/>
      <c r="PRP1" s="1174"/>
      <c r="PRQ1" s="1174"/>
      <c r="PRR1" s="1174"/>
      <c r="PRS1" s="1174"/>
      <c r="PRT1" s="1174"/>
      <c r="PRU1" s="1174"/>
      <c r="PRV1" s="1174"/>
      <c r="PRW1" s="1174"/>
      <c r="PRX1" s="1174"/>
      <c r="PRY1" s="1174"/>
      <c r="PRZ1" s="1174"/>
      <c r="PSA1" s="1174"/>
      <c r="PSB1" s="1174"/>
      <c r="PSC1" s="1174"/>
      <c r="PSD1" s="1174"/>
      <c r="PSE1" s="1174"/>
      <c r="PSF1" s="1174"/>
      <c r="PSG1" s="1174"/>
      <c r="PSH1" s="1174"/>
      <c r="PSI1" s="1174"/>
      <c r="PSJ1" s="1174"/>
      <c r="PSK1" s="1174"/>
      <c r="PSL1" s="1174"/>
      <c r="PSM1" s="1174"/>
      <c r="PSN1" s="1174"/>
      <c r="PSO1" s="1174"/>
      <c r="PSP1" s="1174"/>
      <c r="PSQ1" s="1174"/>
      <c r="PSR1" s="1174"/>
      <c r="PSS1" s="1174"/>
      <c r="PST1" s="1174"/>
      <c r="PSU1" s="1174"/>
      <c r="PSV1" s="1174"/>
      <c r="PSW1" s="1174"/>
      <c r="PSX1" s="1174"/>
      <c r="PSY1" s="1174"/>
      <c r="PSZ1" s="1174"/>
      <c r="PTA1" s="1174"/>
      <c r="PTB1" s="1174"/>
      <c r="PTC1" s="1174"/>
      <c r="PTD1" s="1174"/>
      <c r="PTE1" s="1174"/>
      <c r="PTF1" s="1174"/>
      <c r="PTG1" s="1174"/>
      <c r="PTH1" s="1174"/>
      <c r="PTI1" s="1174"/>
      <c r="PTJ1" s="1174"/>
      <c r="PTK1" s="1174"/>
      <c r="PTL1" s="1174"/>
      <c r="PTM1" s="1174"/>
      <c r="PTN1" s="1174"/>
      <c r="PTO1" s="1174"/>
      <c r="PTP1" s="1174"/>
      <c r="PTQ1" s="1174"/>
      <c r="PTR1" s="1174"/>
      <c r="PTS1" s="1174"/>
      <c r="PTT1" s="1174"/>
      <c r="PTU1" s="1174"/>
      <c r="PTV1" s="1174"/>
      <c r="PTW1" s="1174"/>
      <c r="PTX1" s="1174"/>
      <c r="PTY1" s="1174"/>
      <c r="PTZ1" s="1174"/>
      <c r="PUA1" s="1174"/>
      <c r="PUB1" s="1174"/>
      <c r="PUC1" s="1174"/>
      <c r="PUD1" s="1174"/>
      <c r="PUE1" s="1174"/>
      <c r="PUF1" s="1174"/>
      <c r="PUG1" s="1174"/>
      <c r="PUH1" s="1174"/>
      <c r="PUI1" s="1174"/>
      <c r="PUJ1" s="1174"/>
      <c r="PUK1" s="1174"/>
      <c r="PUL1" s="1174"/>
      <c r="PUM1" s="1174"/>
      <c r="PUN1" s="1174"/>
      <c r="PUO1" s="1174"/>
      <c r="PUP1" s="1174"/>
      <c r="PUQ1" s="1174"/>
      <c r="PUR1" s="1174"/>
      <c r="PUS1" s="1174"/>
      <c r="PUT1" s="1174"/>
      <c r="PUU1" s="1174"/>
      <c r="PUV1" s="1174"/>
      <c r="PUW1" s="1174"/>
      <c r="PUX1" s="1174"/>
      <c r="PUY1" s="1174"/>
      <c r="PUZ1" s="1174"/>
      <c r="PVA1" s="1174"/>
      <c r="PVB1" s="1174"/>
      <c r="PVC1" s="1174"/>
      <c r="PVD1" s="1174"/>
      <c r="PVE1" s="1174"/>
      <c r="PVF1" s="1174"/>
      <c r="PVG1" s="1174"/>
      <c r="PVH1" s="1174"/>
      <c r="PVI1" s="1174"/>
      <c r="PVJ1" s="1174"/>
      <c r="PVK1" s="1174"/>
      <c r="PVL1" s="1174"/>
      <c r="PVM1" s="1174"/>
      <c r="PVN1" s="1174"/>
      <c r="PVO1" s="1174"/>
      <c r="PVP1" s="1174"/>
      <c r="PVQ1" s="1174"/>
      <c r="PVR1" s="1174"/>
      <c r="PVS1" s="1174"/>
      <c r="PVT1" s="1174"/>
      <c r="PVU1" s="1174"/>
      <c r="PVV1" s="1174"/>
      <c r="PVW1" s="1174"/>
      <c r="PVX1" s="1174"/>
      <c r="PVY1" s="1174"/>
      <c r="PVZ1" s="1174"/>
      <c r="PWA1" s="1174"/>
      <c r="PWB1" s="1174"/>
      <c r="PWC1" s="1174"/>
      <c r="PWD1" s="1174"/>
      <c r="PWE1" s="1174"/>
      <c r="PWF1" s="1174"/>
      <c r="PWG1" s="1174"/>
      <c r="PWH1" s="1174"/>
      <c r="PWI1" s="1174"/>
      <c r="PWJ1" s="1174"/>
      <c r="PWK1" s="1174"/>
      <c r="PWL1" s="1174"/>
      <c r="PWM1" s="1174"/>
      <c r="PWN1" s="1174"/>
      <c r="PWO1" s="1174"/>
      <c r="PWP1" s="1174"/>
      <c r="PWQ1" s="1174"/>
      <c r="PWR1" s="1174"/>
      <c r="PWS1" s="1174"/>
      <c r="PWT1" s="1174"/>
      <c r="PWU1" s="1174"/>
      <c r="PWV1" s="1174"/>
      <c r="PWW1" s="1174"/>
      <c r="PWX1" s="1174"/>
      <c r="PWY1" s="1174"/>
      <c r="PWZ1" s="1174"/>
      <c r="PXA1" s="1174"/>
      <c r="PXB1" s="1174"/>
      <c r="PXC1" s="1174"/>
      <c r="PXD1" s="1174"/>
      <c r="PXE1" s="1174"/>
      <c r="PXF1" s="1174"/>
      <c r="PXG1" s="1174"/>
      <c r="PXH1" s="1174"/>
      <c r="PXI1" s="1174"/>
      <c r="PXJ1" s="1174"/>
      <c r="PXK1" s="1174"/>
      <c r="PXL1" s="1174"/>
      <c r="PXM1" s="1174"/>
      <c r="PXN1" s="1174"/>
      <c r="PXO1" s="1174"/>
      <c r="PXP1" s="1174"/>
      <c r="PXQ1" s="1174"/>
      <c r="PXR1" s="1174"/>
      <c r="PXS1" s="1174"/>
      <c r="PXT1" s="1174"/>
      <c r="PXU1" s="1174"/>
      <c r="PXV1" s="1174"/>
      <c r="PXW1" s="1174"/>
      <c r="PXX1" s="1174"/>
      <c r="PXY1" s="1174"/>
      <c r="PXZ1" s="1174"/>
      <c r="PYA1" s="1174"/>
      <c r="PYB1" s="1174"/>
      <c r="PYC1" s="1174"/>
      <c r="PYD1" s="1174"/>
      <c r="PYE1" s="1174"/>
      <c r="PYF1" s="1174"/>
      <c r="PYG1" s="1174"/>
      <c r="PYH1" s="1174"/>
      <c r="PYI1" s="1174"/>
      <c r="PYJ1" s="1174"/>
      <c r="PYK1" s="1174"/>
      <c r="PYL1" s="1174"/>
      <c r="PYM1" s="1174"/>
      <c r="PYN1" s="1174"/>
      <c r="PYO1" s="1174"/>
      <c r="PYP1" s="1174"/>
      <c r="PYQ1" s="1174"/>
      <c r="PYR1" s="1174"/>
      <c r="PYS1" s="1174"/>
      <c r="PYT1" s="1174"/>
      <c r="PYU1" s="1174"/>
      <c r="PYV1" s="1174"/>
      <c r="PYW1" s="1174"/>
      <c r="PYX1" s="1174"/>
      <c r="PYY1" s="1174"/>
      <c r="PYZ1" s="1174"/>
      <c r="PZA1" s="1174"/>
      <c r="PZB1" s="1174"/>
      <c r="PZC1" s="1174"/>
      <c r="PZD1" s="1174"/>
      <c r="PZE1" s="1174"/>
      <c r="PZF1" s="1174"/>
      <c r="PZG1" s="1174"/>
      <c r="PZH1" s="1174"/>
      <c r="PZI1" s="1174"/>
      <c r="PZJ1" s="1174"/>
      <c r="PZK1" s="1174"/>
      <c r="PZL1" s="1174"/>
      <c r="PZM1" s="1174"/>
      <c r="PZN1" s="1174"/>
      <c r="PZO1" s="1174"/>
      <c r="PZP1" s="1174"/>
      <c r="PZQ1" s="1174"/>
      <c r="PZR1" s="1174"/>
      <c r="PZS1" s="1174"/>
      <c r="PZT1" s="1174"/>
      <c r="PZU1" s="1174"/>
      <c r="PZV1" s="1174"/>
      <c r="PZW1" s="1174"/>
      <c r="PZX1" s="1174"/>
      <c r="PZY1" s="1174"/>
      <c r="PZZ1" s="1174"/>
      <c r="QAA1" s="1174"/>
      <c r="QAB1" s="1174"/>
      <c r="QAC1" s="1174"/>
      <c r="QAD1" s="1174"/>
      <c r="QAE1" s="1174"/>
      <c r="QAF1" s="1174"/>
      <c r="QAG1" s="1174"/>
      <c r="QAH1" s="1174"/>
      <c r="QAI1" s="1174"/>
      <c r="QAJ1" s="1174"/>
      <c r="QAK1" s="1174"/>
      <c r="QAL1" s="1174"/>
      <c r="QAM1" s="1174"/>
      <c r="QAN1" s="1174"/>
      <c r="QAO1" s="1174"/>
      <c r="QAP1" s="1174"/>
      <c r="QAQ1" s="1174"/>
      <c r="QAR1" s="1174"/>
      <c r="QAS1" s="1174"/>
      <c r="QAT1" s="1174"/>
      <c r="QAU1" s="1174"/>
      <c r="QAV1" s="1174"/>
      <c r="QAW1" s="1174"/>
      <c r="QAX1" s="1174"/>
      <c r="QAY1" s="1174"/>
      <c r="QAZ1" s="1174"/>
      <c r="QBA1" s="1174"/>
      <c r="QBB1" s="1174"/>
      <c r="QBC1" s="1174"/>
      <c r="QBD1" s="1174"/>
      <c r="QBE1" s="1174"/>
      <c r="QBF1" s="1174"/>
      <c r="QBG1" s="1174"/>
      <c r="QBH1" s="1174"/>
      <c r="QBI1" s="1174"/>
      <c r="QBJ1" s="1174"/>
      <c r="QBK1" s="1174"/>
      <c r="QBL1" s="1174"/>
      <c r="QBM1" s="1174"/>
      <c r="QBN1" s="1174"/>
      <c r="QBO1" s="1174"/>
      <c r="QBP1" s="1174"/>
      <c r="QBQ1" s="1174"/>
      <c r="QBR1" s="1174"/>
      <c r="QBS1" s="1174"/>
      <c r="QBT1" s="1174"/>
      <c r="QBU1" s="1174"/>
      <c r="QBV1" s="1174"/>
      <c r="QBW1" s="1174"/>
      <c r="QBX1" s="1174"/>
      <c r="QBY1" s="1174"/>
      <c r="QBZ1" s="1174"/>
      <c r="QCA1" s="1174"/>
      <c r="QCB1" s="1174"/>
      <c r="QCC1" s="1174"/>
      <c r="QCD1" s="1174"/>
      <c r="QCE1" s="1174"/>
      <c r="QCF1" s="1174"/>
      <c r="QCG1" s="1174"/>
      <c r="QCH1" s="1174"/>
      <c r="QCI1" s="1174"/>
      <c r="QCJ1" s="1174"/>
      <c r="QCK1" s="1174"/>
      <c r="QCL1" s="1174"/>
      <c r="QCM1" s="1174"/>
      <c r="QCN1" s="1174"/>
      <c r="QCO1" s="1174"/>
      <c r="QCP1" s="1174"/>
      <c r="QCQ1" s="1174"/>
      <c r="QCR1" s="1174"/>
      <c r="QCS1" s="1174"/>
      <c r="QCT1" s="1174"/>
      <c r="QCU1" s="1174"/>
      <c r="QCV1" s="1174"/>
      <c r="QCW1" s="1174"/>
      <c r="QCX1" s="1174"/>
      <c r="QCY1" s="1174"/>
      <c r="QCZ1" s="1174"/>
      <c r="QDA1" s="1174"/>
      <c r="QDB1" s="1174"/>
      <c r="QDC1" s="1174"/>
      <c r="QDD1" s="1174"/>
      <c r="QDE1" s="1174"/>
      <c r="QDF1" s="1174"/>
      <c r="QDG1" s="1174"/>
      <c r="QDH1" s="1174"/>
      <c r="QDI1" s="1174"/>
      <c r="QDJ1" s="1174"/>
      <c r="QDK1" s="1174"/>
      <c r="QDL1" s="1174"/>
      <c r="QDM1" s="1174"/>
      <c r="QDN1" s="1174"/>
      <c r="QDO1" s="1174"/>
      <c r="QDP1" s="1174"/>
      <c r="QDQ1" s="1174"/>
      <c r="QDR1" s="1174"/>
      <c r="QDS1" s="1174"/>
      <c r="QDT1" s="1174"/>
      <c r="QDU1" s="1174"/>
      <c r="QDV1" s="1174"/>
      <c r="QDW1" s="1174"/>
      <c r="QDX1" s="1174"/>
      <c r="QDY1" s="1174"/>
      <c r="QDZ1" s="1174"/>
      <c r="QEA1" s="1174"/>
      <c r="QEB1" s="1174"/>
      <c r="QEC1" s="1174"/>
      <c r="QED1" s="1174"/>
      <c r="QEE1" s="1174"/>
      <c r="QEF1" s="1174"/>
      <c r="QEG1" s="1174"/>
      <c r="QEH1" s="1174"/>
      <c r="QEI1" s="1174"/>
      <c r="QEJ1" s="1174"/>
      <c r="QEK1" s="1174"/>
      <c r="QEL1" s="1174"/>
      <c r="QEM1" s="1174"/>
      <c r="QEN1" s="1174"/>
      <c r="QEO1" s="1174"/>
      <c r="QEP1" s="1174"/>
      <c r="QEQ1" s="1174"/>
      <c r="QER1" s="1174"/>
      <c r="QES1" s="1174"/>
      <c r="QET1" s="1174"/>
      <c r="QEU1" s="1174"/>
      <c r="QEV1" s="1174"/>
      <c r="QEW1" s="1174"/>
      <c r="QEX1" s="1174"/>
      <c r="QEY1" s="1174"/>
      <c r="QEZ1" s="1174"/>
      <c r="QFA1" s="1174"/>
      <c r="QFB1" s="1174"/>
      <c r="QFC1" s="1174"/>
      <c r="QFD1" s="1174"/>
      <c r="QFE1" s="1174"/>
      <c r="QFF1" s="1174"/>
      <c r="QFG1" s="1174"/>
      <c r="QFH1" s="1174"/>
      <c r="QFI1" s="1174"/>
      <c r="QFJ1" s="1174"/>
      <c r="QFK1" s="1174"/>
      <c r="QFL1" s="1174"/>
      <c r="QFM1" s="1174"/>
      <c r="QFN1" s="1174"/>
      <c r="QFO1" s="1174"/>
      <c r="QFP1" s="1174"/>
      <c r="QFQ1" s="1174"/>
      <c r="QFR1" s="1174"/>
      <c r="QFS1" s="1174"/>
      <c r="QFT1" s="1174"/>
      <c r="QFU1" s="1174"/>
      <c r="QFV1" s="1174"/>
      <c r="QFW1" s="1174"/>
      <c r="QFX1" s="1174"/>
      <c r="QFY1" s="1174"/>
      <c r="QFZ1" s="1174"/>
      <c r="QGA1" s="1174"/>
      <c r="QGB1" s="1174"/>
      <c r="QGC1" s="1174"/>
      <c r="QGD1" s="1174"/>
      <c r="QGE1" s="1174"/>
      <c r="QGF1" s="1174"/>
      <c r="QGG1" s="1174"/>
      <c r="QGH1" s="1174"/>
      <c r="QGI1" s="1174"/>
      <c r="QGJ1" s="1174"/>
      <c r="QGK1" s="1174"/>
      <c r="QGL1" s="1174"/>
      <c r="QGM1" s="1174"/>
      <c r="QGN1" s="1174"/>
      <c r="QGO1" s="1174"/>
      <c r="QGP1" s="1174"/>
      <c r="QGQ1" s="1174"/>
      <c r="QGR1" s="1174"/>
      <c r="QGS1" s="1174"/>
      <c r="QGT1" s="1174"/>
      <c r="QGU1" s="1174"/>
      <c r="QGV1" s="1174"/>
      <c r="QGW1" s="1174"/>
      <c r="QGX1" s="1174"/>
      <c r="QGY1" s="1174"/>
      <c r="QGZ1" s="1174"/>
      <c r="QHA1" s="1174"/>
      <c r="QHB1" s="1174"/>
      <c r="QHC1" s="1174"/>
      <c r="QHD1" s="1174"/>
      <c r="QHE1" s="1174"/>
      <c r="QHF1" s="1174"/>
      <c r="QHG1" s="1174"/>
      <c r="QHH1" s="1174"/>
      <c r="QHI1" s="1174"/>
      <c r="QHJ1" s="1174"/>
      <c r="QHK1" s="1174"/>
      <c r="QHL1" s="1174"/>
      <c r="QHM1" s="1174"/>
      <c r="QHN1" s="1174"/>
      <c r="QHO1" s="1174"/>
      <c r="QHP1" s="1174"/>
      <c r="QHQ1" s="1174"/>
      <c r="QHR1" s="1174"/>
      <c r="QHS1" s="1174"/>
      <c r="QHT1" s="1174"/>
      <c r="QHU1" s="1174"/>
      <c r="QHV1" s="1174"/>
      <c r="QHW1" s="1174"/>
      <c r="QHX1" s="1174"/>
      <c r="QHY1" s="1174"/>
      <c r="QHZ1" s="1174"/>
      <c r="QIA1" s="1174"/>
      <c r="QIB1" s="1174"/>
      <c r="QIC1" s="1174"/>
      <c r="QID1" s="1174"/>
      <c r="QIE1" s="1174"/>
      <c r="QIF1" s="1174"/>
      <c r="QIG1" s="1174"/>
      <c r="QIH1" s="1174"/>
      <c r="QII1" s="1174"/>
      <c r="QIJ1" s="1174"/>
      <c r="QIK1" s="1174"/>
      <c r="QIL1" s="1174"/>
      <c r="QIM1" s="1174"/>
      <c r="QIN1" s="1174"/>
      <c r="QIO1" s="1174"/>
      <c r="QIP1" s="1174"/>
      <c r="QIQ1" s="1174"/>
      <c r="QIR1" s="1174"/>
      <c r="QIS1" s="1174"/>
      <c r="QIT1" s="1174"/>
      <c r="QIU1" s="1174"/>
      <c r="QIV1" s="1174"/>
      <c r="QIW1" s="1174"/>
      <c r="QIX1" s="1174"/>
      <c r="QIY1" s="1174"/>
      <c r="QIZ1" s="1174"/>
      <c r="QJA1" s="1174"/>
      <c r="QJB1" s="1174"/>
      <c r="QJC1" s="1174"/>
      <c r="QJD1" s="1174"/>
      <c r="QJE1" s="1174"/>
      <c r="QJF1" s="1174"/>
      <c r="QJG1" s="1174"/>
      <c r="QJH1" s="1174"/>
      <c r="QJI1" s="1174"/>
      <c r="QJJ1" s="1174"/>
      <c r="QJK1" s="1174"/>
      <c r="QJL1" s="1174"/>
      <c r="QJM1" s="1174"/>
      <c r="QJN1" s="1174"/>
      <c r="QJO1" s="1174"/>
      <c r="QJP1" s="1174"/>
      <c r="QJQ1" s="1174"/>
      <c r="QJR1" s="1174"/>
      <c r="QJS1" s="1174"/>
      <c r="QJT1" s="1174"/>
      <c r="QJU1" s="1174"/>
      <c r="QJV1" s="1174"/>
      <c r="QJW1" s="1174"/>
      <c r="QJX1" s="1174"/>
      <c r="QJY1" s="1174"/>
      <c r="QJZ1" s="1174"/>
      <c r="QKA1" s="1174"/>
      <c r="QKB1" s="1174"/>
      <c r="QKC1" s="1174"/>
      <c r="QKD1" s="1174"/>
      <c r="QKE1" s="1174"/>
      <c r="QKF1" s="1174"/>
      <c r="QKG1" s="1174"/>
      <c r="QKH1" s="1174"/>
      <c r="QKI1" s="1174"/>
      <c r="QKJ1" s="1174"/>
      <c r="QKK1" s="1174"/>
      <c r="QKL1" s="1174"/>
      <c r="QKM1" s="1174"/>
      <c r="QKN1" s="1174"/>
      <c r="QKO1" s="1174"/>
      <c r="QKP1" s="1174"/>
      <c r="QKQ1" s="1174"/>
      <c r="QKR1" s="1174"/>
      <c r="QKS1" s="1174"/>
      <c r="QKT1" s="1174"/>
      <c r="QKU1" s="1174"/>
      <c r="QKV1" s="1174"/>
      <c r="QKW1" s="1174"/>
      <c r="QKX1" s="1174"/>
      <c r="QKY1" s="1174"/>
      <c r="QKZ1" s="1174"/>
      <c r="QLA1" s="1174"/>
      <c r="QLB1" s="1174"/>
      <c r="QLC1" s="1174"/>
      <c r="QLD1" s="1174"/>
      <c r="QLE1" s="1174"/>
      <c r="QLF1" s="1174"/>
      <c r="QLG1" s="1174"/>
      <c r="QLH1" s="1174"/>
      <c r="QLI1" s="1174"/>
      <c r="QLJ1" s="1174"/>
      <c r="QLK1" s="1174"/>
      <c r="QLL1" s="1174"/>
      <c r="QLM1" s="1174"/>
      <c r="QLN1" s="1174"/>
      <c r="QLO1" s="1174"/>
      <c r="QLP1" s="1174"/>
      <c r="QLQ1" s="1174"/>
      <c r="QLR1" s="1174"/>
      <c r="QLS1" s="1174"/>
      <c r="QLT1" s="1174"/>
      <c r="QLU1" s="1174"/>
      <c r="QLV1" s="1174"/>
      <c r="QLW1" s="1174"/>
      <c r="QLX1" s="1174"/>
      <c r="QLY1" s="1174"/>
      <c r="QLZ1" s="1174"/>
      <c r="QMA1" s="1174"/>
      <c r="QMB1" s="1174"/>
      <c r="QMC1" s="1174"/>
      <c r="QMD1" s="1174"/>
      <c r="QME1" s="1174"/>
      <c r="QMF1" s="1174"/>
      <c r="QMG1" s="1174"/>
      <c r="QMH1" s="1174"/>
      <c r="QMI1" s="1174"/>
      <c r="QMJ1" s="1174"/>
      <c r="QMK1" s="1174"/>
      <c r="QML1" s="1174"/>
      <c r="QMM1" s="1174"/>
      <c r="QMN1" s="1174"/>
      <c r="QMO1" s="1174"/>
      <c r="QMP1" s="1174"/>
      <c r="QMQ1" s="1174"/>
      <c r="QMR1" s="1174"/>
      <c r="QMS1" s="1174"/>
      <c r="QMT1" s="1174"/>
      <c r="QMU1" s="1174"/>
      <c r="QMV1" s="1174"/>
      <c r="QMW1" s="1174"/>
      <c r="QMX1" s="1174"/>
      <c r="QMY1" s="1174"/>
      <c r="QMZ1" s="1174"/>
      <c r="QNA1" s="1174"/>
      <c r="QNB1" s="1174"/>
      <c r="QNC1" s="1174"/>
      <c r="QND1" s="1174"/>
      <c r="QNE1" s="1174"/>
      <c r="QNF1" s="1174"/>
      <c r="QNG1" s="1174"/>
      <c r="QNH1" s="1174"/>
      <c r="QNI1" s="1174"/>
      <c r="QNJ1" s="1174"/>
      <c r="QNK1" s="1174"/>
      <c r="QNL1" s="1174"/>
      <c r="QNM1" s="1174"/>
      <c r="QNN1" s="1174"/>
      <c r="QNO1" s="1174"/>
      <c r="QNP1" s="1174"/>
      <c r="QNQ1" s="1174"/>
      <c r="QNR1" s="1174"/>
      <c r="QNS1" s="1174"/>
      <c r="QNT1" s="1174"/>
      <c r="QNU1" s="1174"/>
      <c r="QNV1" s="1174"/>
      <c r="QNW1" s="1174"/>
      <c r="QNX1" s="1174"/>
      <c r="QNY1" s="1174"/>
      <c r="QNZ1" s="1174"/>
      <c r="QOA1" s="1174"/>
      <c r="QOB1" s="1174"/>
      <c r="QOC1" s="1174"/>
      <c r="QOD1" s="1174"/>
      <c r="QOE1" s="1174"/>
      <c r="QOF1" s="1174"/>
      <c r="QOG1" s="1174"/>
      <c r="QOH1" s="1174"/>
      <c r="QOI1" s="1174"/>
      <c r="QOJ1" s="1174"/>
      <c r="QOK1" s="1174"/>
      <c r="QOL1" s="1174"/>
      <c r="QOM1" s="1174"/>
      <c r="QON1" s="1174"/>
      <c r="QOO1" s="1174"/>
      <c r="QOP1" s="1174"/>
      <c r="QOQ1" s="1174"/>
      <c r="QOR1" s="1174"/>
      <c r="QOS1" s="1174"/>
      <c r="QOT1" s="1174"/>
      <c r="QOU1" s="1174"/>
      <c r="QOV1" s="1174"/>
      <c r="QOW1" s="1174"/>
      <c r="QOX1" s="1174"/>
      <c r="QOY1" s="1174"/>
      <c r="QOZ1" s="1174"/>
      <c r="QPA1" s="1174"/>
      <c r="QPB1" s="1174"/>
      <c r="QPC1" s="1174"/>
      <c r="QPD1" s="1174"/>
      <c r="QPE1" s="1174"/>
      <c r="QPF1" s="1174"/>
      <c r="QPG1" s="1174"/>
      <c r="QPH1" s="1174"/>
      <c r="QPI1" s="1174"/>
      <c r="QPJ1" s="1174"/>
      <c r="QPK1" s="1174"/>
      <c r="QPL1" s="1174"/>
      <c r="QPM1" s="1174"/>
      <c r="QPN1" s="1174"/>
      <c r="QPO1" s="1174"/>
      <c r="QPP1" s="1174"/>
      <c r="QPQ1" s="1174"/>
      <c r="QPR1" s="1174"/>
      <c r="QPS1" s="1174"/>
      <c r="QPT1" s="1174"/>
      <c r="QPU1" s="1174"/>
      <c r="QPV1" s="1174"/>
      <c r="QPW1" s="1174"/>
      <c r="QPX1" s="1174"/>
      <c r="QPY1" s="1174"/>
      <c r="QPZ1" s="1174"/>
      <c r="QQA1" s="1174"/>
      <c r="QQB1" s="1174"/>
      <c r="QQC1" s="1174"/>
      <c r="QQD1" s="1174"/>
      <c r="QQE1" s="1174"/>
      <c r="QQF1" s="1174"/>
      <c r="QQG1" s="1174"/>
      <c r="QQH1" s="1174"/>
      <c r="QQI1" s="1174"/>
      <c r="QQJ1" s="1174"/>
      <c r="QQK1" s="1174"/>
      <c r="QQL1" s="1174"/>
      <c r="QQM1" s="1174"/>
      <c r="QQN1" s="1174"/>
      <c r="QQO1" s="1174"/>
      <c r="QQP1" s="1174"/>
      <c r="QQQ1" s="1174"/>
      <c r="QQR1" s="1174"/>
      <c r="QQS1" s="1174"/>
      <c r="QQT1" s="1174"/>
      <c r="QQU1" s="1174"/>
      <c r="QQV1" s="1174"/>
      <c r="QQW1" s="1174"/>
      <c r="QQX1" s="1174"/>
      <c r="QQY1" s="1174"/>
      <c r="QQZ1" s="1174"/>
      <c r="QRA1" s="1174"/>
      <c r="QRB1" s="1174"/>
      <c r="QRC1" s="1174"/>
      <c r="QRD1" s="1174"/>
      <c r="QRE1" s="1174"/>
      <c r="QRF1" s="1174"/>
      <c r="QRG1" s="1174"/>
      <c r="QRH1" s="1174"/>
      <c r="QRI1" s="1174"/>
      <c r="QRJ1" s="1174"/>
      <c r="QRK1" s="1174"/>
      <c r="QRL1" s="1174"/>
      <c r="QRM1" s="1174"/>
      <c r="QRN1" s="1174"/>
      <c r="QRO1" s="1174"/>
      <c r="QRP1" s="1174"/>
      <c r="QRQ1" s="1174"/>
      <c r="QRR1" s="1174"/>
      <c r="QRS1" s="1174"/>
      <c r="QRT1" s="1174"/>
      <c r="QRU1" s="1174"/>
      <c r="QRV1" s="1174"/>
      <c r="QRW1" s="1174"/>
      <c r="QRX1" s="1174"/>
      <c r="QRY1" s="1174"/>
      <c r="QRZ1" s="1174"/>
      <c r="QSA1" s="1174"/>
      <c r="QSB1" s="1174"/>
      <c r="QSC1" s="1174"/>
      <c r="QSD1" s="1174"/>
      <c r="QSE1" s="1174"/>
      <c r="QSF1" s="1174"/>
      <c r="QSG1" s="1174"/>
      <c r="QSH1" s="1174"/>
      <c r="QSI1" s="1174"/>
      <c r="QSJ1" s="1174"/>
      <c r="QSK1" s="1174"/>
      <c r="QSL1" s="1174"/>
      <c r="QSM1" s="1174"/>
      <c r="QSN1" s="1174"/>
      <c r="QSO1" s="1174"/>
      <c r="QSP1" s="1174"/>
      <c r="QSQ1" s="1174"/>
      <c r="QSR1" s="1174"/>
      <c r="QSS1" s="1174"/>
      <c r="QST1" s="1174"/>
      <c r="QSU1" s="1174"/>
      <c r="QSV1" s="1174"/>
      <c r="QSW1" s="1174"/>
      <c r="QSX1" s="1174"/>
      <c r="QSY1" s="1174"/>
      <c r="QSZ1" s="1174"/>
      <c r="QTA1" s="1174"/>
      <c r="QTB1" s="1174"/>
      <c r="QTC1" s="1174"/>
      <c r="QTD1" s="1174"/>
      <c r="QTE1" s="1174"/>
      <c r="QTF1" s="1174"/>
      <c r="QTG1" s="1174"/>
      <c r="QTH1" s="1174"/>
      <c r="QTI1" s="1174"/>
      <c r="QTJ1" s="1174"/>
      <c r="QTK1" s="1174"/>
      <c r="QTL1" s="1174"/>
      <c r="QTM1" s="1174"/>
      <c r="QTN1" s="1174"/>
      <c r="QTO1" s="1174"/>
      <c r="QTP1" s="1174"/>
      <c r="QTQ1" s="1174"/>
      <c r="QTR1" s="1174"/>
      <c r="QTS1" s="1174"/>
      <c r="QTT1" s="1174"/>
      <c r="QTU1" s="1174"/>
      <c r="QTV1" s="1174"/>
      <c r="QTW1" s="1174"/>
      <c r="QTX1" s="1174"/>
      <c r="QTY1" s="1174"/>
      <c r="QTZ1" s="1174"/>
      <c r="QUA1" s="1174"/>
      <c r="QUB1" s="1174"/>
      <c r="QUC1" s="1174"/>
      <c r="QUD1" s="1174"/>
      <c r="QUE1" s="1174"/>
      <c r="QUF1" s="1174"/>
      <c r="QUG1" s="1174"/>
      <c r="QUH1" s="1174"/>
      <c r="QUI1" s="1174"/>
      <c r="QUJ1" s="1174"/>
      <c r="QUK1" s="1174"/>
      <c r="QUL1" s="1174"/>
      <c r="QUM1" s="1174"/>
      <c r="QUN1" s="1174"/>
      <c r="QUO1" s="1174"/>
      <c r="QUP1" s="1174"/>
      <c r="QUQ1" s="1174"/>
      <c r="QUR1" s="1174"/>
      <c r="QUS1" s="1174"/>
      <c r="QUT1" s="1174"/>
      <c r="QUU1" s="1174"/>
      <c r="QUV1" s="1174"/>
      <c r="QUW1" s="1174"/>
      <c r="QUX1" s="1174"/>
      <c r="QUY1" s="1174"/>
      <c r="QUZ1" s="1174"/>
      <c r="QVA1" s="1174"/>
      <c r="QVB1" s="1174"/>
      <c r="QVC1" s="1174"/>
      <c r="QVD1" s="1174"/>
      <c r="QVE1" s="1174"/>
      <c r="QVF1" s="1174"/>
      <c r="QVG1" s="1174"/>
      <c r="QVH1" s="1174"/>
      <c r="QVI1" s="1174"/>
      <c r="QVJ1" s="1174"/>
      <c r="QVK1" s="1174"/>
      <c r="QVL1" s="1174"/>
      <c r="QVM1" s="1174"/>
      <c r="QVN1" s="1174"/>
      <c r="QVO1" s="1174"/>
      <c r="QVP1" s="1174"/>
      <c r="QVQ1" s="1174"/>
      <c r="QVR1" s="1174"/>
      <c r="QVS1" s="1174"/>
      <c r="QVT1" s="1174"/>
      <c r="QVU1" s="1174"/>
      <c r="QVV1" s="1174"/>
      <c r="QVW1" s="1174"/>
      <c r="QVX1" s="1174"/>
      <c r="QVY1" s="1174"/>
      <c r="QVZ1" s="1174"/>
      <c r="QWA1" s="1174"/>
      <c r="QWB1" s="1174"/>
      <c r="QWC1" s="1174"/>
      <c r="QWD1" s="1174"/>
      <c r="QWE1" s="1174"/>
      <c r="QWF1" s="1174"/>
      <c r="QWG1" s="1174"/>
      <c r="QWH1" s="1174"/>
      <c r="QWI1" s="1174"/>
      <c r="QWJ1" s="1174"/>
      <c r="QWK1" s="1174"/>
      <c r="QWL1" s="1174"/>
      <c r="QWM1" s="1174"/>
      <c r="QWN1" s="1174"/>
      <c r="QWO1" s="1174"/>
      <c r="QWP1" s="1174"/>
      <c r="QWQ1" s="1174"/>
      <c r="QWR1" s="1174"/>
      <c r="QWS1" s="1174"/>
      <c r="QWT1" s="1174"/>
      <c r="QWU1" s="1174"/>
      <c r="QWV1" s="1174"/>
      <c r="QWW1" s="1174"/>
      <c r="QWX1" s="1174"/>
      <c r="QWY1" s="1174"/>
      <c r="QWZ1" s="1174"/>
      <c r="QXA1" s="1174"/>
      <c r="QXB1" s="1174"/>
      <c r="QXC1" s="1174"/>
      <c r="QXD1" s="1174"/>
      <c r="QXE1" s="1174"/>
      <c r="QXF1" s="1174"/>
      <c r="QXG1" s="1174"/>
      <c r="QXH1" s="1174"/>
      <c r="QXI1" s="1174"/>
      <c r="QXJ1" s="1174"/>
      <c r="QXK1" s="1174"/>
      <c r="QXL1" s="1174"/>
      <c r="QXM1" s="1174"/>
      <c r="QXN1" s="1174"/>
      <c r="QXO1" s="1174"/>
      <c r="QXP1" s="1174"/>
      <c r="QXQ1" s="1174"/>
      <c r="QXR1" s="1174"/>
      <c r="QXS1" s="1174"/>
      <c r="QXT1" s="1174"/>
      <c r="QXU1" s="1174"/>
      <c r="QXV1" s="1174"/>
      <c r="QXW1" s="1174"/>
      <c r="QXX1" s="1174"/>
      <c r="QXY1" s="1174"/>
      <c r="QXZ1" s="1174"/>
      <c r="QYA1" s="1174"/>
      <c r="QYB1" s="1174"/>
      <c r="QYC1" s="1174"/>
      <c r="QYD1" s="1174"/>
      <c r="QYE1" s="1174"/>
      <c r="QYF1" s="1174"/>
      <c r="QYG1" s="1174"/>
      <c r="QYH1" s="1174"/>
      <c r="QYI1" s="1174"/>
      <c r="QYJ1" s="1174"/>
      <c r="QYK1" s="1174"/>
      <c r="QYL1" s="1174"/>
      <c r="QYM1" s="1174"/>
      <c r="QYN1" s="1174"/>
      <c r="QYO1" s="1174"/>
      <c r="QYP1" s="1174"/>
      <c r="QYQ1" s="1174"/>
      <c r="QYR1" s="1174"/>
      <c r="QYS1" s="1174"/>
      <c r="QYT1" s="1174"/>
      <c r="QYU1" s="1174"/>
      <c r="QYV1" s="1174"/>
      <c r="QYW1" s="1174"/>
      <c r="QYX1" s="1174"/>
      <c r="QYY1" s="1174"/>
      <c r="QYZ1" s="1174"/>
      <c r="QZA1" s="1174"/>
      <c r="QZB1" s="1174"/>
      <c r="QZC1" s="1174"/>
      <c r="QZD1" s="1174"/>
      <c r="QZE1" s="1174"/>
      <c r="QZF1" s="1174"/>
      <c r="QZG1" s="1174"/>
      <c r="QZH1" s="1174"/>
      <c r="QZI1" s="1174"/>
      <c r="QZJ1" s="1174"/>
      <c r="QZK1" s="1174"/>
      <c r="QZL1" s="1174"/>
      <c r="QZM1" s="1174"/>
      <c r="QZN1" s="1174"/>
      <c r="QZO1" s="1174"/>
      <c r="QZP1" s="1174"/>
      <c r="QZQ1" s="1174"/>
      <c r="QZR1" s="1174"/>
      <c r="QZS1" s="1174"/>
      <c r="QZT1" s="1174"/>
      <c r="QZU1" s="1174"/>
      <c r="QZV1" s="1174"/>
      <c r="QZW1" s="1174"/>
      <c r="QZX1" s="1174"/>
      <c r="QZY1" s="1174"/>
      <c r="QZZ1" s="1174"/>
      <c r="RAA1" s="1174"/>
      <c r="RAB1" s="1174"/>
      <c r="RAC1" s="1174"/>
      <c r="RAD1" s="1174"/>
      <c r="RAE1" s="1174"/>
      <c r="RAF1" s="1174"/>
      <c r="RAG1" s="1174"/>
      <c r="RAH1" s="1174"/>
      <c r="RAI1" s="1174"/>
      <c r="RAJ1" s="1174"/>
      <c r="RAK1" s="1174"/>
      <c r="RAL1" s="1174"/>
      <c r="RAM1" s="1174"/>
      <c r="RAN1" s="1174"/>
      <c r="RAO1" s="1174"/>
      <c r="RAP1" s="1174"/>
      <c r="RAQ1" s="1174"/>
      <c r="RAR1" s="1174"/>
      <c r="RAS1" s="1174"/>
      <c r="RAT1" s="1174"/>
      <c r="RAU1" s="1174"/>
      <c r="RAV1" s="1174"/>
      <c r="RAW1" s="1174"/>
      <c r="RAX1" s="1174"/>
      <c r="RAY1" s="1174"/>
      <c r="RAZ1" s="1174"/>
      <c r="RBA1" s="1174"/>
      <c r="RBB1" s="1174"/>
      <c r="RBC1" s="1174"/>
      <c r="RBD1" s="1174"/>
      <c r="RBE1" s="1174"/>
      <c r="RBF1" s="1174"/>
      <c r="RBG1" s="1174"/>
      <c r="RBH1" s="1174"/>
      <c r="RBI1" s="1174"/>
      <c r="RBJ1" s="1174"/>
      <c r="RBK1" s="1174"/>
      <c r="RBL1" s="1174"/>
      <c r="RBM1" s="1174"/>
      <c r="RBN1" s="1174"/>
      <c r="RBO1" s="1174"/>
      <c r="RBP1" s="1174"/>
      <c r="RBQ1" s="1174"/>
      <c r="RBR1" s="1174"/>
      <c r="RBS1" s="1174"/>
      <c r="RBT1" s="1174"/>
      <c r="RBU1" s="1174"/>
      <c r="RBV1" s="1174"/>
      <c r="RBW1" s="1174"/>
      <c r="RBX1" s="1174"/>
      <c r="RBY1" s="1174"/>
      <c r="RBZ1" s="1174"/>
      <c r="RCA1" s="1174"/>
      <c r="RCB1" s="1174"/>
      <c r="RCC1" s="1174"/>
      <c r="RCD1" s="1174"/>
      <c r="RCE1" s="1174"/>
      <c r="RCF1" s="1174"/>
      <c r="RCG1" s="1174"/>
      <c r="RCH1" s="1174"/>
      <c r="RCI1" s="1174"/>
      <c r="RCJ1" s="1174"/>
      <c r="RCK1" s="1174"/>
      <c r="RCL1" s="1174"/>
      <c r="RCM1" s="1174"/>
      <c r="RCN1" s="1174"/>
      <c r="RCO1" s="1174"/>
      <c r="RCP1" s="1174"/>
      <c r="RCQ1" s="1174"/>
      <c r="RCR1" s="1174"/>
      <c r="RCS1" s="1174"/>
      <c r="RCT1" s="1174"/>
      <c r="RCU1" s="1174"/>
      <c r="RCV1" s="1174"/>
      <c r="RCW1" s="1174"/>
      <c r="RCX1" s="1174"/>
      <c r="RCY1" s="1174"/>
      <c r="RCZ1" s="1174"/>
      <c r="RDA1" s="1174"/>
      <c r="RDB1" s="1174"/>
      <c r="RDC1" s="1174"/>
      <c r="RDD1" s="1174"/>
      <c r="RDE1" s="1174"/>
      <c r="RDF1" s="1174"/>
      <c r="RDG1" s="1174"/>
      <c r="RDH1" s="1174"/>
      <c r="RDI1" s="1174"/>
      <c r="RDJ1" s="1174"/>
      <c r="RDK1" s="1174"/>
      <c r="RDL1" s="1174"/>
      <c r="RDM1" s="1174"/>
      <c r="RDN1" s="1174"/>
      <c r="RDO1" s="1174"/>
      <c r="RDP1" s="1174"/>
      <c r="RDQ1" s="1174"/>
      <c r="RDR1" s="1174"/>
      <c r="RDS1" s="1174"/>
      <c r="RDT1" s="1174"/>
      <c r="RDU1" s="1174"/>
      <c r="RDV1" s="1174"/>
      <c r="RDW1" s="1174"/>
      <c r="RDX1" s="1174"/>
      <c r="RDY1" s="1174"/>
      <c r="RDZ1" s="1174"/>
      <c r="REA1" s="1174"/>
      <c r="REB1" s="1174"/>
      <c r="REC1" s="1174"/>
      <c r="RED1" s="1174"/>
      <c r="REE1" s="1174"/>
      <c r="REF1" s="1174"/>
      <c r="REG1" s="1174"/>
      <c r="REH1" s="1174"/>
      <c r="REI1" s="1174"/>
      <c r="REJ1" s="1174"/>
      <c r="REK1" s="1174"/>
      <c r="REL1" s="1174"/>
      <c r="REM1" s="1174"/>
      <c r="REN1" s="1174"/>
      <c r="REO1" s="1174"/>
      <c r="REP1" s="1174"/>
      <c r="REQ1" s="1174"/>
      <c r="RER1" s="1174"/>
      <c r="RES1" s="1174"/>
      <c r="RET1" s="1174"/>
      <c r="REU1" s="1174"/>
      <c r="REV1" s="1174"/>
      <c r="REW1" s="1174"/>
      <c r="REX1" s="1174"/>
      <c r="REY1" s="1174"/>
      <c r="REZ1" s="1174"/>
      <c r="RFA1" s="1174"/>
      <c r="RFB1" s="1174"/>
      <c r="RFC1" s="1174"/>
      <c r="RFD1" s="1174"/>
      <c r="RFE1" s="1174"/>
      <c r="RFF1" s="1174"/>
      <c r="RFG1" s="1174"/>
      <c r="RFH1" s="1174"/>
      <c r="RFI1" s="1174"/>
      <c r="RFJ1" s="1174"/>
      <c r="RFK1" s="1174"/>
      <c r="RFL1" s="1174"/>
      <c r="RFM1" s="1174"/>
      <c r="RFN1" s="1174"/>
      <c r="RFO1" s="1174"/>
      <c r="RFP1" s="1174"/>
      <c r="RFQ1" s="1174"/>
      <c r="RFR1" s="1174"/>
      <c r="RFS1" s="1174"/>
      <c r="RFT1" s="1174"/>
      <c r="RFU1" s="1174"/>
      <c r="RFV1" s="1174"/>
      <c r="RFW1" s="1174"/>
      <c r="RFX1" s="1174"/>
      <c r="RFY1" s="1174"/>
      <c r="RFZ1" s="1174"/>
      <c r="RGA1" s="1174"/>
      <c r="RGB1" s="1174"/>
      <c r="RGC1" s="1174"/>
      <c r="RGD1" s="1174"/>
      <c r="RGE1" s="1174"/>
      <c r="RGF1" s="1174"/>
      <c r="RGG1" s="1174"/>
      <c r="RGH1" s="1174"/>
      <c r="RGI1" s="1174"/>
      <c r="RGJ1" s="1174"/>
      <c r="RGK1" s="1174"/>
      <c r="RGL1" s="1174"/>
      <c r="RGM1" s="1174"/>
      <c r="RGN1" s="1174"/>
      <c r="RGO1" s="1174"/>
      <c r="RGP1" s="1174"/>
      <c r="RGQ1" s="1174"/>
      <c r="RGR1" s="1174"/>
      <c r="RGS1" s="1174"/>
      <c r="RGT1" s="1174"/>
      <c r="RGU1" s="1174"/>
      <c r="RGV1" s="1174"/>
      <c r="RGW1" s="1174"/>
      <c r="RGX1" s="1174"/>
      <c r="RGY1" s="1174"/>
      <c r="RGZ1" s="1174"/>
      <c r="RHA1" s="1174"/>
      <c r="RHB1" s="1174"/>
      <c r="RHC1" s="1174"/>
      <c r="RHD1" s="1174"/>
      <c r="RHE1" s="1174"/>
      <c r="RHF1" s="1174"/>
      <c r="RHG1" s="1174"/>
      <c r="RHH1" s="1174"/>
      <c r="RHI1" s="1174"/>
      <c r="RHJ1" s="1174"/>
      <c r="RHK1" s="1174"/>
      <c r="RHL1" s="1174"/>
      <c r="RHM1" s="1174"/>
      <c r="RHN1" s="1174"/>
      <c r="RHO1" s="1174"/>
      <c r="RHP1" s="1174"/>
      <c r="RHQ1" s="1174"/>
      <c r="RHR1" s="1174"/>
      <c r="RHS1" s="1174"/>
      <c r="RHT1" s="1174"/>
      <c r="RHU1" s="1174"/>
      <c r="RHV1" s="1174"/>
      <c r="RHW1" s="1174"/>
      <c r="RHX1" s="1174"/>
      <c r="RHY1" s="1174"/>
      <c r="RHZ1" s="1174"/>
      <c r="RIA1" s="1174"/>
      <c r="RIB1" s="1174"/>
      <c r="RIC1" s="1174"/>
      <c r="RID1" s="1174"/>
      <c r="RIE1" s="1174"/>
      <c r="RIF1" s="1174"/>
      <c r="RIG1" s="1174"/>
      <c r="RIH1" s="1174"/>
      <c r="RII1" s="1174"/>
      <c r="RIJ1" s="1174"/>
      <c r="RIK1" s="1174"/>
      <c r="RIL1" s="1174"/>
      <c r="RIM1" s="1174"/>
      <c r="RIN1" s="1174"/>
      <c r="RIO1" s="1174"/>
      <c r="RIP1" s="1174"/>
      <c r="RIQ1" s="1174"/>
      <c r="RIR1" s="1174"/>
      <c r="RIS1" s="1174"/>
      <c r="RIT1" s="1174"/>
      <c r="RIU1" s="1174"/>
      <c r="RIV1" s="1174"/>
      <c r="RIW1" s="1174"/>
      <c r="RIX1" s="1174"/>
      <c r="RIY1" s="1174"/>
      <c r="RIZ1" s="1174"/>
      <c r="RJA1" s="1174"/>
      <c r="RJB1" s="1174"/>
      <c r="RJC1" s="1174"/>
      <c r="RJD1" s="1174"/>
      <c r="RJE1" s="1174"/>
      <c r="RJF1" s="1174"/>
      <c r="RJG1" s="1174"/>
      <c r="RJH1" s="1174"/>
      <c r="RJI1" s="1174"/>
      <c r="RJJ1" s="1174"/>
      <c r="RJK1" s="1174"/>
      <c r="RJL1" s="1174"/>
      <c r="RJM1" s="1174"/>
      <c r="RJN1" s="1174"/>
      <c r="RJO1" s="1174"/>
      <c r="RJP1" s="1174"/>
      <c r="RJQ1" s="1174"/>
      <c r="RJR1" s="1174"/>
      <c r="RJS1" s="1174"/>
      <c r="RJT1" s="1174"/>
      <c r="RJU1" s="1174"/>
      <c r="RJV1" s="1174"/>
      <c r="RJW1" s="1174"/>
      <c r="RJX1" s="1174"/>
      <c r="RJY1" s="1174"/>
      <c r="RJZ1" s="1174"/>
      <c r="RKA1" s="1174"/>
      <c r="RKB1" s="1174"/>
      <c r="RKC1" s="1174"/>
      <c r="RKD1" s="1174"/>
      <c r="RKE1" s="1174"/>
      <c r="RKF1" s="1174"/>
      <c r="RKG1" s="1174"/>
      <c r="RKH1" s="1174"/>
      <c r="RKI1" s="1174"/>
      <c r="RKJ1" s="1174"/>
      <c r="RKK1" s="1174"/>
      <c r="RKL1" s="1174"/>
      <c r="RKM1" s="1174"/>
      <c r="RKN1" s="1174"/>
      <c r="RKO1" s="1174"/>
      <c r="RKP1" s="1174"/>
      <c r="RKQ1" s="1174"/>
      <c r="RKR1" s="1174"/>
      <c r="RKS1" s="1174"/>
      <c r="RKT1" s="1174"/>
      <c r="RKU1" s="1174"/>
      <c r="RKV1" s="1174"/>
      <c r="RKW1" s="1174"/>
      <c r="RKX1" s="1174"/>
      <c r="RKY1" s="1174"/>
      <c r="RKZ1" s="1174"/>
      <c r="RLA1" s="1174"/>
      <c r="RLB1" s="1174"/>
      <c r="RLC1" s="1174"/>
      <c r="RLD1" s="1174"/>
      <c r="RLE1" s="1174"/>
      <c r="RLF1" s="1174"/>
      <c r="RLG1" s="1174"/>
      <c r="RLH1" s="1174"/>
      <c r="RLI1" s="1174"/>
      <c r="RLJ1" s="1174"/>
      <c r="RLK1" s="1174"/>
      <c r="RLL1" s="1174"/>
      <c r="RLM1" s="1174"/>
      <c r="RLN1" s="1174"/>
      <c r="RLO1" s="1174"/>
      <c r="RLP1" s="1174"/>
      <c r="RLQ1" s="1174"/>
      <c r="RLR1" s="1174"/>
      <c r="RLS1" s="1174"/>
      <c r="RLT1" s="1174"/>
      <c r="RLU1" s="1174"/>
      <c r="RLV1" s="1174"/>
      <c r="RLW1" s="1174"/>
      <c r="RLX1" s="1174"/>
      <c r="RLY1" s="1174"/>
      <c r="RLZ1" s="1174"/>
      <c r="RMA1" s="1174"/>
      <c r="RMB1" s="1174"/>
      <c r="RMC1" s="1174"/>
      <c r="RMD1" s="1174"/>
      <c r="RME1" s="1174"/>
      <c r="RMF1" s="1174"/>
      <c r="RMG1" s="1174"/>
      <c r="RMH1" s="1174"/>
      <c r="RMI1" s="1174"/>
      <c r="RMJ1" s="1174"/>
      <c r="RMK1" s="1174"/>
      <c r="RML1" s="1174"/>
      <c r="RMM1" s="1174"/>
      <c r="RMN1" s="1174"/>
      <c r="RMO1" s="1174"/>
      <c r="RMP1" s="1174"/>
      <c r="RMQ1" s="1174"/>
      <c r="RMR1" s="1174"/>
      <c r="RMS1" s="1174"/>
      <c r="RMT1" s="1174"/>
      <c r="RMU1" s="1174"/>
      <c r="RMV1" s="1174"/>
      <c r="RMW1" s="1174"/>
      <c r="RMX1" s="1174"/>
      <c r="RMY1" s="1174"/>
      <c r="RMZ1" s="1174"/>
      <c r="RNA1" s="1174"/>
      <c r="RNB1" s="1174"/>
      <c r="RNC1" s="1174"/>
      <c r="RND1" s="1174"/>
      <c r="RNE1" s="1174"/>
      <c r="RNF1" s="1174"/>
      <c r="RNG1" s="1174"/>
      <c r="RNH1" s="1174"/>
      <c r="RNI1" s="1174"/>
      <c r="RNJ1" s="1174"/>
      <c r="RNK1" s="1174"/>
      <c r="RNL1" s="1174"/>
      <c r="RNM1" s="1174"/>
      <c r="RNN1" s="1174"/>
      <c r="RNO1" s="1174"/>
      <c r="RNP1" s="1174"/>
      <c r="RNQ1" s="1174"/>
      <c r="RNR1" s="1174"/>
      <c r="RNS1" s="1174"/>
      <c r="RNT1" s="1174"/>
      <c r="RNU1" s="1174"/>
      <c r="RNV1" s="1174"/>
      <c r="RNW1" s="1174"/>
      <c r="RNX1" s="1174"/>
      <c r="RNY1" s="1174"/>
      <c r="RNZ1" s="1174"/>
      <c r="ROA1" s="1174"/>
      <c r="ROB1" s="1174"/>
      <c r="ROC1" s="1174"/>
      <c r="ROD1" s="1174"/>
      <c r="ROE1" s="1174"/>
      <c r="ROF1" s="1174"/>
      <c r="ROG1" s="1174"/>
      <c r="ROH1" s="1174"/>
      <c r="ROI1" s="1174"/>
      <c r="ROJ1" s="1174"/>
      <c r="ROK1" s="1174"/>
      <c r="ROL1" s="1174"/>
      <c r="ROM1" s="1174"/>
      <c r="RON1" s="1174"/>
      <c r="ROO1" s="1174"/>
      <c r="ROP1" s="1174"/>
      <c r="ROQ1" s="1174"/>
      <c r="ROR1" s="1174"/>
      <c r="ROS1" s="1174"/>
      <c r="ROT1" s="1174"/>
      <c r="ROU1" s="1174"/>
      <c r="ROV1" s="1174"/>
      <c r="ROW1" s="1174"/>
      <c r="ROX1" s="1174"/>
      <c r="ROY1" s="1174"/>
      <c r="ROZ1" s="1174"/>
      <c r="RPA1" s="1174"/>
      <c r="RPB1" s="1174"/>
      <c r="RPC1" s="1174"/>
      <c r="RPD1" s="1174"/>
      <c r="RPE1" s="1174"/>
      <c r="RPF1" s="1174"/>
      <c r="RPG1" s="1174"/>
      <c r="RPH1" s="1174"/>
      <c r="RPI1" s="1174"/>
      <c r="RPJ1" s="1174"/>
      <c r="RPK1" s="1174"/>
      <c r="RPL1" s="1174"/>
      <c r="RPM1" s="1174"/>
      <c r="RPN1" s="1174"/>
      <c r="RPO1" s="1174"/>
      <c r="RPP1" s="1174"/>
      <c r="RPQ1" s="1174"/>
      <c r="RPR1" s="1174"/>
      <c r="RPS1" s="1174"/>
      <c r="RPT1" s="1174"/>
      <c r="RPU1" s="1174"/>
      <c r="RPV1" s="1174"/>
      <c r="RPW1" s="1174"/>
      <c r="RPX1" s="1174"/>
      <c r="RPY1" s="1174"/>
      <c r="RPZ1" s="1174"/>
      <c r="RQA1" s="1174"/>
      <c r="RQB1" s="1174"/>
      <c r="RQC1" s="1174"/>
      <c r="RQD1" s="1174"/>
      <c r="RQE1" s="1174"/>
      <c r="RQF1" s="1174"/>
      <c r="RQG1" s="1174"/>
      <c r="RQH1" s="1174"/>
      <c r="RQI1" s="1174"/>
      <c r="RQJ1" s="1174"/>
      <c r="RQK1" s="1174"/>
      <c r="RQL1" s="1174"/>
      <c r="RQM1" s="1174"/>
      <c r="RQN1" s="1174"/>
      <c r="RQO1" s="1174"/>
      <c r="RQP1" s="1174"/>
      <c r="RQQ1" s="1174"/>
      <c r="RQR1" s="1174"/>
      <c r="RQS1" s="1174"/>
      <c r="RQT1" s="1174"/>
      <c r="RQU1" s="1174"/>
      <c r="RQV1" s="1174"/>
      <c r="RQW1" s="1174"/>
      <c r="RQX1" s="1174"/>
      <c r="RQY1" s="1174"/>
      <c r="RQZ1" s="1174"/>
      <c r="RRA1" s="1174"/>
      <c r="RRB1" s="1174"/>
      <c r="RRC1" s="1174"/>
      <c r="RRD1" s="1174"/>
      <c r="RRE1" s="1174"/>
      <c r="RRF1" s="1174"/>
      <c r="RRG1" s="1174"/>
      <c r="RRH1" s="1174"/>
      <c r="RRI1" s="1174"/>
      <c r="RRJ1" s="1174"/>
      <c r="RRK1" s="1174"/>
      <c r="RRL1" s="1174"/>
      <c r="RRM1" s="1174"/>
      <c r="RRN1" s="1174"/>
      <c r="RRO1" s="1174"/>
      <c r="RRP1" s="1174"/>
      <c r="RRQ1" s="1174"/>
      <c r="RRR1" s="1174"/>
      <c r="RRS1" s="1174"/>
      <c r="RRT1" s="1174"/>
      <c r="RRU1" s="1174"/>
      <c r="RRV1" s="1174"/>
      <c r="RRW1" s="1174"/>
      <c r="RRX1" s="1174"/>
      <c r="RRY1" s="1174"/>
      <c r="RRZ1" s="1174"/>
      <c r="RSA1" s="1174"/>
      <c r="RSB1" s="1174"/>
      <c r="RSC1" s="1174"/>
      <c r="RSD1" s="1174"/>
      <c r="RSE1" s="1174"/>
      <c r="RSF1" s="1174"/>
      <c r="RSG1" s="1174"/>
      <c r="RSH1" s="1174"/>
      <c r="RSI1" s="1174"/>
      <c r="RSJ1" s="1174"/>
      <c r="RSK1" s="1174"/>
      <c r="RSL1" s="1174"/>
      <c r="RSM1" s="1174"/>
      <c r="RSN1" s="1174"/>
      <c r="RSO1" s="1174"/>
      <c r="RSP1" s="1174"/>
      <c r="RSQ1" s="1174"/>
      <c r="RSR1" s="1174"/>
      <c r="RSS1" s="1174"/>
      <c r="RST1" s="1174"/>
      <c r="RSU1" s="1174"/>
      <c r="RSV1" s="1174"/>
      <c r="RSW1" s="1174"/>
      <c r="RSX1" s="1174"/>
      <c r="RSY1" s="1174"/>
      <c r="RSZ1" s="1174"/>
      <c r="RTA1" s="1174"/>
      <c r="RTB1" s="1174"/>
      <c r="RTC1" s="1174"/>
      <c r="RTD1" s="1174"/>
      <c r="RTE1" s="1174"/>
      <c r="RTF1" s="1174"/>
      <c r="RTG1" s="1174"/>
      <c r="RTH1" s="1174"/>
      <c r="RTI1" s="1174"/>
      <c r="RTJ1" s="1174"/>
      <c r="RTK1" s="1174"/>
      <c r="RTL1" s="1174"/>
      <c r="RTM1" s="1174"/>
      <c r="RTN1" s="1174"/>
      <c r="RTO1" s="1174"/>
      <c r="RTP1" s="1174"/>
      <c r="RTQ1" s="1174"/>
      <c r="RTR1" s="1174"/>
      <c r="RTS1" s="1174"/>
      <c r="RTT1" s="1174"/>
      <c r="RTU1" s="1174"/>
      <c r="RTV1" s="1174"/>
      <c r="RTW1" s="1174"/>
      <c r="RTX1" s="1174"/>
      <c r="RTY1" s="1174"/>
      <c r="RTZ1" s="1174"/>
      <c r="RUA1" s="1174"/>
      <c r="RUB1" s="1174"/>
      <c r="RUC1" s="1174"/>
      <c r="RUD1" s="1174"/>
      <c r="RUE1" s="1174"/>
      <c r="RUF1" s="1174"/>
      <c r="RUG1" s="1174"/>
      <c r="RUH1" s="1174"/>
      <c r="RUI1" s="1174"/>
      <c r="RUJ1" s="1174"/>
      <c r="RUK1" s="1174"/>
      <c r="RUL1" s="1174"/>
      <c r="RUM1" s="1174"/>
      <c r="RUN1" s="1174"/>
      <c r="RUO1" s="1174"/>
      <c r="RUP1" s="1174"/>
      <c r="RUQ1" s="1174"/>
      <c r="RUR1" s="1174"/>
      <c r="RUS1" s="1174"/>
      <c r="RUT1" s="1174"/>
      <c r="RUU1" s="1174"/>
      <c r="RUV1" s="1174"/>
      <c r="RUW1" s="1174"/>
      <c r="RUX1" s="1174"/>
      <c r="RUY1" s="1174"/>
      <c r="RUZ1" s="1174"/>
      <c r="RVA1" s="1174"/>
      <c r="RVB1" s="1174"/>
      <c r="RVC1" s="1174"/>
      <c r="RVD1" s="1174"/>
      <c r="RVE1" s="1174"/>
      <c r="RVF1" s="1174"/>
      <c r="RVG1" s="1174"/>
      <c r="RVH1" s="1174"/>
      <c r="RVI1" s="1174"/>
      <c r="RVJ1" s="1174"/>
      <c r="RVK1" s="1174"/>
      <c r="RVL1" s="1174"/>
      <c r="RVM1" s="1174"/>
      <c r="RVN1" s="1174"/>
      <c r="RVO1" s="1174"/>
      <c r="RVP1" s="1174"/>
      <c r="RVQ1" s="1174"/>
      <c r="RVR1" s="1174"/>
      <c r="RVS1" s="1174"/>
      <c r="RVT1" s="1174"/>
      <c r="RVU1" s="1174"/>
      <c r="RVV1" s="1174"/>
      <c r="RVW1" s="1174"/>
      <c r="RVX1" s="1174"/>
      <c r="RVY1" s="1174"/>
      <c r="RVZ1" s="1174"/>
      <c r="RWA1" s="1174"/>
      <c r="RWB1" s="1174"/>
      <c r="RWC1" s="1174"/>
      <c r="RWD1" s="1174"/>
      <c r="RWE1" s="1174"/>
      <c r="RWF1" s="1174"/>
      <c r="RWG1" s="1174"/>
      <c r="RWH1" s="1174"/>
      <c r="RWI1" s="1174"/>
      <c r="RWJ1" s="1174"/>
      <c r="RWK1" s="1174"/>
      <c r="RWL1" s="1174"/>
      <c r="RWM1" s="1174"/>
      <c r="RWN1" s="1174"/>
      <c r="RWO1" s="1174"/>
      <c r="RWP1" s="1174"/>
      <c r="RWQ1" s="1174"/>
      <c r="RWR1" s="1174"/>
      <c r="RWS1" s="1174"/>
      <c r="RWT1" s="1174"/>
      <c r="RWU1" s="1174"/>
      <c r="RWV1" s="1174"/>
      <c r="RWW1" s="1174"/>
      <c r="RWX1" s="1174"/>
      <c r="RWY1" s="1174"/>
      <c r="RWZ1" s="1174"/>
      <c r="RXA1" s="1174"/>
      <c r="RXB1" s="1174"/>
      <c r="RXC1" s="1174"/>
      <c r="RXD1" s="1174"/>
      <c r="RXE1" s="1174"/>
      <c r="RXF1" s="1174"/>
      <c r="RXG1" s="1174"/>
      <c r="RXH1" s="1174"/>
      <c r="RXI1" s="1174"/>
      <c r="RXJ1" s="1174"/>
      <c r="RXK1" s="1174"/>
      <c r="RXL1" s="1174"/>
      <c r="RXM1" s="1174"/>
      <c r="RXN1" s="1174"/>
      <c r="RXO1" s="1174"/>
      <c r="RXP1" s="1174"/>
      <c r="RXQ1" s="1174"/>
      <c r="RXR1" s="1174"/>
      <c r="RXS1" s="1174"/>
      <c r="RXT1" s="1174"/>
      <c r="RXU1" s="1174"/>
      <c r="RXV1" s="1174"/>
      <c r="RXW1" s="1174"/>
      <c r="RXX1" s="1174"/>
      <c r="RXY1" s="1174"/>
      <c r="RXZ1" s="1174"/>
      <c r="RYA1" s="1174"/>
      <c r="RYB1" s="1174"/>
      <c r="RYC1" s="1174"/>
      <c r="RYD1" s="1174"/>
      <c r="RYE1" s="1174"/>
      <c r="RYF1" s="1174"/>
      <c r="RYG1" s="1174"/>
      <c r="RYH1" s="1174"/>
      <c r="RYI1" s="1174"/>
      <c r="RYJ1" s="1174"/>
      <c r="RYK1" s="1174"/>
      <c r="RYL1" s="1174"/>
      <c r="RYM1" s="1174"/>
      <c r="RYN1" s="1174"/>
      <c r="RYO1" s="1174"/>
      <c r="RYP1" s="1174"/>
      <c r="RYQ1" s="1174"/>
      <c r="RYR1" s="1174"/>
      <c r="RYS1" s="1174"/>
      <c r="RYT1" s="1174"/>
      <c r="RYU1" s="1174"/>
      <c r="RYV1" s="1174"/>
      <c r="RYW1" s="1174"/>
      <c r="RYX1" s="1174"/>
      <c r="RYY1" s="1174"/>
      <c r="RYZ1" s="1174"/>
      <c r="RZA1" s="1174"/>
      <c r="RZB1" s="1174"/>
      <c r="RZC1" s="1174"/>
      <c r="RZD1" s="1174"/>
      <c r="RZE1" s="1174"/>
      <c r="RZF1" s="1174"/>
      <c r="RZG1" s="1174"/>
      <c r="RZH1" s="1174"/>
      <c r="RZI1" s="1174"/>
      <c r="RZJ1" s="1174"/>
      <c r="RZK1" s="1174"/>
      <c r="RZL1" s="1174"/>
      <c r="RZM1" s="1174"/>
      <c r="RZN1" s="1174"/>
      <c r="RZO1" s="1174"/>
      <c r="RZP1" s="1174"/>
      <c r="RZQ1" s="1174"/>
      <c r="RZR1" s="1174"/>
      <c r="RZS1" s="1174"/>
      <c r="RZT1" s="1174"/>
      <c r="RZU1" s="1174"/>
      <c r="RZV1" s="1174"/>
      <c r="RZW1" s="1174"/>
      <c r="RZX1" s="1174"/>
      <c r="RZY1" s="1174"/>
      <c r="RZZ1" s="1174"/>
      <c r="SAA1" s="1174"/>
      <c r="SAB1" s="1174"/>
      <c r="SAC1" s="1174"/>
      <c r="SAD1" s="1174"/>
      <c r="SAE1" s="1174"/>
      <c r="SAF1" s="1174"/>
      <c r="SAG1" s="1174"/>
      <c r="SAH1" s="1174"/>
      <c r="SAI1" s="1174"/>
      <c r="SAJ1" s="1174"/>
      <c r="SAK1" s="1174"/>
      <c r="SAL1" s="1174"/>
      <c r="SAM1" s="1174"/>
      <c r="SAN1" s="1174"/>
      <c r="SAO1" s="1174"/>
      <c r="SAP1" s="1174"/>
      <c r="SAQ1" s="1174"/>
      <c r="SAR1" s="1174"/>
      <c r="SAS1" s="1174"/>
      <c r="SAT1" s="1174"/>
      <c r="SAU1" s="1174"/>
      <c r="SAV1" s="1174"/>
      <c r="SAW1" s="1174"/>
      <c r="SAX1" s="1174"/>
      <c r="SAY1" s="1174"/>
      <c r="SAZ1" s="1174"/>
      <c r="SBA1" s="1174"/>
      <c r="SBB1" s="1174"/>
      <c r="SBC1" s="1174"/>
      <c r="SBD1" s="1174"/>
      <c r="SBE1" s="1174"/>
      <c r="SBF1" s="1174"/>
      <c r="SBG1" s="1174"/>
      <c r="SBH1" s="1174"/>
      <c r="SBI1" s="1174"/>
      <c r="SBJ1" s="1174"/>
      <c r="SBK1" s="1174"/>
      <c r="SBL1" s="1174"/>
      <c r="SBM1" s="1174"/>
      <c r="SBN1" s="1174"/>
      <c r="SBO1" s="1174"/>
      <c r="SBP1" s="1174"/>
      <c r="SBQ1" s="1174"/>
      <c r="SBR1" s="1174"/>
      <c r="SBS1" s="1174"/>
      <c r="SBT1" s="1174"/>
      <c r="SBU1" s="1174"/>
      <c r="SBV1" s="1174"/>
      <c r="SBW1" s="1174"/>
      <c r="SBX1" s="1174"/>
      <c r="SBY1" s="1174"/>
      <c r="SBZ1" s="1174"/>
      <c r="SCA1" s="1174"/>
      <c r="SCB1" s="1174"/>
      <c r="SCC1" s="1174"/>
      <c r="SCD1" s="1174"/>
      <c r="SCE1" s="1174"/>
      <c r="SCF1" s="1174"/>
      <c r="SCG1" s="1174"/>
      <c r="SCH1" s="1174"/>
      <c r="SCI1" s="1174"/>
      <c r="SCJ1" s="1174"/>
      <c r="SCK1" s="1174"/>
      <c r="SCL1" s="1174"/>
      <c r="SCM1" s="1174"/>
      <c r="SCN1" s="1174"/>
      <c r="SCO1" s="1174"/>
      <c r="SCP1" s="1174"/>
      <c r="SCQ1" s="1174"/>
      <c r="SCR1" s="1174"/>
      <c r="SCS1" s="1174"/>
      <c r="SCT1" s="1174"/>
      <c r="SCU1" s="1174"/>
      <c r="SCV1" s="1174"/>
      <c r="SCW1" s="1174"/>
      <c r="SCX1" s="1174"/>
      <c r="SCY1" s="1174"/>
      <c r="SCZ1" s="1174"/>
      <c r="SDA1" s="1174"/>
      <c r="SDB1" s="1174"/>
      <c r="SDC1" s="1174"/>
      <c r="SDD1" s="1174"/>
      <c r="SDE1" s="1174"/>
      <c r="SDF1" s="1174"/>
      <c r="SDG1" s="1174"/>
      <c r="SDH1" s="1174"/>
      <c r="SDI1" s="1174"/>
      <c r="SDJ1" s="1174"/>
      <c r="SDK1" s="1174"/>
      <c r="SDL1" s="1174"/>
      <c r="SDM1" s="1174"/>
      <c r="SDN1" s="1174"/>
      <c r="SDO1" s="1174"/>
      <c r="SDP1" s="1174"/>
      <c r="SDQ1" s="1174"/>
      <c r="SDR1" s="1174"/>
      <c r="SDS1" s="1174"/>
      <c r="SDT1" s="1174"/>
      <c r="SDU1" s="1174"/>
      <c r="SDV1" s="1174"/>
      <c r="SDW1" s="1174"/>
      <c r="SDX1" s="1174"/>
      <c r="SDY1" s="1174"/>
      <c r="SDZ1" s="1174"/>
      <c r="SEA1" s="1174"/>
      <c r="SEB1" s="1174"/>
      <c r="SEC1" s="1174"/>
      <c r="SED1" s="1174"/>
      <c r="SEE1" s="1174"/>
      <c r="SEF1" s="1174"/>
      <c r="SEG1" s="1174"/>
      <c r="SEH1" s="1174"/>
      <c r="SEI1" s="1174"/>
      <c r="SEJ1" s="1174"/>
      <c r="SEK1" s="1174"/>
      <c r="SEL1" s="1174"/>
      <c r="SEM1" s="1174"/>
      <c r="SEN1" s="1174"/>
      <c r="SEO1" s="1174"/>
      <c r="SEP1" s="1174"/>
      <c r="SEQ1" s="1174"/>
      <c r="SER1" s="1174"/>
      <c r="SES1" s="1174"/>
      <c r="SET1" s="1174"/>
      <c r="SEU1" s="1174"/>
      <c r="SEV1" s="1174"/>
      <c r="SEW1" s="1174"/>
      <c r="SEX1" s="1174"/>
      <c r="SEY1" s="1174"/>
      <c r="SEZ1" s="1174"/>
      <c r="SFA1" s="1174"/>
      <c r="SFB1" s="1174"/>
      <c r="SFC1" s="1174"/>
      <c r="SFD1" s="1174"/>
      <c r="SFE1" s="1174"/>
      <c r="SFF1" s="1174"/>
      <c r="SFG1" s="1174"/>
      <c r="SFH1" s="1174"/>
      <c r="SFI1" s="1174"/>
      <c r="SFJ1" s="1174"/>
      <c r="SFK1" s="1174"/>
      <c r="SFL1" s="1174"/>
      <c r="SFM1" s="1174"/>
      <c r="SFN1" s="1174"/>
      <c r="SFO1" s="1174"/>
      <c r="SFP1" s="1174"/>
      <c r="SFQ1" s="1174"/>
      <c r="SFR1" s="1174"/>
      <c r="SFS1" s="1174"/>
      <c r="SFT1" s="1174"/>
      <c r="SFU1" s="1174"/>
      <c r="SFV1" s="1174"/>
      <c r="SFW1" s="1174"/>
      <c r="SFX1" s="1174"/>
      <c r="SFY1" s="1174"/>
      <c r="SFZ1" s="1174"/>
      <c r="SGA1" s="1174"/>
      <c r="SGB1" s="1174"/>
      <c r="SGC1" s="1174"/>
      <c r="SGD1" s="1174"/>
      <c r="SGE1" s="1174"/>
      <c r="SGF1" s="1174"/>
      <c r="SGG1" s="1174"/>
      <c r="SGH1" s="1174"/>
      <c r="SGI1" s="1174"/>
      <c r="SGJ1" s="1174"/>
      <c r="SGK1" s="1174"/>
      <c r="SGL1" s="1174"/>
      <c r="SGM1" s="1174"/>
      <c r="SGN1" s="1174"/>
      <c r="SGO1" s="1174"/>
      <c r="SGP1" s="1174"/>
      <c r="SGQ1" s="1174"/>
      <c r="SGR1" s="1174"/>
      <c r="SGS1" s="1174"/>
      <c r="SGT1" s="1174"/>
      <c r="SGU1" s="1174"/>
      <c r="SGV1" s="1174"/>
      <c r="SGW1" s="1174"/>
      <c r="SGX1" s="1174"/>
      <c r="SGY1" s="1174"/>
      <c r="SGZ1" s="1174"/>
      <c r="SHA1" s="1174"/>
      <c r="SHB1" s="1174"/>
      <c r="SHC1" s="1174"/>
      <c r="SHD1" s="1174"/>
      <c r="SHE1" s="1174"/>
      <c r="SHF1" s="1174"/>
      <c r="SHG1" s="1174"/>
      <c r="SHH1" s="1174"/>
      <c r="SHI1" s="1174"/>
      <c r="SHJ1" s="1174"/>
      <c r="SHK1" s="1174"/>
      <c r="SHL1" s="1174"/>
      <c r="SHM1" s="1174"/>
      <c r="SHN1" s="1174"/>
      <c r="SHO1" s="1174"/>
      <c r="SHP1" s="1174"/>
      <c r="SHQ1" s="1174"/>
      <c r="SHR1" s="1174"/>
      <c r="SHS1" s="1174"/>
      <c r="SHT1" s="1174"/>
      <c r="SHU1" s="1174"/>
      <c r="SHV1" s="1174"/>
      <c r="SHW1" s="1174"/>
      <c r="SHX1" s="1174"/>
      <c r="SHY1" s="1174"/>
      <c r="SHZ1" s="1174"/>
      <c r="SIA1" s="1174"/>
      <c r="SIB1" s="1174"/>
      <c r="SIC1" s="1174"/>
      <c r="SID1" s="1174"/>
      <c r="SIE1" s="1174"/>
      <c r="SIF1" s="1174"/>
      <c r="SIG1" s="1174"/>
      <c r="SIH1" s="1174"/>
      <c r="SII1" s="1174"/>
      <c r="SIJ1" s="1174"/>
      <c r="SIK1" s="1174"/>
      <c r="SIL1" s="1174"/>
      <c r="SIM1" s="1174"/>
      <c r="SIN1" s="1174"/>
      <c r="SIO1" s="1174"/>
      <c r="SIP1" s="1174"/>
      <c r="SIQ1" s="1174"/>
      <c r="SIR1" s="1174"/>
      <c r="SIS1" s="1174"/>
      <c r="SIT1" s="1174"/>
      <c r="SIU1" s="1174"/>
      <c r="SIV1" s="1174"/>
      <c r="SIW1" s="1174"/>
      <c r="SIX1" s="1174"/>
      <c r="SIY1" s="1174"/>
      <c r="SIZ1" s="1174"/>
      <c r="SJA1" s="1174"/>
      <c r="SJB1" s="1174"/>
      <c r="SJC1" s="1174"/>
      <c r="SJD1" s="1174"/>
      <c r="SJE1" s="1174"/>
      <c r="SJF1" s="1174"/>
      <c r="SJG1" s="1174"/>
      <c r="SJH1" s="1174"/>
      <c r="SJI1" s="1174"/>
      <c r="SJJ1" s="1174"/>
      <c r="SJK1" s="1174"/>
      <c r="SJL1" s="1174"/>
      <c r="SJM1" s="1174"/>
      <c r="SJN1" s="1174"/>
      <c r="SJO1" s="1174"/>
      <c r="SJP1" s="1174"/>
      <c r="SJQ1" s="1174"/>
      <c r="SJR1" s="1174"/>
      <c r="SJS1" s="1174"/>
      <c r="SJT1" s="1174"/>
      <c r="SJU1" s="1174"/>
      <c r="SJV1" s="1174"/>
      <c r="SJW1" s="1174"/>
      <c r="SJX1" s="1174"/>
      <c r="SJY1" s="1174"/>
      <c r="SJZ1" s="1174"/>
      <c r="SKA1" s="1174"/>
      <c r="SKB1" s="1174"/>
      <c r="SKC1" s="1174"/>
      <c r="SKD1" s="1174"/>
      <c r="SKE1" s="1174"/>
      <c r="SKF1" s="1174"/>
      <c r="SKG1" s="1174"/>
      <c r="SKH1" s="1174"/>
      <c r="SKI1" s="1174"/>
      <c r="SKJ1" s="1174"/>
      <c r="SKK1" s="1174"/>
      <c r="SKL1" s="1174"/>
      <c r="SKM1" s="1174"/>
      <c r="SKN1" s="1174"/>
      <c r="SKO1" s="1174"/>
      <c r="SKP1" s="1174"/>
      <c r="SKQ1" s="1174"/>
      <c r="SKR1" s="1174"/>
      <c r="SKS1" s="1174"/>
      <c r="SKT1" s="1174"/>
      <c r="SKU1" s="1174"/>
      <c r="SKV1" s="1174"/>
      <c r="SKW1" s="1174"/>
      <c r="SKX1" s="1174"/>
      <c r="SKY1" s="1174"/>
      <c r="SKZ1" s="1174"/>
      <c r="SLA1" s="1174"/>
      <c r="SLB1" s="1174"/>
      <c r="SLC1" s="1174"/>
      <c r="SLD1" s="1174"/>
      <c r="SLE1" s="1174"/>
      <c r="SLF1" s="1174"/>
      <c r="SLG1" s="1174"/>
      <c r="SLH1" s="1174"/>
      <c r="SLI1" s="1174"/>
      <c r="SLJ1" s="1174"/>
      <c r="SLK1" s="1174"/>
      <c r="SLL1" s="1174"/>
      <c r="SLM1" s="1174"/>
      <c r="SLN1" s="1174"/>
      <c r="SLO1" s="1174"/>
      <c r="SLP1" s="1174"/>
      <c r="SLQ1" s="1174"/>
      <c r="SLR1" s="1174"/>
      <c r="SLS1" s="1174"/>
      <c r="SLT1" s="1174"/>
      <c r="SLU1" s="1174"/>
      <c r="SLV1" s="1174"/>
      <c r="SLW1" s="1174"/>
      <c r="SLX1" s="1174"/>
      <c r="SLY1" s="1174"/>
      <c r="SLZ1" s="1174"/>
      <c r="SMA1" s="1174"/>
      <c r="SMB1" s="1174"/>
      <c r="SMC1" s="1174"/>
      <c r="SMD1" s="1174"/>
      <c r="SME1" s="1174"/>
      <c r="SMF1" s="1174"/>
      <c r="SMG1" s="1174"/>
      <c r="SMH1" s="1174"/>
      <c r="SMI1" s="1174"/>
      <c r="SMJ1" s="1174"/>
      <c r="SMK1" s="1174"/>
      <c r="SML1" s="1174"/>
      <c r="SMM1" s="1174"/>
      <c r="SMN1" s="1174"/>
      <c r="SMO1" s="1174"/>
      <c r="SMP1" s="1174"/>
      <c r="SMQ1" s="1174"/>
      <c r="SMR1" s="1174"/>
      <c r="SMS1" s="1174"/>
      <c r="SMT1" s="1174"/>
      <c r="SMU1" s="1174"/>
      <c r="SMV1" s="1174"/>
      <c r="SMW1" s="1174"/>
      <c r="SMX1" s="1174"/>
      <c r="SMY1" s="1174"/>
      <c r="SMZ1" s="1174"/>
      <c r="SNA1" s="1174"/>
      <c r="SNB1" s="1174"/>
      <c r="SNC1" s="1174"/>
      <c r="SND1" s="1174"/>
      <c r="SNE1" s="1174"/>
      <c r="SNF1" s="1174"/>
      <c r="SNG1" s="1174"/>
      <c r="SNH1" s="1174"/>
      <c r="SNI1" s="1174"/>
      <c r="SNJ1" s="1174"/>
      <c r="SNK1" s="1174"/>
      <c r="SNL1" s="1174"/>
      <c r="SNM1" s="1174"/>
      <c r="SNN1" s="1174"/>
      <c r="SNO1" s="1174"/>
      <c r="SNP1" s="1174"/>
      <c r="SNQ1" s="1174"/>
      <c r="SNR1" s="1174"/>
      <c r="SNS1" s="1174"/>
      <c r="SNT1" s="1174"/>
      <c r="SNU1" s="1174"/>
      <c r="SNV1" s="1174"/>
      <c r="SNW1" s="1174"/>
      <c r="SNX1" s="1174"/>
      <c r="SNY1" s="1174"/>
      <c r="SNZ1" s="1174"/>
      <c r="SOA1" s="1174"/>
      <c r="SOB1" s="1174"/>
      <c r="SOC1" s="1174"/>
      <c r="SOD1" s="1174"/>
      <c r="SOE1" s="1174"/>
      <c r="SOF1" s="1174"/>
      <c r="SOG1" s="1174"/>
      <c r="SOH1" s="1174"/>
      <c r="SOI1" s="1174"/>
      <c r="SOJ1" s="1174"/>
      <c r="SOK1" s="1174"/>
      <c r="SOL1" s="1174"/>
      <c r="SOM1" s="1174"/>
      <c r="SON1" s="1174"/>
      <c r="SOO1" s="1174"/>
      <c r="SOP1" s="1174"/>
      <c r="SOQ1" s="1174"/>
      <c r="SOR1" s="1174"/>
      <c r="SOS1" s="1174"/>
      <c r="SOT1" s="1174"/>
      <c r="SOU1" s="1174"/>
      <c r="SOV1" s="1174"/>
      <c r="SOW1" s="1174"/>
      <c r="SOX1" s="1174"/>
      <c r="SOY1" s="1174"/>
      <c r="SOZ1" s="1174"/>
      <c r="SPA1" s="1174"/>
      <c r="SPB1" s="1174"/>
      <c r="SPC1" s="1174"/>
      <c r="SPD1" s="1174"/>
      <c r="SPE1" s="1174"/>
      <c r="SPF1" s="1174"/>
      <c r="SPG1" s="1174"/>
      <c r="SPH1" s="1174"/>
      <c r="SPI1" s="1174"/>
      <c r="SPJ1" s="1174"/>
      <c r="SPK1" s="1174"/>
      <c r="SPL1" s="1174"/>
      <c r="SPM1" s="1174"/>
      <c r="SPN1" s="1174"/>
      <c r="SPO1" s="1174"/>
      <c r="SPP1" s="1174"/>
      <c r="SPQ1" s="1174"/>
      <c r="SPR1" s="1174"/>
      <c r="SPS1" s="1174"/>
      <c r="SPT1" s="1174"/>
      <c r="SPU1" s="1174"/>
      <c r="SPV1" s="1174"/>
      <c r="SPW1" s="1174"/>
      <c r="SPX1" s="1174"/>
      <c r="SPY1" s="1174"/>
      <c r="SPZ1" s="1174"/>
      <c r="SQA1" s="1174"/>
      <c r="SQB1" s="1174"/>
      <c r="SQC1" s="1174"/>
      <c r="SQD1" s="1174"/>
      <c r="SQE1" s="1174"/>
      <c r="SQF1" s="1174"/>
      <c r="SQG1" s="1174"/>
      <c r="SQH1" s="1174"/>
      <c r="SQI1" s="1174"/>
      <c r="SQJ1" s="1174"/>
      <c r="SQK1" s="1174"/>
      <c r="SQL1" s="1174"/>
      <c r="SQM1" s="1174"/>
      <c r="SQN1" s="1174"/>
      <c r="SQO1" s="1174"/>
      <c r="SQP1" s="1174"/>
      <c r="SQQ1" s="1174"/>
      <c r="SQR1" s="1174"/>
      <c r="SQS1" s="1174"/>
      <c r="SQT1" s="1174"/>
      <c r="SQU1" s="1174"/>
      <c r="SQV1" s="1174"/>
      <c r="SQW1" s="1174"/>
      <c r="SQX1" s="1174"/>
      <c r="SQY1" s="1174"/>
      <c r="SQZ1" s="1174"/>
      <c r="SRA1" s="1174"/>
      <c r="SRB1" s="1174"/>
      <c r="SRC1" s="1174"/>
      <c r="SRD1" s="1174"/>
      <c r="SRE1" s="1174"/>
      <c r="SRF1" s="1174"/>
      <c r="SRG1" s="1174"/>
      <c r="SRH1" s="1174"/>
      <c r="SRI1" s="1174"/>
      <c r="SRJ1" s="1174"/>
      <c r="SRK1" s="1174"/>
      <c r="SRL1" s="1174"/>
      <c r="SRM1" s="1174"/>
      <c r="SRN1" s="1174"/>
      <c r="SRO1" s="1174"/>
      <c r="SRP1" s="1174"/>
      <c r="SRQ1" s="1174"/>
      <c r="SRR1" s="1174"/>
      <c r="SRS1" s="1174"/>
      <c r="SRT1" s="1174"/>
      <c r="SRU1" s="1174"/>
      <c r="SRV1" s="1174"/>
      <c r="SRW1" s="1174"/>
      <c r="SRX1" s="1174"/>
      <c r="SRY1" s="1174"/>
      <c r="SRZ1" s="1174"/>
      <c r="SSA1" s="1174"/>
      <c r="SSB1" s="1174"/>
      <c r="SSC1" s="1174"/>
      <c r="SSD1" s="1174"/>
      <c r="SSE1" s="1174"/>
      <c r="SSF1" s="1174"/>
      <c r="SSG1" s="1174"/>
      <c r="SSH1" s="1174"/>
      <c r="SSI1" s="1174"/>
      <c r="SSJ1" s="1174"/>
      <c r="SSK1" s="1174"/>
      <c r="SSL1" s="1174"/>
      <c r="SSM1" s="1174"/>
      <c r="SSN1" s="1174"/>
      <c r="SSO1" s="1174"/>
      <c r="SSP1" s="1174"/>
      <c r="SSQ1" s="1174"/>
      <c r="SSR1" s="1174"/>
      <c r="SSS1" s="1174"/>
      <c r="SST1" s="1174"/>
      <c r="SSU1" s="1174"/>
      <c r="SSV1" s="1174"/>
      <c r="SSW1" s="1174"/>
      <c r="SSX1" s="1174"/>
      <c r="SSY1" s="1174"/>
      <c r="SSZ1" s="1174"/>
      <c r="STA1" s="1174"/>
      <c r="STB1" s="1174"/>
      <c r="STC1" s="1174"/>
      <c r="STD1" s="1174"/>
      <c r="STE1" s="1174"/>
      <c r="STF1" s="1174"/>
      <c r="STG1" s="1174"/>
      <c r="STH1" s="1174"/>
      <c r="STI1" s="1174"/>
      <c r="STJ1" s="1174"/>
      <c r="STK1" s="1174"/>
      <c r="STL1" s="1174"/>
      <c r="STM1" s="1174"/>
      <c r="STN1" s="1174"/>
      <c r="STO1" s="1174"/>
      <c r="STP1" s="1174"/>
      <c r="STQ1" s="1174"/>
      <c r="STR1" s="1174"/>
      <c r="STS1" s="1174"/>
      <c r="STT1" s="1174"/>
      <c r="STU1" s="1174"/>
      <c r="STV1" s="1174"/>
      <c r="STW1" s="1174"/>
      <c r="STX1" s="1174"/>
      <c r="STY1" s="1174"/>
      <c r="STZ1" s="1174"/>
      <c r="SUA1" s="1174"/>
      <c r="SUB1" s="1174"/>
      <c r="SUC1" s="1174"/>
      <c r="SUD1" s="1174"/>
      <c r="SUE1" s="1174"/>
      <c r="SUF1" s="1174"/>
      <c r="SUG1" s="1174"/>
      <c r="SUH1" s="1174"/>
      <c r="SUI1" s="1174"/>
      <c r="SUJ1" s="1174"/>
      <c r="SUK1" s="1174"/>
      <c r="SUL1" s="1174"/>
      <c r="SUM1" s="1174"/>
      <c r="SUN1" s="1174"/>
      <c r="SUO1" s="1174"/>
      <c r="SUP1" s="1174"/>
      <c r="SUQ1" s="1174"/>
      <c r="SUR1" s="1174"/>
      <c r="SUS1" s="1174"/>
      <c r="SUT1" s="1174"/>
      <c r="SUU1" s="1174"/>
      <c r="SUV1" s="1174"/>
      <c r="SUW1" s="1174"/>
      <c r="SUX1" s="1174"/>
      <c r="SUY1" s="1174"/>
      <c r="SUZ1" s="1174"/>
      <c r="SVA1" s="1174"/>
      <c r="SVB1" s="1174"/>
      <c r="SVC1" s="1174"/>
      <c r="SVD1" s="1174"/>
      <c r="SVE1" s="1174"/>
      <c r="SVF1" s="1174"/>
      <c r="SVG1" s="1174"/>
      <c r="SVH1" s="1174"/>
      <c r="SVI1" s="1174"/>
      <c r="SVJ1" s="1174"/>
      <c r="SVK1" s="1174"/>
      <c r="SVL1" s="1174"/>
      <c r="SVM1" s="1174"/>
      <c r="SVN1" s="1174"/>
      <c r="SVO1" s="1174"/>
      <c r="SVP1" s="1174"/>
      <c r="SVQ1" s="1174"/>
      <c r="SVR1" s="1174"/>
      <c r="SVS1" s="1174"/>
      <c r="SVT1" s="1174"/>
      <c r="SVU1" s="1174"/>
      <c r="SVV1" s="1174"/>
      <c r="SVW1" s="1174"/>
      <c r="SVX1" s="1174"/>
      <c r="SVY1" s="1174"/>
      <c r="SVZ1" s="1174"/>
      <c r="SWA1" s="1174"/>
      <c r="SWB1" s="1174"/>
      <c r="SWC1" s="1174"/>
      <c r="SWD1" s="1174"/>
      <c r="SWE1" s="1174"/>
      <c r="SWF1" s="1174"/>
      <c r="SWG1" s="1174"/>
      <c r="SWH1" s="1174"/>
      <c r="SWI1" s="1174"/>
      <c r="SWJ1" s="1174"/>
      <c r="SWK1" s="1174"/>
      <c r="SWL1" s="1174"/>
      <c r="SWM1" s="1174"/>
      <c r="SWN1" s="1174"/>
      <c r="SWO1" s="1174"/>
      <c r="SWP1" s="1174"/>
      <c r="SWQ1" s="1174"/>
      <c r="SWR1" s="1174"/>
      <c r="SWS1" s="1174"/>
      <c r="SWT1" s="1174"/>
      <c r="SWU1" s="1174"/>
      <c r="SWV1" s="1174"/>
      <c r="SWW1" s="1174"/>
      <c r="SWX1" s="1174"/>
      <c r="SWY1" s="1174"/>
      <c r="SWZ1" s="1174"/>
      <c r="SXA1" s="1174"/>
      <c r="SXB1" s="1174"/>
      <c r="SXC1" s="1174"/>
      <c r="SXD1" s="1174"/>
      <c r="SXE1" s="1174"/>
      <c r="SXF1" s="1174"/>
      <c r="SXG1" s="1174"/>
      <c r="SXH1" s="1174"/>
      <c r="SXI1" s="1174"/>
      <c r="SXJ1" s="1174"/>
      <c r="SXK1" s="1174"/>
      <c r="SXL1" s="1174"/>
      <c r="SXM1" s="1174"/>
      <c r="SXN1" s="1174"/>
      <c r="SXO1" s="1174"/>
      <c r="SXP1" s="1174"/>
      <c r="SXQ1" s="1174"/>
      <c r="SXR1" s="1174"/>
      <c r="SXS1" s="1174"/>
      <c r="SXT1" s="1174"/>
      <c r="SXU1" s="1174"/>
      <c r="SXV1" s="1174"/>
      <c r="SXW1" s="1174"/>
      <c r="SXX1" s="1174"/>
      <c r="SXY1" s="1174"/>
      <c r="SXZ1" s="1174"/>
      <c r="SYA1" s="1174"/>
      <c r="SYB1" s="1174"/>
      <c r="SYC1" s="1174"/>
      <c r="SYD1" s="1174"/>
      <c r="SYE1" s="1174"/>
      <c r="SYF1" s="1174"/>
      <c r="SYG1" s="1174"/>
      <c r="SYH1" s="1174"/>
      <c r="SYI1" s="1174"/>
      <c r="SYJ1" s="1174"/>
      <c r="SYK1" s="1174"/>
      <c r="SYL1" s="1174"/>
      <c r="SYM1" s="1174"/>
      <c r="SYN1" s="1174"/>
      <c r="SYO1" s="1174"/>
      <c r="SYP1" s="1174"/>
      <c r="SYQ1" s="1174"/>
      <c r="SYR1" s="1174"/>
      <c r="SYS1" s="1174"/>
      <c r="SYT1" s="1174"/>
      <c r="SYU1" s="1174"/>
      <c r="SYV1" s="1174"/>
      <c r="SYW1" s="1174"/>
      <c r="SYX1" s="1174"/>
      <c r="SYY1" s="1174"/>
      <c r="SYZ1" s="1174"/>
      <c r="SZA1" s="1174"/>
      <c r="SZB1" s="1174"/>
      <c r="SZC1" s="1174"/>
      <c r="SZD1" s="1174"/>
      <c r="SZE1" s="1174"/>
      <c r="SZF1" s="1174"/>
      <c r="SZG1" s="1174"/>
      <c r="SZH1" s="1174"/>
      <c r="SZI1" s="1174"/>
      <c r="SZJ1" s="1174"/>
      <c r="SZK1" s="1174"/>
      <c r="SZL1" s="1174"/>
      <c r="SZM1" s="1174"/>
      <c r="SZN1" s="1174"/>
      <c r="SZO1" s="1174"/>
      <c r="SZP1" s="1174"/>
      <c r="SZQ1" s="1174"/>
      <c r="SZR1" s="1174"/>
      <c r="SZS1" s="1174"/>
      <c r="SZT1" s="1174"/>
      <c r="SZU1" s="1174"/>
      <c r="SZV1" s="1174"/>
      <c r="SZW1" s="1174"/>
      <c r="SZX1" s="1174"/>
      <c r="SZY1" s="1174"/>
      <c r="SZZ1" s="1174"/>
      <c r="TAA1" s="1174"/>
      <c r="TAB1" s="1174"/>
      <c r="TAC1" s="1174"/>
      <c r="TAD1" s="1174"/>
      <c r="TAE1" s="1174"/>
      <c r="TAF1" s="1174"/>
      <c r="TAG1" s="1174"/>
      <c r="TAH1" s="1174"/>
      <c r="TAI1" s="1174"/>
      <c r="TAJ1" s="1174"/>
      <c r="TAK1" s="1174"/>
      <c r="TAL1" s="1174"/>
      <c r="TAM1" s="1174"/>
      <c r="TAN1" s="1174"/>
      <c r="TAO1" s="1174"/>
      <c r="TAP1" s="1174"/>
      <c r="TAQ1" s="1174"/>
      <c r="TAR1" s="1174"/>
      <c r="TAS1" s="1174"/>
      <c r="TAT1" s="1174"/>
      <c r="TAU1" s="1174"/>
      <c r="TAV1" s="1174"/>
      <c r="TAW1" s="1174"/>
      <c r="TAX1" s="1174"/>
      <c r="TAY1" s="1174"/>
      <c r="TAZ1" s="1174"/>
      <c r="TBA1" s="1174"/>
      <c r="TBB1" s="1174"/>
      <c r="TBC1" s="1174"/>
      <c r="TBD1" s="1174"/>
      <c r="TBE1" s="1174"/>
      <c r="TBF1" s="1174"/>
      <c r="TBG1" s="1174"/>
      <c r="TBH1" s="1174"/>
      <c r="TBI1" s="1174"/>
      <c r="TBJ1" s="1174"/>
      <c r="TBK1" s="1174"/>
      <c r="TBL1" s="1174"/>
      <c r="TBM1" s="1174"/>
      <c r="TBN1" s="1174"/>
      <c r="TBO1" s="1174"/>
      <c r="TBP1" s="1174"/>
      <c r="TBQ1" s="1174"/>
      <c r="TBR1" s="1174"/>
      <c r="TBS1" s="1174"/>
      <c r="TBT1" s="1174"/>
      <c r="TBU1" s="1174"/>
      <c r="TBV1" s="1174"/>
      <c r="TBW1" s="1174"/>
      <c r="TBX1" s="1174"/>
      <c r="TBY1" s="1174"/>
      <c r="TBZ1" s="1174"/>
      <c r="TCA1" s="1174"/>
      <c r="TCB1" s="1174"/>
      <c r="TCC1" s="1174"/>
      <c r="TCD1" s="1174"/>
      <c r="TCE1" s="1174"/>
      <c r="TCF1" s="1174"/>
      <c r="TCG1" s="1174"/>
      <c r="TCH1" s="1174"/>
      <c r="TCI1" s="1174"/>
      <c r="TCJ1" s="1174"/>
      <c r="TCK1" s="1174"/>
      <c r="TCL1" s="1174"/>
      <c r="TCM1" s="1174"/>
      <c r="TCN1" s="1174"/>
      <c r="TCO1" s="1174"/>
      <c r="TCP1" s="1174"/>
      <c r="TCQ1" s="1174"/>
      <c r="TCR1" s="1174"/>
      <c r="TCS1" s="1174"/>
      <c r="TCT1" s="1174"/>
      <c r="TCU1" s="1174"/>
      <c r="TCV1" s="1174"/>
      <c r="TCW1" s="1174"/>
      <c r="TCX1" s="1174"/>
      <c r="TCY1" s="1174"/>
      <c r="TCZ1" s="1174"/>
      <c r="TDA1" s="1174"/>
      <c r="TDB1" s="1174"/>
      <c r="TDC1" s="1174"/>
      <c r="TDD1" s="1174"/>
      <c r="TDE1" s="1174"/>
      <c r="TDF1" s="1174"/>
      <c r="TDG1" s="1174"/>
      <c r="TDH1" s="1174"/>
      <c r="TDI1" s="1174"/>
      <c r="TDJ1" s="1174"/>
      <c r="TDK1" s="1174"/>
      <c r="TDL1" s="1174"/>
      <c r="TDM1" s="1174"/>
      <c r="TDN1" s="1174"/>
      <c r="TDO1" s="1174"/>
      <c r="TDP1" s="1174"/>
      <c r="TDQ1" s="1174"/>
      <c r="TDR1" s="1174"/>
      <c r="TDS1" s="1174"/>
      <c r="TDT1" s="1174"/>
      <c r="TDU1" s="1174"/>
      <c r="TDV1" s="1174"/>
      <c r="TDW1" s="1174"/>
      <c r="TDX1" s="1174"/>
      <c r="TDY1" s="1174"/>
      <c r="TDZ1" s="1174"/>
      <c r="TEA1" s="1174"/>
      <c r="TEB1" s="1174"/>
      <c r="TEC1" s="1174"/>
      <c r="TED1" s="1174"/>
      <c r="TEE1" s="1174"/>
      <c r="TEF1" s="1174"/>
      <c r="TEG1" s="1174"/>
      <c r="TEH1" s="1174"/>
      <c r="TEI1" s="1174"/>
      <c r="TEJ1" s="1174"/>
      <c r="TEK1" s="1174"/>
      <c r="TEL1" s="1174"/>
      <c r="TEM1" s="1174"/>
      <c r="TEN1" s="1174"/>
      <c r="TEO1" s="1174"/>
      <c r="TEP1" s="1174"/>
      <c r="TEQ1" s="1174"/>
      <c r="TER1" s="1174"/>
      <c r="TES1" s="1174"/>
      <c r="TET1" s="1174"/>
      <c r="TEU1" s="1174"/>
      <c r="TEV1" s="1174"/>
      <c r="TEW1" s="1174"/>
      <c r="TEX1" s="1174"/>
      <c r="TEY1" s="1174"/>
      <c r="TEZ1" s="1174"/>
      <c r="TFA1" s="1174"/>
      <c r="TFB1" s="1174"/>
      <c r="TFC1" s="1174"/>
      <c r="TFD1" s="1174"/>
      <c r="TFE1" s="1174"/>
      <c r="TFF1" s="1174"/>
      <c r="TFG1" s="1174"/>
      <c r="TFH1" s="1174"/>
      <c r="TFI1" s="1174"/>
      <c r="TFJ1" s="1174"/>
      <c r="TFK1" s="1174"/>
      <c r="TFL1" s="1174"/>
      <c r="TFM1" s="1174"/>
      <c r="TFN1" s="1174"/>
      <c r="TFO1" s="1174"/>
      <c r="TFP1" s="1174"/>
      <c r="TFQ1" s="1174"/>
      <c r="TFR1" s="1174"/>
      <c r="TFS1" s="1174"/>
      <c r="TFT1" s="1174"/>
      <c r="TFU1" s="1174"/>
      <c r="TFV1" s="1174"/>
      <c r="TFW1" s="1174"/>
      <c r="TFX1" s="1174"/>
      <c r="TFY1" s="1174"/>
      <c r="TFZ1" s="1174"/>
      <c r="TGA1" s="1174"/>
      <c r="TGB1" s="1174"/>
      <c r="TGC1" s="1174"/>
      <c r="TGD1" s="1174"/>
      <c r="TGE1" s="1174"/>
      <c r="TGF1" s="1174"/>
      <c r="TGG1" s="1174"/>
      <c r="TGH1" s="1174"/>
      <c r="TGI1" s="1174"/>
      <c r="TGJ1" s="1174"/>
      <c r="TGK1" s="1174"/>
      <c r="TGL1" s="1174"/>
      <c r="TGM1" s="1174"/>
      <c r="TGN1" s="1174"/>
      <c r="TGO1" s="1174"/>
      <c r="TGP1" s="1174"/>
      <c r="TGQ1" s="1174"/>
      <c r="TGR1" s="1174"/>
      <c r="TGS1" s="1174"/>
      <c r="TGT1" s="1174"/>
      <c r="TGU1" s="1174"/>
      <c r="TGV1" s="1174"/>
      <c r="TGW1" s="1174"/>
      <c r="TGX1" s="1174"/>
      <c r="TGY1" s="1174"/>
      <c r="TGZ1" s="1174"/>
      <c r="THA1" s="1174"/>
      <c r="THB1" s="1174"/>
      <c r="THC1" s="1174"/>
      <c r="THD1" s="1174"/>
      <c r="THE1" s="1174"/>
      <c r="THF1" s="1174"/>
      <c r="THG1" s="1174"/>
      <c r="THH1" s="1174"/>
      <c r="THI1" s="1174"/>
      <c r="THJ1" s="1174"/>
      <c r="THK1" s="1174"/>
      <c r="THL1" s="1174"/>
      <c r="THM1" s="1174"/>
      <c r="THN1" s="1174"/>
      <c r="THO1" s="1174"/>
      <c r="THP1" s="1174"/>
      <c r="THQ1" s="1174"/>
      <c r="THR1" s="1174"/>
      <c r="THS1" s="1174"/>
      <c r="THT1" s="1174"/>
      <c r="THU1" s="1174"/>
      <c r="THV1" s="1174"/>
      <c r="THW1" s="1174"/>
      <c r="THX1" s="1174"/>
      <c r="THY1" s="1174"/>
      <c r="THZ1" s="1174"/>
      <c r="TIA1" s="1174"/>
      <c r="TIB1" s="1174"/>
      <c r="TIC1" s="1174"/>
      <c r="TID1" s="1174"/>
      <c r="TIE1" s="1174"/>
      <c r="TIF1" s="1174"/>
      <c r="TIG1" s="1174"/>
      <c r="TIH1" s="1174"/>
      <c r="TII1" s="1174"/>
      <c r="TIJ1" s="1174"/>
      <c r="TIK1" s="1174"/>
      <c r="TIL1" s="1174"/>
      <c r="TIM1" s="1174"/>
      <c r="TIN1" s="1174"/>
      <c r="TIO1" s="1174"/>
      <c r="TIP1" s="1174"/>
      <c r="TIQ1" s="1174"/>
      <c r="TIR1" s="1174"/>
      <c r="TIS1" s="1174"/>
      <c r="TIT1" s="1174"/>
      <c r="TIU1" s="1174"/>
      <c r="TIV1" s="1174"/>
      <c r="TIW1" s="1174"/>
      <c r="TIX1" s="1174"/>
      <c r="TIY1" s="1174"/>
      <c r="TIZ1" s="1174"/>
      <c r="TJA1" s="1174"/>
      <c r="TJB1" s="1174"/>
      <c r="TJC1" s="1174"/>
      <c r="TJD1" s="1174"/>
      <c r="TJE1" s="1174"/>
      <c r="TJF1" s="1174"/>
      <c r="TJG1" s="1174"/>
      <c r="TJH1" s="1174"/>
      <c r="TJI1" s="1174"/>
      <c r="TJJ1" s="1174"/>
      <c r="TJK1" s="1174"/>
      <c r="TJL1" s="1174"/>
      <c r="TJM1" s="1174"/>
      <c r="TJN1" s="1174"/>
      <c r="TJO1" s="1174"/>
      <c r="TJP1" s="1174"/>
      <c r="TJQ1" s="1174"/>
      <c r="TJR1" s="1174"/>
      <c r="TJS1" s="1174"/>
      <c r="TJT1" s="1174"/>
      <c r="TJU1" s="1174"/>
      <c r="TJV1" s="1174"/>
      <c r="TJW1" s="1174"/>
      <c r="TJX1" s="1174"/>
      <c r="TJY1" s="1174"/>
      <c r="TJZ1" s="1174"/>
      <c r="TKA1" s="1174"/>
      <c r="TKB1" s="1174"/>
      <c r="TKC1" s="1174"/>
      <c r="TKD1" s="1174"/>
      <c r="TKE1" s="1174"/>
      <c r="TKF1" s="1174"/>
      <c r="TKG1" s="1174"/>
      <c r="TKH1" s="1174"/>
      <c r="TKI1" s="1174"/>
      <c r="TKJ1" s="1174"/>
      <c r="TKK1" s="1174"/>
      <c r="TKL1" s="1174"/>
      <c r="TKM1" s="1174"/>
      <c r="TKN1" s="1174"/>
      <c r="TKO1" s="1174"/>
      <c r="TKP1" s="1174"/>
      <c r="TKQ1" s="1174"/>
      <c r="TKR1" s="1174"/>
      <c r="TKS1" s="1174"/>
      <c r="TKT1" s="1174"/>
      <c r="TKU1" s="1174"/>
      <c r="TKV1" s="1174"/>
      <c r="TKW1" s="1174"/>
      <c r="TKX1" s="1174"/>
      <c r="TKY1" s="1174"/>
      <c r="TKZ1" s="1174"/>
      <c r="TLA1" s="1174"/>
      <c r="TLB1" s="1174"/>
      <c r="TLC1" s="1174"/>
      <c r="TLD1" s="1174"/>
      <c r="TLE1" s="1174"/>
      <c r="TLF1" s="1174"/>
      <c r="TLG1" s="1174"/>
      <c r="TLH1" s="1174"/>
      <c r="TLI1" s="1174"/>
      <c r="TLJ1" s="1174"/>
      <c r="TLK1" s="1174"/>
      <c r="TLL1" s="1174"/>
      <c r="TLM1" s="1174"/>
      <c r="TLN1" s="1174"/>
      <c r="TLO1" s="1174"/>
      <c r="TLP1" s="1174"/>
      <c r="TLQ1" s="1174"/>
      <c r="TLR1" s="1174"/>
      <c r="TLS1" s="1174"/>
      <c r="TLT1" s="1174"/>
      <c r="TLU1" s="1174"/>
      <c r="TLV1" s="1174"/>
      <c r="TLW1" s="1174"/>
      <c r="TLX1" s="1174"/>
      <c r="TLY1" s="1174"/>
      <c r="TLZ1" s="1174"/>
      <c r="TMA1" s="1174"/>
      <c r="TMB1" s="1174"/>
      <c r="TMC1" s="1174"/>
      <c r="TMD1" s="1174"/>
      <c r="TME1" s="1174"/>
      <c r="TMF1" s="1174"/>
      <c r="TMG1" s="1174"/>
      <c r="TMH1" s="1174"/>
      <c r="TMI1" s="1174"/>
      <c r="TMJ1" s="1174"/>
      <c r="TMK1" s="1174"/>
      <c r="TML1" s="1174"/>
      <c r="TMM1" s="1174"/>
      <c r="TMN1" s="1174"/>
      <c r="TMO1" s="1174"/>
      <c r="TMP1" s="1174"/>
      <c r="TMQ1" s="1174"/>
      <c r="TMR1" s="1174"/>
      <c r="TMS1" s="1174"/>
      <c r="TMT1" s="1174"/>
      <c r="TMU1" s="1174"/>
      <c r="TMV1" s="1174"/>
      <c r="TMW1" s="1174"/>
      <c r="TMX1" s="1174"/>
      <c r="TMY1" s="1174"/>
      <c r="TMZ1" s="1174"/>
      <c r="TNA1" s="1174"/>
      <c r="TNB1" s="1174"/>
      <c r="TNC1" s="1174"/>
      <c r="TND1" s="1174"/>
      <c r="TNE1" s="1174"/>
      <c r="TNF1" s="1174"/>
      <c r="TNG1" s="1174"/>
      <c r="TNH1" s="1174"/>
      <c r="TNI1" s="1174"/>
      <c r="TNJ1" s="1174"/>
      <c r="TNK1" s="1174"/>
      <c r="TNL1" s="1174"/>
      <c r="TNM1" s="1174"/>
      <c r="TNN1" s="1174"/>
      <c r="TNO1" s="1174"/>
      <c r="TNP1" s="1174"/>
      <c r="TNQ1" s="1174"/>
      <c r="TNR1" s="1174"/>
      <c r="TNS1" s="1174"/>
      <c r="TNT1" s="1174"/>
      <c r="TNU1" s="1174"/>
      <c r="TNV1" s="1174"/>
      <c r="TNW1" s="1174"/>
      <c r="TNX1" s="1174"/>
      <c r="TNY1" s="1174"/>
      <c r="TNZ1" s="1174"/>
      <c r="TOA1" s="1174"/>
      <c r="TOB1" s="1174"/>
      <c r="TOC1" s="1174"/>
      <c r="TOD1" s="1174"/>
      <c r="TOE1" s="1174"/>
      <c r="TOF1" s="1174"/>
      <c r="TOG1" s="1174"/>
      <c r="TOH1" s="1174"/>
      <c r="TOI1" s="1174"/>
      <c r="TOJ1" s="1174"/>
      <c r="TOK1" s="1174"/>
      <c r="TOL1" s="1174"/>
      <c r="TOM1" s="1174"/>
      <c r="TON1" s="1174"/>
      <c r="TOO1" s="1174"/>
      <c r="TOP1" s="1174"/>
      <c r="TOQ1" s="1174"/>
      <c r="TOR1" s="1174"/>
      <c r="TOS1" s="1174"/>
      <c r="TOT1" s="1174"/>
      <c r="TOU1" s="1174"/>
      <c r="TOV1" s="1174"/>
      <c r="TOW1" s="1174"/>
      <c r="TOX1" s="1174"/>
      <c r="TOY1" s="1174"/>
      <c r="TOZ1" s="1174"/>
      <c r="TPA1" s="1174"/>
      <c r="TPB1" s="1174"/>
      <c r="TPC1" s="1174"/>
      <c r="TPD1" s="1174"/>
      <c r="TPE1" s="1174"/>
      <c r="TPF1" s="1174"/>
      <c r="TPG1" s="1174"/>
      <c r="TPH1" s="1174"/>
      <c r="TPI1" s="1174"/>
      <c r="TPJ1" s="1174"/>
      <c r="TPK1" s="1174"/>
      <c r="TPL1" s="1174"/>
      <c r="TPM1" s="1174"/>
      <c r="TPN1" s="1174"/>
      <c r="TPO1" s="1174"/>
      <c r="TPP1" s="1174"/>
      <c r="TPQ1" s="1174"/>
      <c r="TPR1" s="1174"/>
      <c r="TPS1" s="1174"/>
      <c r="TPT1" s="1174"/>
      <c r="TPU1" s="1174"/>
      <c r="TPV1" s="1174"/>
      <c r="TPW1" s="1174"/>
      <c r="TPX1" s="1174"/>
      <c r="TPY1" s="1174"/>
      <c r="TPZ1" s="1174"/>
      <c r="TQA1" s="1174"/>
      <c r="TQB1" s="1174"/>
      <c r="TQC1" s="1174"/>
      <c r="TQD1" s="1174"/>
      <c r="TQE1" s="1174"/>
      <c r="TQF1" s="1174"/>
      <c r="TQG1" s="1174"/>
      <c r="TQH1" s="1174"/>
      <c r="TQI1" s="1174"/>
      <c r="TQJ1" s="1174"/>
      <c r="TQK1" s="1174"/>
      <c r="TQL1" s="1174"/>
      <c r="TQM1" s="1174"/>
      <c r="TQN1" s="1174"/>
      <c r="TQO1" s="1174"/>
      <c r="TQP1" s="1174"/>
      <c r="TQQ1" s="1174"/>
      <c r="TQR1" s="1174"/>
      <c r="TQS1" s="1174"/>
      <c r="TQT1" s="1174"/>
      <c r="TQU1" s="1174"/>
      <c r="TQV1" s="1174"/>
      <c r="TQW1" s="1174"/>
      <c r="TQX1" s="1174"/>
      <c r="TQY1" s="1174"/>
      <c r="TQZ1" s="1174"/>
      <c r="TRA1" s="1174"/>
      <c r="TRB1" s="1174"/>
      <c r="TRC1" s="1174"/>
      <c r="TRD1" s="1174"/>
      <c r="TRE1" s="1174"/>
      <c r="TRF1" s="1174"/>
      <c r="TRG1" s="1174"/>
      <c r="TRH1" s="1174"/>
      <c r="TRI1" s="1174"/>
      <c r="TRJ1" s="1174"/>
      <c r="TRK1" s="1174"/>
      <c r="TRL1" s="1174"/>
      <c r="TRM1" s="1174"/>
      <c r="TRN1" s="1174"/>
      <c r="TRO1" s="1174"/>
      <c r="TRP1" s="1174"/>
      <c r="TRQ1" s="1174"/>
      <c r="TRR1" s="1174"/>
      <c r="TRS1" s="1174"/>
      <c r="TRT1" s="1174"/>
      <c r="TRU1" s="1174"/>
      <c r="TRV1" s="1174"/>
      <c r="TRW1" s="1174"/>
      <c r="TRX1" s="1174"/>
      <c r="TRY1" s="1174"/>
      <c r="TRZ1" s="1174"/>
      <c r="TSA1" s="1174"/>
      <c r="TSB1" s="1174"/>
      <c r="TSC1" s="1174"/>
      <c r="TSD1" s="1174"/>
      <c r="TSE1" s="1174"/>
      <c r="TSF1" s="1174"/>
      <c r="TSG1" s="1174"/>
      <c r="TSH1" s="1174"/>
      <c r="TSI1" s="1174"/>
      <c r="TSJ1" s="1174"/>
      <c r="TSK1" s="1174"/>
      <c r="TSL1" s="1174"/>
      <c r="TSM1" s="1174"/>
      <c r="TSN1" s="1174"/>
      <c r="TSO1" s="1174"/>
      <c r="TSP1" s="1174"/>
      <c r="TSQ1" s="1174"/>
      <c r="TSR1" s="1174"/>
      <c r="TSS1" s="1174"/>
      <c r="TST1" s="1174"/>
      <c r="TSU1" s="1174"/>
      <c r="TSV1" s="1174"/>
      <c r="TSW1" s="1174"/>
      <c r="TSX1" s="1174"/>
      <c r="TSY1" s="1174"/>
      <c r="TSZ1" s="1174"/>
      <c r="TTA1" s="1174"/>
      <c r="TTB1" s="1174"/>
      <c r="TTC1" s="1174"/>
      <c r="TTD1" s="1174"/>
      <c r="TTE1" s="1174"/>
      <c r="TTF1" s="1174"/>
      <c r="TTG1" s="1174"/>
      <c r="TTH1" s="1174"/>
      <c r="TTI1" s="1174"/>
      <c r="TTJ1" s="1174"/>
      <c r="TTK1" s="1174"/>
      <c r="TTL1" s="1174"/>
      <c r="TTM1" s="1174"/>
      <c r="TTN1" s="1174"/>
      <c r="TTO1" s="1174"/>
      <c r="TTP1" s="1174"/>
      <c r="TTQ1" s="1174"/>
      <c r="TTR1" s="1174"/>
      <c r="TTS1" s="1174"/>
      <c r="TTT1" s="1174"/>
      <c r="TTU1" s="1174"/>
      <c r="TTV1" s="1174"/>
      <c r="TTW1" s="1174"/>
      <c r="TTX1" s="1174"/>
      <c r="TTY1" s="1174"/>
      <c r="TTZ1" s="1174"/>
      <c r="TUA1" s="1174"/>
      <c r="TUB1" s="1174"/>
      <c r="TUC1" s="1174"/>
      <c r="TUD1" s="1174"/>
      <c r="TUE1" s="1174"/>
      <c r="TUF1" s="1174"/>
      <c r="TUG1" s="1174"/>
      <c r="TUH1" s="1174"/>
      <c r="TUI1" s="1174"/>
      <c r="TUJ1" s="1174"/>
      <c r="TUK1" s="1174"/>
      <c r="TUL1" s="1174"/>
      <c r="TUM1" s="1174"/>
      <c r="TUN1" s="1174"/>
      <c r="TUO1" s="1174"/>
      <c r="TUP1" s="1174"/>
      <c r="TUQ1" s="1174"/>
      <c r="TUR1" s="1174"/>
      <c r="TUS1" s="1174"/>
      <c r="TUT1" s="1174"/>
      <c r="TUU1" s="1174"/>
      <c r="TUV1" s="1174"/>
      <c r="TUW1" s="1174"/>
      <c r="TUX1" s="1174"/>
      <c r="TUY1" s="1174"/>
      <c r="TUZ1" s="1174"/>
      <c r="TVA1" s="1174"/>
      <c r="TVB1" s="1174"/>
      <c r="TVC1" s="1174"/>
      <c r="TVD1" s="1174"/>
      <c r="TVE1" s="1174"/>
      <c r="TVF1" s="1174"/>
      <c r="TVG1" s="1174"/>
      <c r="TVH1" s="1174"/>
      <c r="TVI1" s="1174"/>
      <c r="TVJ1" s="1174"/>
      <c r="TVK1" s="1174"/>
      <c r="TVL1" s="1174"/>
      <c r="TVM1" s="1174"/>
      <c r="TVN1" s="1174"/>
      <c r="TVO1" s="1174"/>
      <c r="TVP1" s="1174"/>
      <c r="TVQ1" s="1174"/>
      <c r="TVR1" s="1174"/>
      <c r="TVS1" s="1174"/>
      <c r="TVT1" s="1174"/>
      <c r="TVU1" s="1174"/>
      <c r="TVV1" s="1174"/>
      <c r="TVW1" s="1174"/>
      <c r="TVX1" s="1174"/>
      <c r="TVY1" s="1174"/>
      <c r="TVZ1" s="1174"/>
      <c r="TWA1" s="1174"/>
      <c r="TWB1" s="1174"/>
      <c r="TWC1" s="1174"/>
      <c r="TWD1" s="1174"/>
      <c r="TWE1" s="1174"/>
      <c r="TWF1" s="1174"/>
      <c r="TWG1" s="1174"/>
      <c r="TWH1" s="1174"/>
      <c r="TWI1" s="1174"/>
      <c r="TWJ1" s="1174"/>
      <c r="TWK1" s="1174"/>
      <c r="TWL1" s="1174"/>
      <c r="TWM1" s="1174"/>
      <c r="TWN1" s="1174"/>
      <c r="TWO1" s="1174"/>
      <c r="TWP1" s="1174"/>
      <c r="TWQ1" s="1174"/>
      <c r="TWR1" s="1174"/>
      <c r="TWS1" s="1174"/>
      <c r="TWT1" s="1174"/>
      <c r="TWU1" s="1174"/>
      <c r="TWV1" s="1174"/>
      <c r="TWW1" s="1174"/>
      <c r="TWX1" s="1174"/>
      <c r="TWY1" s="1174"/>
      <c r="TWZ1" s="1174"/>
      <c r="TXA1" s="1174"/>
      <c r="TXB1" s="1174"/>
      <c r="TXC1" s="1174"/>
      <c r="TXD1" s="1174"/>
      <c r="TXE1" s="1174"/>
      <c r="TXF1" s="1174"/>
      <c r="TXG1" s="1174"/>
      <c r="TXH1" s="1174"/>
      <c r="TXI1" s="1174"/>
      <c r="TXJ1" s="1174"/>
      <c r="TXK1" s="1174"/>
      <c r="TXL1" s="1174"/>
      <c r="TXM1" s="1174"/>
      <c r="TXN1" s="1174"/>
      <c r="TXO1" s="1174"/>
      <c r="TXP1" s="1174"/>
      <c r="TXQ1" s="1174"/>
      <c r="TXR1" s="1174"/>
      <c r="TXS1" s="1174"/>
      <c r="TXT1" s="1174"/>
      <c r="TXU1" s="1174"/>
      <c r="TXV1" s="1174"/>
      <c r="TXW1" s="1174"/>
      <c r="TXX1" s="1174"/>
      <c r="TXY1" s="1174"/>
      <c r="TXZ1" s="1174"/>
      <c r="TYA1" s="1174"/>
      <c r="TYB1" s="1174"/>
      <c r="TYC1" s="1174"/>
      <c r="TYD1" s="1174"/>
      <c r="TYE1" s="1174"/>
      <c r="TYF1" s="1174"/>
      <c r="TYG1" s="1174"/>
      <c r="TYH1" s="1174"/>
      <c r="TYI1" s="1174"/>
      <c r="TYJ1" s="1174"/>
      <c r="TYK1" s="1174"/>
      <c r="TYL1" s="1174"/>
      <c r="TYM1" s="1174"/>
      <c r="TYN1" s="1174"/>
      <c r="TYO1" s="1174"/>
      <c r="TYP1" s="1174"/>
      <c r="TYQ1" s="1174"/>
      <c r="TYR1" s="1174"/>
      <c r="TYS1" s="1174"/>
      <c r="TYT1" s="1174"/>
      <c r="TYU1" s="1174"/>
      <c r="TYV1" s="1174"/>
      <c r="TYW1" s="1174"/>
      <c r="TYX1" s="1174"/>
      <c r="TYY1" s="1174"/>
      <c r="TYZ1" s="1174"/>
      <c r="TZA1" s="1174"/>
      <c r="TZB1" s="1174"/>
      <c r="TZC1" s="1174"/>
      <c r="TZD1" s="1174"/>
      <c r="TZE1" s="1174"/>
      <c r="TZF1" s="1174"/>
      <c r="TZG1" s="1174"/>
      <c r="TZH1" s="1174"/>
      <c r="TZI1" s="1174"/>
      <c r="TZJ1" s="1174"/>
      <c r="TZK1" s="1174"/>
      <c r="TZL1" s="1174"/>
      <c r="TZM1" s="1174"/>
      <c r="TZN1" s="1174"/>
      <c r="TZO1" s="1174"/>
      <c r="TZP1" s="1174"/>
      <c r="TZQ1" s="1174"/>
      <c r="TZR1" s="1174"/>
      <c r="TZS1" s="1174"/>
      <c r="TZT1" s="1174"/>
      <c r="TZU1" s="1174"/>
      <c r="TZV1" s="1174"/>
      <c r="TZW1" s="1174"/>
      <c r="TZX1" s="1174"/>
      <c r="TZY1" s="1174"/>
      <c r="TZZ1" s="1174"/>
      <c r="UAA1" s="1174"/>
      <c r="UAB1" s="1174"/>
      <c r="UAC1" s="1174"/>
      <c r="UAD1" s="1174"/>
      <c r="UAE1" s="1174"/>
      <c r="UAF1" s="1174"/>
      <c r="UAG1" s="1174"/>
      <c r="UAH1" s="1174"/>
      <c r="UAI1" s="1174"/>
      <c r="UAJ1" s="1174"/>
      <c r="UAK1" s="1174"/>
      <c r="UAL1" s="1174"/>
      <c r="UAM1" s="1174"/>
      <c r="UAN1" s="1174"/>
      <c r="UAO1" s="1174"/>
      <c r="UAP1" s="1174"/>
      <c r="UAQ1" s="1174"/>
      <c r="UAR1" s="1174"/>
      <c r="UAS1" s="1174"/>
      <c r="UAT1" s="1174"/>
      <c r="UAU1" s="1174"/>
      <c r="UAV1" s="1174"/>
      <c r="UAW1" s="1174"/>
      <c r="UAX1" s="1174"/>
      <c r="UAY1" s="1174"/>
      <c r="UAZ1" s="1174"/>
      <c r="UBA1" s="1174"/>
      <c r="UBB1" s="1174"/>
      <c r="UBC1" s="1174"/>
      <c r="UBD1" s="1174"/>
      <c r="UBE1" s="1174"/>
      <c r="UBF1" s="1174"/>
      <c r="UBG1" s="1174"/>
      <c r="UBH1" s="1174"/>
      <c r="UBI1" s="1174"/>
      <c r="UBJ1" s="1174"/>
      <c r="UBK1" s="1174"/>
      <c r="UBL1" s="1174"/>
      <c r="UBM1" s="1174"/>
      <c r="UBN1" s="1174"/>
      <c r="UBO1" s="1174"/>
      <c r="UBP1" s="1174"/>
      <c r="UBQ1" s="1174"/>
      <c r="UBR1" s="1174"/>
      <c r="UBS1" s="1174"/>
      <c r="UBT1" s="1174"/>
      <c r="UBU1" s="1174"/>
      <c r="UBV1" s="1174"/>
      <c r="UBW1" s="1174"/>
      <c r="UBX1" s="1174"/>
      <c r="UBY1" s="1174"/>
      <c r="UBZ1" s="1174"/>
      <c r="UCA1" s="1174"/>
      <c r="UCB1" s="1174"/>
      <c r="UCC1" s="1174"/>
      <c r="UCD1" s="1174"/>
      <c r="UCE1" s="1174"/>
      <c r="UCF1" s="1174"/>
      <c r="UCG1" s="1174"/>
      <c r="UCH1" s="1174"/>
      <c r="UCI1" s="1174"/>
      <c r="UCJ1" s="1174"/>
      <c r="UCK1" s="1174"/>
      <c r="UCL1" s="1174"/>
      <c r="UCM1" s="1174"/>
      <c r="UCN1" s="1174"/>
      <c r="UCO1" s="1174"/>
      <c r="UCP1" s="1174"/>
      <c r="UCQ1" s="1174"/>
      <c r="UCR1" s="1174"/>
      <c r="UCS1" s="1174"/>
      <c r="UCT1" s="1174"/>
      <c r="UCU1" s="1174"/>
      <c r="UCV1" s="1174"/>
      <c r="UCW1" s="1174"/>
      <c r="UCX1" s="1174"/>
      <c r="UCY1" s="1174"/>
      <c r="UCZ1" s="1174"/>
      <c r="UDA1" s="1174"/>
      <c r="UDB1" s="1174"/>
      <c r="UDC1" s="1174"/>
      <c r="UDD1" s="1174"/>
      <c r="UDE1" s="1174"/>
      <c r="UDF1" s="1174"/>
      <c r="UDG1" s="1174"/>
      <c r="UDH1" s="1174"/>
      <c r="UDI1" s="1174"/>
      <c r="UDJ1" s="1174"/>
      <c r="UDK1" s="1174"/>
      <c r="UDL1" s="1174"/>
      <c r="UDM1" s="1174"/>
      <c r="UDN1" s="1174"/>
      <c r="UDO1" s="1174"/>
      <c r="UDP1" s="1174"/>
      <c r="UDQ1" s="1174"/>
      <c r="UDR1" s="1174"/>
      <c r="UDS1" s="1174"/>
      <c r="UDT1" s="1174"/>
      <c r="UDU1" s="1174"/>
      <c r="UDV1" s="1174"/>
      <c r="UDW1" s="1174"/>
      <c r="UDX1" s="1174"/>
      <c r="UDY1" s="1174"/>
      <c r="UDZ1" s="1174"/>
      <c r="UEA1" s="1174"/>
      <c r="UEB1" s="1174"/>
      <c r="UEC1" s="1174"/>
      <c r="UED1" s="1174"/>
      <c r="UEE1" s="1174"/>
      <c r="UEF1" s="1174"/>
      <c r="UEG1" s="1174"/>
      <c r="UEH1" s="1174"/>
      <c r="UEI1" s="1174"/>
      <c r="UEJ1" s="1174"/>
      <c r="UEK1" s="1174"/>
      <c r="UEL1" s="1174"/>
      <c r="UEM1" s="1174"/>
      <c r="UEN1" s="1174"/>
      <c r="UEO1" s="1174"/>
      <c r="UEP1" s="1174"/>
      <c r="UEQ1" s="1174"/>
      <c r="UER1" s="1174"/>
      <c r="UES1" s="1174"/>
      <c r="UET1" s="1174"/>
      <c r="UEU1" s="1174"/>
      <c r="UEV1" s="1174"/>
      <c r="UEW1" s="1174"/>
      <c r="UEX1" s="1174"/>
      <c r="UEY1" s="1174"/>
      <c r="UEZ1" s="1174"/>
      <c r="UFA1" s="1174"/>
      <c r="UFB1" s="1174"/>
      <c r="UFC1" s="1174"/>
      <c r="UFD1" s="1174"/>
      <c r="UFE1" s="1174"/>
      <c r="UFF1" s="1174"/>
      <c r="UFG1" s="1174"/>
      <c r="UFH1" s="1174"/>
      <c r="UFI1" s="1174"/>
      <c r="UFJ1" s="1174"/>
      <c r="UFK1" s="1174"/>
      <c r="UFL1" s="1174"/>
      <c r="UFM1" s="1174"/>
      <c r="UFN1" s="1174"/>
      <c r="UFO1" s="1174"/>
      <c r="UFP1" s="1174"/>
      <c r="UFQ1" s="1174"/>
      <c r="UFR1" s="1174"/>
      <c r="UFS1" s="1174"/>
      <c r="UFT1" s="1174"/>
      <c r="UFU1" s="1174"/>
      <c r="UFV1" s="1174"/>
      <c r="UFW1" s="1174"/>
      <c r="UFX1" s="1174"/>
      <c r="UFY1" s="1174"/>
      <c r="UFZ1" s="1174"/>
      <c r="UGA1" s="1174"/>
      <c r="UGB1" s="1174"/>
      <c r="UGC1" s="1174"/>
      <c r="UGD1" s="1174"/>
      <c r="UGE1" s="1174"/>
      <c r="UGF1" s="1174"/>
      <c r="UGG1" s="1174"/>
      <c r="UGH1" s="1174"/>
      <c r="UGI1" s="1174"/>
      <c r="UGJ1" s="1174"/>
      <c r="UGK1" s="1174"/>
      <c r="UGL1" s="1174"/>
      <c r="UGM1" s="1174"/>
      <c r="UGN1" s="1174"/>
      <c r="UGO1" s="1174"/>
      <c r="UGP1" s="1174"/>
      <c r="UGQ1" s="1174"/>
      <c r="UGR1" s="1174"/>
      <c r="UGS1" s="1174"/>
      <c r="UGT1" s="1174"/>
      <c r="UGU1" s="1174"/>
      <c r="UGV1" s="1174"/>
      <c r="UGW1" s="1174"/>
      <c r="UGX1" s="1174"/>
      <c r="UGY1" s="1174"/>
      <c r="UGZ1" s="1174"/>
      <c r="UHA1" s="1174"/>
      <c r="UHB1" s="1174"/>
      <c r="UHC1" s="1174"/>
      <c r="UHD1" s="1174"/>
      <c r="UHE1" s="1174"/>
      <c r="UHF1" s="1174"/>
      <c r="UHG1" s="1174"/>
      <c r="UHH1" s="1174"/>
      <c r="UHI1" s="1174"/>
      <c r="UHJ1" s="1174"/>
      <c r="UHK1" s="1174"/>
      <c r="UHL1" s="1174"/>
      <c r="UHM1" s="1174"/>
      <c r="UHN1" s="1174"/>
      <c r="UHO1" s="1174"/>
      <c r="UHP1" s="1174"/>
      <c r="UHQ1" s="1174"/>
      <c r="UHR1" s="1174"/>
      <c r="UHS1" s="1174"/>
      <c r="UHT1" s="1174"/>
      <c r="UHU1" s="1174"/>
      <c r="UHV1" s="1174"/>
      <c r="UHW1" s="1174"/>
      <c r="UHX1" s="1174"/>
      <c r="UHY1" s="1174"/>
      <c r="UHZ1" s="1174"/>
      <c r="UIA1" s="1174"/>
      <c r="UIB1" s="1174"/>
      <c r="UIC1" s="1174"/>
      <c r="UID1" s="1174"/>
      <c r="UIE1" s="1174"/>
      <c r="UIF1" s="1174"/>
      <c r="UIG1" s="1174"/>
      <c r="UIH1" s="1174"/>
      <c r="UII1" s="1174"/>
      <c r="UIJ1" s="1174"/>
      <c r="UIK1" s="1174"/>
      <c r="UIL1" s="1174"/>
      <c r="UIM1" s="1174"/>
      <c r="UIN1" s="1174"/>
      <c r="UIO1" s="1174"/>
      <c r="UIP1" s="1174"/>
      <c r="UIQ1" s="1174"/>
      <c r="UIR1" s="1174"/>
      <c r="UIS1" s="1174"/>
      <c r="UIT1" s="1174"/>
      <c r="UIU1" s="1174"/>
      <c r="UIV1" s="1174"/>
      <c r="UIW1" s="1174"/>
      <c r="UIX1" s="1174"/>
      <c r="UIY1" s="1174"/>
      <c r="UIZ1" s="1174"/>
      <c r="UJA1" s="1174"/>
      <c r="UJB1" s="1174"/>
      <c r="UJC1" s="1174"/>
      <c r="UJD1" s="1174"/>
      <c r="UJE1" s="1174"/>
      <c r="UJF1" s="1174"/>
      <c r="UJG1" s="1174"/>
      <c r="UJH1" s="1174"/>
      <c r="UJI1" s="1174"/>
      <c r="UJJ1" s="1174"/>
      <c r="UJK1" s="1174"/>
      <c r="UJL1" s="1174"/>
      <c r="UJM1" s="1174"/>
      <c r="UJN1" s="1174"/>
      <c r="UJO1" s="1174"/>
      <c r="UJP1" s="1174"/>
      <c r="UJQ1" s="1174"/>
      <c r="UJR1" s="1174"/>
      <c r="UJS1" s="1174"/>
      <c r="UJT1" s="1174"/>
      <c r="UJU1" s="1174"/>
      <c r="UJV1" s="1174"/>
      <c r="UJW1" s="1174"/>
      <c r="UJX1" s="1174"/>
      <c r="UJY1" s="1174"/>
      <c r="UJZ1" s="1174"/>
      <c r="UKA1" s="1174"/>
      <c r="UKB1" s="1174"/>
      <c r="UKC1" s="1174"/>
      <c r="UKD1" s="1174"/>
      <c r="UKE1" s="1174"/>
      <c r="UKF1" s="1174"/>
      <c r="UKG1" s="1174"/>
      <c r="UKH1" s="1174"/>
      <c r="UKI1" s="1174"/>
      <c r="UKJ1" s="1174"/>
      <c r="UKK1" s="1174"/>
      <c r="UKL1" s="1174"/>
      <c r="UKM1" s="1174"/>
      <c r="UKN1" s="1174"/>
      <c r="UKO1" s="1174"/>
      <c r="UKP1" s="1174"/>
      <c r="UKQ1" s="1174"/>
      <c r="UKR1" s="1174"/>
      <c r="UKS1" s="1174"/>
      <c r="UKT1" s="1174"/>
      <c r="UKU1" s="1174"/>
      <c r="UKV1" s="1174"/>
      <c r="UKW1" s="1174"/>
      <c r="UKX1" s="1174"/>
      <c r="UKY1" s="1174"/>
      <c r="UKZ1" s="1174"/>
      <c r="ULA1" s="1174"/>
      <c r="ULB1" s="1174"/>
      <c r="ULC1" s="1174"/>
      <c r="ULD1" s="1174"/>
      <c r="ULE1" s="1174"/>
      <c r="ULF1" s="1174"/>
      <c r="ULG1" s="1174"/>
      <c r="ULH1" s="1174"/>
      <c r="ULI1" s="1174"/>
      <c r="ULJ1" s="1174"/>
      <c r="ULK1" s="1174"/>
      <c r="ULL1" s="1174"/>
      <c r="ULM1" s="1174"/>
      <c r="ULN1" s="1174"/>
      <c r="ULO1" s="1174"/>
      <c r="ULP1" s="1174"/>
      <c r="ULQ1" s="1174"/>
      <c r="ULR1" s="1174"/>
      <c r="ULS1" s="1174"/>
      <c r="ULT1" s="1174"/>
      <c r="ULU1" s="1174"/>
      <c r="ULV1" s="1174"/>
      <c r="ULW1" s="1174"/>
      <c r="ULX1" s="1174"/>
      <c r="ULY1" s="1174"/>
      <c r="ULZ1" s="1174"/>
      <c r="UMA1" s="1174"/>
      <c r="UMB1" s="1174"/>
      <c r="UMC1" s="1174"/>
      <c r="UMD1" s="1174"/>
      <c r="UME1" s="1174"/>
      <c r="UMF1" s="1174"/>
      <c r="UMG1" s="1174"/>
      <c r="UMH1" s="1174"/>
      <c r="UMI1" s="1174"/>
      <c r="UMJ1" s="1174"/>
      <c r="UMK1" s="1174"/>
      <c r="UML1" s="1174"/>
      <c r="UMM1" s="1174"/>
      <c r="UMN1" s="1174"/>
      <c r="UMO1" s="1174"/>
      <c r="UMP1" s="1174"/>
      <c r="UMQ1" s="1174"/>
      <c r="UMR1" s="1174"/>
      <c r="UMS1" s="1174"/>
      <c r="UMT1" s="1174"/>
      <c r="UMU1" s="1174"/>
      <c r="UMV1" s="1174"/>
      <c r="UMW1" s="1174"/>
      <c r="UMX1" s="1174"/>
      <c r="UMY1" s="1174"/>
      <c r="UMZ1" s="1174"/>
      <c r="UNA1" s="1174"/>
      <c r="UNB1" s="1174"/>
      <c r="UNC1" s="1174"/>
      <c r="UND1" s="1174"/>
      <c r="UNE1" s="1174"/>
      <c r="UNF1" s="1174"/>
      <c r="UNG1" s="1174"/>
      <c r="UNH1" s="1174"/>
      <c r="UNI1" s="1174"/>
      <c r="UNJ1" s="1174"/>
      <c r="UNK1" s="1174"/>
      <c r="UNL1" s="1174"/>
      <c r="UNM1" s="1174"/>
      <c r="UNN1" s="1174"/>
      <c r="UNO1" s="1174"/>
      <c r="UNP1" s="1174"/>
      <c r="UNQ1" s="1174"/>
      <c r="UNR1" s="1174"/>
      <c r="UNS1" s="1174"/>
      <c r="UNT1" s="1174"/>
      <c r="UNU1" s="1174"/>
      <c r="UNV1" s="1174"/>
      <c r="UNW1" s="1174"/>
      <c r="UNX1" s="1174"/>
      <c r="UNY1" s="1174"/>
      <c r="UNZ1" s="1174"/>
      <c r="UOA1" s="1174"/>
      <c r="UOB1" s="1174"/>
      <c r="UOC1" s="1174"/>
      <c r="UOD1" s="1174"/>
      <c r="UOE1" s="1174"/>
      <c r="UOF1" s="1174"/>
      <c r="UOG1" s="1174"/>
      <c r="UOH1" s="1174"/>
      <c r="UOI1" s="1174"/>
      <c r="UOJ1" s="1174"/>
      <c r="UOK1" s="1174"/>
      <c r="UOL1" s="1174"/>
      <c r="UOM1" s="1174"/>
      <c r="UON1" s="1174"/>
      <c r="UOO1" s="1174"/>
      <c r="UOP1" s="1174"/>
      <c r="UOQ1" s="1174"/>
      <c r="UOR1" s="1174"/>
      <c r="UOS1" s="1174"/>
      <c r="UOT1" s="1174"/>
      <c r="UOU1" s="1174"/>
      <c r="UOV1" s="1174"/>
      <c r="UOW1" s="1174"/>
      <c r="UOX1" s="1174"/>
      <c r="UOY1" s="1174"/>
      <c r="UOZ1" s="1174"/>
      <c r="UPA1" s="1174"/>
      <c r="UPB1" s="1174"/>
      <c r="UPC1" s="1174"/>
      <c r="UPD1" s="1174"/>
      <c r="UPE1" s="1174"/>
      <c r="UPF1" s="1174"/>
      <c r="UPG1" s="1174"/>
      <c r="UPH1" s="1174"/>
      <c r="UPI1" s="1174"/>
      <c r="UPJ1" s="1174"/>
      <c r="UPK1" s="1174"/>
      <c r="UPL1" s="1174"/>
      <c r="UPM1" s="1174"/>
      <c r="UPN1" s="1174"/>
      <c r="UPO1" s="1174"/>
      <c r="UPP1" s="1174"/>
      <c r="UPQ1" s="1174"/>
      <c r="UPR1" s="1174"/>
      <c r="UPS1" s="1174"/>
      <c r="UPT1" s="1174"/>
      <c r="UPU1" s="1174"/>
      <c r="UPV1" s="1174"/>
      <c r="UPW1" s="1174"/>
      <c r="UPX1" s="1174"/>
      <c r="UPY1" s="1174"/>
      <c r="UPZ1" s="1174"/>
      <c r="UQA1" s="1174"/>
      <c r="UQB1" s="1174"/>
      <c r="UQC1" s="1174"/>
      <c r="UQD1" s="1174"/>
      <c r="UQE1" s="1174"/>
      <c r="UQF1" s="1174"/>
      <c r="UQG1" s="1174"/>
      <c r="UQH1" s="1174"/>
      <c r="UQI1" s="1174"/>
      <c r="UQJ1" s="1174"/>
      <c r="UQK1" s="1174"/>
      <c r="UQL1" s="1174"/>
      <c r="UQM1" s="1174"/>
      <c r="UQN1" s="1174"/>
      <c r="UQO1" s="1174"/>
      <c r="UQP1" s="1174"/>
      <c r="UQQ1" s="1174"/>
      <c r="UQR1" s="1174"/>
      <c r="UQS1" s="1174"/>
      <c r="UQT1" s="1174"/>
      <c r="UQU1" s="1174"/>
      <c r="UQV1" s="1174"/>
      <c r="UQW1" s="1174"/>
      <c r="UQX1" s="1174"/>
      <c r="UQY1" s="1174"/>
      <c r="UQZ1" s="1174"/>
      <c r="URA1" s="1174"/>
      <c r="URB1" s="1174"/>
      <c r="URC1" s="1174"/>
      <c r="URD1" s="1174"/>
      <c r="URE1" s="1174"/>
      <c r="URF1" s="1174"/>
      <c r="URG1" s="1174"/>
      <c r="URH1" s="1174"/>
      <c r="URI1" s="1174"/>
      <c r="URJ1" s="1174"/>
      <c r="URK1" s="1174"/>
      <c r="URL1" s="1174"/>
      <c r="URM1" s="1174"/>
      <c r="URN1" s="1174"/>
      <c r="URO1" s="1174"/>
      <c r="URP1" s="1174"/>
      <c r="URQ1" s="1174"/>
      <c r="URR1" s="1174"/>
      <c r="URS1" s="1174"/>
      <c r="URT1" s="1174"/>
      <c r="URU1" s="1174"/>
      <c r="URV1" s="1174"/>
      <c r="URW1" s="1174"/>
      <c r="URX1" s="1174"/>
      <c r="URY1" s="1174"/>
      <c r="URZ1" s="1174"/>
      <c r="USA1" s="1174"/>
      <c r="USB1" s="1174"/>
      <c r="USC1" s="1174"/>
      <c r="USD1" s="1174"/>
      <c r="USE1" s="1174"/>
      <c r="USF1" s="1174"/>
      <c r="USG1" s="1174"/>
      <c r="USH1" s="1174"/>
      <c r="USI1" s="1174"/>
      <c r="USJ1" s="1174"/>
      <c r="USK1" s="1174"/>
      <c r="USL1" s="1174"/>
      <c r="USM1" s="1174"/>
      <c r="USN1" s="1174"/>
      <c r="USO1" s="1174"/>
      <c r="USP1" s="1174"/>
      <c r="USQ1" s="1174"/>
      <c r="USR1" s="1174"/>
      <c r="USS1" s="1174"/>
      <c r="UST1" s="1174"/>
      <c r="USU1" s="1174"/>
      <c r="USV1" s="1174"/>
      <c r="USW1" s="1174"/>
      <c r="USX1" s="1174"/>
      <c r="USY1" s="1174"/>
      <c r="USZ1" s="1174"/>
      <c r="UTA1" s="1174"/>
      <c r="UTB1" s="1174"/>
      <c r="UTC1" s="1174"/>
      <c r="UTD1" s="1174"/>
      <c r="UTE1" s="1174"/>
      <c r="UTF1" s="1174"/>
      <c r="UTG1" s="1174"/>
      <c r="UTH1" s="1174"/>
      <c r="UTI1" s="1174"/>
      <c r="UTJ1" s="1174"/>
      <c r="UTK1" s="1174"/>
      <c r="UTL1" s="1174"/>
      <c r="UTM1" s="1174"/>
      <c r="UTN1" s="1174"/>
      <c r="UTO1" s="1174"/>
      <c r="UTP1" s="1174"/>
      <c r="UTQ1" s="1174"/>
      <c r="UTR1" s="1174"/>
      <c r="UTS1" s="1174"/>
      <c r="UTT1" s="1174"/>
      <c r="UTU1" s="1174"/>
      <c r="UTV1" s="1174"/>
      <c r="UTW1" s="1174"/>
      <c r="UTX1" s="1174"/>
      <c r="UTY1" s="1174"/>
      <c r="UTZ1" s="1174"/>
      <c r="UUA1" s="1174"/>
      <c r="UUB1" s="1174"/>
      <c r="UUC1" s="1174"/>
      <c r="UUD1" s="1174"/>
      <c r="UUE1" s="1174"/>
      <c r="UUF1" s="1174"/>
      <c r="UUG1" s="1174"/>
      <c r="UUH1" s="1174"/>
      <c r="UUI1" s="1174"/>
      <c r="UUJ1" s="1174"/>
      <c r="UUK1" s="1174"/>
      <c r="UUL1" s="1174"/>
      <c r="UUM1" s="1174"/>
      <c r="UUN1" s="1174"/>
      <c r="UUO1" s="1174"/>
      <c r="UUP1" s="1174"/>
      <c r="UUQ1" s="1174"/>
      <c r="UUR1" s="1174"/>
      <c r="UUS1" s="1174"/>
      <c r="UUT1" s="1174"/>
      <c r="UUU1" s="1174"/>
      <c r="UUV1" s="1174"/>
      <c r="UUW1" s="1174"/>
      <c r="UUX1" s="1174"/>
      <c r="UUY1" s="1174"/>
      <c r="UUZ1" s="1174"/>
      <c r="UVA1" s="1174"/>
      <c r="UVB1" s="1174"/>
      <c r="UVC1" s="1174"/>
      <c r="UVD1" s="1174"/>
      <c r="UVE1" s="1174"/>
      <c r="UVF1" s="1174"/>
      <c r="UVG1" s="1174"/>
      <c r="UVH1" s="1174"/>
      <c r="UVI1" s="1174"/>
      <c r="UVJ1" s="1174"/>
      <c r="UVK1" s="1174"/>
      <c r="UVL1" s="1174"/>
      <c r="UVM1" s="1174"/>
      <c r="UVN1" s="1174"/>
      <c r="UVO1" s="1174"/>
      <c r="UVP1" s="1174"/>
      <c r="UVQ1" s="1174"/>
      <c r="UVR1" s="1174"/>
      <c r="UVS1" s="1174"/>
      <c r="UVT1" s="1174"/>
      <c r="UVU1" s="1174"/>
      <c r="UVV1" s="1174"/>
      <c r="UVW1" s="1174"/>
      <c r="UVX1" s="1174"/>
      <c r="UVY1" s="1174"/>
      <c r="UVZ1" s="1174"/>
      <c r="UWA1" s="1174"/>
      <c r="UWB1" s="1174"/>
      <c r="UWC1" s="1174"/>
      <c r="UWD1" s="1174"/>
      <c r="UWE1" s="1174"/>
      <c r="UWF1" s="1174"/>
      <c r="UWG1" s="1174"/>
      <c r="UWH1" s="1174"/>
      <c r="UWI1" s="1174"/>
      <c r="UWJ1" s="1174"/>
      <c r="UWK1" s="1174"/>
      <c r="UWL1" s="1174"/>
      <c r="UWM1" s="1174"/>
      <c r="UWN1" s="1174"/>
      <c r="UWO1" s="1174"/>
      <c r="UWP1" s="1174"/>
      <c r="UWQ1" s="1174"/>
      <c r="UWR1" s="1174"/>
      <c r="UWS1" s="1174"/>
      <c r="UWT1" s="1174"/>
      <c r="UWU1" s="1174"/>
      <c r="UWV1" s="1174"/>
      <c r="UWW1" s="1174"/>
      <c r="UWX1" s="1174"/>
      <c r="UWY1" s="1174"/>
      <c r="UWZ1" s="1174"/>
      <c r="UXA1" s="1174"/>
      <c r="UXB1" s="1174"/>
      <c r="UXC1" s="1174"/>
      <c r="UXD1" s="1174"/>
      <c r="UXE1" s="1174"/>
      <c r="UXF1" s="1174"/>
      <c r="UXG1" s="1174"/>
      <c r="UXH1" s="1174"/>
      <c r="UXI1" s="1174"/>
      <c r="UXJ1" s="1174"/>
      <c r="UXK1" s="1174"/>
      <c r="UXL1" s="1174"/>
      <c r="UXM1" s="1174"/>
      <c r="UXN1" s="1174"/>
      <c r="UXO1" s="1174"/>
      <c r="UXP1" s="1174"/>
      <c r="UXQ1" s="1174"/>
      <c r="UXR1" s="1174"/>
      <c r="UXS1" s="1174"/>
      <c r="UXT1" s="1174"/>
      <c r="UXU1" s="1174"/>
      <c r="UXV1" s="1174"/>
      <c r="UXW1" s="1174"/>
      <c r="UXX1" s="1174"/>
      <c r="UXY1" s="1174"/>
      <c r="UXZ1" s="1174"/>
      <c r="UYA1" s="1174"/>
      <c r="UYB1" s="1174"/>
      <c r="UYC1" s="1174"/>
      <c r="UYD1" s="1174"/>
      <c r="UYE1" s="1174"/>
      <c r="UYF1" s="1174"/>
      <c r="UYG1" s="1174"/>
      <c r="UYH1" s="1174"/>
      <c r="UYI1" s="1174"/>
      <c r="UYJ1" s="1174"/>
      <c r="UYK1" s="1174"/>
      <c r="UYL1" s="1174"/>
      <c r="UYM1" s="1174"/>
      <c r="UYN1" s="1174"/>
      <c r="UYO1" s="1174"/>
      <c r="UYP1" s="1174"/>
      <c r="UYQ1" s="1174"/>
      <c r="UYR1" s="1174"/>
      <c r="UYS1" s="1174"/>
      <c r="UYT1" s="1174"/>
      <c r="UYU1" s="1174"/>
      <c r="UYV1" s="1174"/>
      <c r="UYW1" s="1174"/>
      <c r="UYX1" s="1174"/>
      <c r="UYY1" s="1174"/>
      <c r="UYZ1" s="1174"/>
      <c r="UZA1" s="1174"/>
      <c r="UZB1" s="1174"/>
      <c r="UZC1" s="1174"/>
      <c r="UZD1" s="1174"/>
      <c r="UZE1" s="1174"/>
      <c r="UZF1" s="1174"/>
      <c r="UZG1" s="1174"/>
      <c r="UZH1" s="1174"/>
      <c r="UZI1" s="1174"/>
      <c r="UZJ1" s="1174"/>
      <c r="UZK1" s="1174"/>
      <c r="UZL1" s="1174"/>
      <c r="UZM1" s="1174"/>
      <c r="UZN1" s="1174"/>
      <c r="UZO1" s="1174"/>
      <c r="UZP1" s="1174"/>
      <c r="UZQ1" s="1174"/>
      <c r="UZR1" s="1174"/>
      <c r="UZS1" s="1174"/>
      <c r="UZT1" s="1174"/>
      <c r="UZU1" s="1174"/>
      <c r="UZV1" s="1174"/>
      <c r="UZW1" s="1174"/>
      <c r="UZX1" s="1174"/>
      <c r="UZY1" s="1174"/>
      <c r="UZZ1" s="1174"/>
      <c r="VAA1" s="1174"/>
      <c r="VAB1" s="1174"/>
      <c r="VAC1" s="1174"/>
      <c r="VAD1" s="1174"/>
      <c r="VAE1" s="1174"/>
      <c r="VAF1" s="1174"/>
      <c r="VAG1" s="1174"/>
      <c r="VAH1" s="1174"/>
      <c r="VAI1" s="1174"/>
      <c r="VAJ1" s="1174"/>
      <c r="VAK1" s="1174"/>
      <c r="VAL1" s="1174"/>
      <c r="VAM1" s="1174"/>
      <c r="VAN1" s="1174"/>
      <c r="VAO1" s="1174"/>
      <c r="VAP1" s="1174"/>
      <c r="VAQ1" s="1174"/>
      <c r="VAR1" s="1174"/>
      <c r="VAS1" s="1174"/>
      <c r="VAT1" s="1174"/>
      <c r="VAU1" s="1174"/>
      <c r="VAV1" s="1174"/>
      <c r="VAW1" s="1174"/>
      <c r="VAX1" s="1174"/>
      <c r="VAY1" s="1174"/>
      <c r="VAZ1" s="1174"/>
      <c r="VBA1" s="1174"/>
      <c r="VBB1" s="1174"/>
      <c r="VBC1" s="1174"/>
      <c r="VBD1" s="1174"/>
      <c r="VBE1" s="1174"/>
      <c r="VBF1" s="1174"/>
      <c r="VBG1" s="1174"/>
      <c r="VBH1" s="1174"/>
      <c r="VBI1" s="1174"/>
      <c r="VBJ1" s="1174"/>
      <c r="VBK1" s="1174"/>
      <c r="VBL1" s="1174"/>
      <c r="VBM1" s="1174"/>
      <c r="VBN1" s="1174"/>
      <c r="VBO1" s="1174"/>
      <c r="VBP1" s="1174"/>
      <c r="VBQ1" s="1174"/>
      <c r="VBR1" s="1174"/>
      <c r="VBS1" s="1174"/>
      <c r="VBT1" s="1174"/>
      <c r="VBU1" s="1174"/>
      <c r="VBV1" s="1174"/>
      <c r="VBW1" s="1174"/>
      <c r="VBX1" s="1174"/>
      <c r="VBY1" s="1174"/>
      <c r="VBZ1" s="1174"/>
      <c r="VCA1" s="1174"/>
      <c r="VCB1" s="1174"/>
      <c r="VCC1" s="1174"/>
      <c r="VCD1" s="1174"/>
      <c r="VCE1" s="1174"/>
      <c r="VCF1" s="1174"/>
      <c r="VCG1" s="1174"/>
      <c r="VCH1" s="1174"/>
      <c r="VCI1" s="1174"/>
      <c r="VCJ1" s="1174"/>
      <c r="VCK1" s="1174"/>
      <c r="VCL1" s="1174"/>
      <c r="VCM1" s="1174"/>
      <c r="VCN1" s="1174"/>
      <c r="VCO1" s="1174"/>
      <c r="VCP1" s="1174"/>
      <c r="VCQ1" s="1174"/>
      <c r="VCR1" s="1174"/>
      <c r="VCS1" s="1174"/>
      <c r="VCT1" s="1174"/>
      <c r="VCU1" s="1174"/>
      <c r="VCV1" s="1174"/>
      <c r="VCW1" s="1174"/>
      <c r="VCX1" s="1174"/>
      <c r="VCY1" s="1174"/>
      <c r="VCZ1" s="1174"/>
      <c r="VDA1" s="1174"/>
      <c r="VDB1" s="1174"/>
      <c r="VDC1" s="1174"/>
      <c r="VDD1" s="1174"/>
      <c r="VDE1" s="1174"/>
      <c r="VDF1" s="1174"/>
      <c r="VDG1" s="1174"/>
      <c r="VDH1" s="1174"/>
      <c r="VDI1" s="1174"/>
      <c r="VDJ1" s="1174"/>
      <c r="VDK1" s="1174"/>
      <c r="VDL1" s="1174"/>
      <c r="VDM1" s="1174"/>
      <c r="VDN1" s="1174"/>
      <c r="VDO1" s="1174"/>
      <c r="VDP1" s="1174"/>
      <c r="VDQ1" s="1174"/>
      <c r="VDR1" s="1174"/>
      <c r="VDS1" s="1174"/>
      <c r="VDT1" s="1174"/>
      <c r="VDU1" s="1174"/>
      <c r="VDV1" s="1174"/>
      <c r="VDW1" s="1174"/>
      <c r="VDX1" s="1174"/>
      <c r="VDY1" s="1174"/>
      <c r="VDZ1" s="1174"/>
      <c r="VEA1" s="1174"/>
      <c r="VEB1" s="1174"/>
      <c r="VEC1" s="1174"/>
      <c r="VED1" s="1174"/>
      <c r="VEE1" s="1174"/>
      <c r="VEF1" s="1174"/>
      <c r="VEG1" s="1174"/>
      <c r="VEH1" s="1174"/>
      <c r="VEI1" s="1174"/>
      <c r="VEJ1" s="1174"/>
      <c r="VEK1" s="1174"/>
      <c r="VEL1" s="1174"/>
      <c r="VEM1" s="1174"/>
      <c r="VEN1" s="1174"/>
      <c r="VEO1" s="1174"/>
      <c r="VEP1" s="1174"/>
      <c r="VEQ1" s="1174"/>
      <c r="VER1" s="1174"/>
      <c r="VES1" s="1174"/>
      <c r="VET1" s="1174"/>
      <c r="VEU1" s="1174"/>
      <c r="VEV1" s="1174"/>
      <c r="VEW1" s="1174"/>
      <c r="VEX1" s="1174"/>
      <c r="VEY1" s="1174"/>
      <c r="VEZ1" s="1174"/>
      <c r="VFA1" s="1174"/>
      <c r="VFB1" s="1174"/>
      <c r="VFC1" s="1174"/>
      <c r="VFD1" s="1174"/>
      <c r="VFE1" s="1174"/>
      <c r="VFF1" s="1174"/>
      <c r="VFG1" s="1174"/>
      <c r="VFH1" s="1174"/>
      <c r="VFI1" s="1174"/>
      <c r="VFJ1" s="1174"/>
      <c r="VFK1" s="1174"/>
      <c r="VFL1" s="1174"/>
      <c r="VFM1" s="1174"/>
      <c r="VFN1" s="1174"/>
      <c r="VFO1" s="1174"/>
      <c r="VFP1" s="1174"/>
      <c r="VFQ1" s="1174"/>
      <c r="VFR1" s="1174"/>
      <c r="VFS1" s="1174"/>
      <c r="VFT1" s="1174"/>
      <c r="VFU1" s="1174"/>
      <c r="VFV1" s="1174"/>
      <c r="VFW1" s="1174"/>
      <c r="VFX1" s="1174"/>
      <c r="VFY1" s="1174"/>
      <c r="VFZ1" s="1174"/>
      <c r="VGA1" s="1174"/>
      <c r="VGB1" s="1174"/>
      <c r="VGC1" s="1174"/>
      <c r="VGD1" s="1174"/>
      <c r="VGE1" s="1174"/>
      <c r="VGF1" s="1174"/>
      <c r="VGG1" s="1174"/>
      <c r="VGH1" s="1174"/>
      <c r="VGI1" s="1174"/>
      <c r="VGJ1" s="1174"/>
      <c r="VGK1" s="1174"/>
      <c r="VGL1" s="1174"/>
      <c r="VGM1" s="1174"/>
      <c r="VGN1" s="1174"/>
      <c r="VGO1" s="1174"/>
      <c r="VGP1" s="1174"/>
      <c r="VGQ1" s="1174"/>
      <c r="VGR1" s="1174"/>
      <c r="VGS1" s="1174"/>
      <c r="VGT1" s="1174"/>
      <c r="VGU1" s="1174"/>
      <c r="VGV1" s="1174"/>
      <c r="VGW1" s="1174"/>
      <c r="VGX1" s="1174"/>
      <c r="VGY1" s="1174"/>
      <c r="VGZ1" s="1174"/>
      <c r="VHA1" s="1174"/>
      <c r="VHB1" s="1174"/>
      <c r="VHC1" s="1174"/>
      <c r="VHD1" s="1174"/>
      <c r="VHE1" s="1174"/>
      <c r="VHF1" s="1174"/>
      <c r="VHG1" s="1174"/>
      <c r="VHH1" s="1174"/>
      <c r="VHI1" s="1174"/>
      <c r="VHJ1" s="1174"/>
      <c r="VHK1" s="1174"/>
      <c r="VHL1" s="1174"/>
      <c r="VHM1" s="1174"/>
      <c r="VHN1" s="1174"/>
      <c r="VHO1" s="1174"/>
      <c r="VHP1" s="1174"/>
      <c r="VHQ1" s="1174"/>
      <c r="VHR1" s="1174"/>
      <c r="VHS1" s="1174"/>
      <c r="VHT1" s="1174"/>
      <c r="VHU1" s="1174"/>
      <c r="VHV1" s="1174"/>
      <c r="VHW1" s="1174"/>
      <c r="VHX1" s="1174"/>
      <c r="VHY1" s="1174"/>
      <c r="VHZ1" s="1174"/>
      <c r="VIA1" s="1174"/>
      <c r="VIB1" s="1174"/>
      <c r="VIC1" s="1174"/>
      <c r="VID1" s="1174"/>
      <c r="VIE1" s="1174"/>
      <c r="VIF1" s="1174"/>
      <c r="VIG1" s="1174"/>
      <c r="VIH1" s="1174"/>
      <c r="VII1" s="1174"/>
      <c r="VIJ1" s="1174"/>
      <c r="VIK1" s="1174"/>
      <c r="VIL1" s="1174"/>
      <c r="VIM1" s="1174"/>
      <c r="VIN1" s="1174"/>
      <c r="VIO1" s="1174"/>
      <c r="VIP1" s="1174"/>
      <c r="VIQ1" s="1174"/>
      <c r="VIR1" s="1174"/>
      <c r="VIS1" s="1174"/>
      <c r="VIT1" s="1174"/>
      <c r="VIU1" s="1174"/>
      <c r="VIV1" s="1174"/>
      <c r="VIW1" s="1174"/>
      <c r="VIX1" s="1174"/>
      <c r="VIY1" s="1174"/>
      <c r="VIZ1" s="1174"/>
      <c r="VJA1" s="1174"/>
      <c r="VJB1" s="1174"/>
      <c r="VJC1" s="1174"/>
      <c r="VJD1" s="1174"/>
      <c r="VJE1" s="1174"/>
      <c r="VJF1" s="1174"/>
      <c r="VJG1" s="1174"/>
      <c r="VJH1" s="1174"/>
      <c r="VJI1" s="1174"/>
      <c r="VJJ1" s="1174"/>
      <c r="VJK1" s="1174"/>
      <c r="VJL1" s="1174"/>
      <c r="VJM1" s="1174"/>
      <c r="VJN1" s="1174"/>
      <c r="VJO1" s="1174"/>
      <c r="VJP1" s="1174"/>
      <c r="VJQ1" s="1174"/>
      <c r="VJR1" s="1174"/>
      <c r="VJS1" s="1174"/>
      <c r="VJT1" s="1174"/>
      <c r="VJU1" s="1174"/>
      <c r="VJV1" s="1174"/>
      <c r="VJW1" s="1174"/>
      <c r="VJX1" s="1174"/>
      <c r="VJY1" s="1174"/>
      <c r="VJZ1" s="1174"/>
      <c r="VKA1" s="1174"/>
      <c r="VKB1" s="1174"/>
      <c r="VKC1" s="1174"/>
      <c r="VKD1" s="1174"/>
      <c r="VKE1" s="1174"/>
      <c r="VKF1" s="1174"/>
      <c r="VKG1" s="1174"/>
      <c r="VKH1" s="1174"/>
      <c r="VKI1" s="1174"/>
      <c r="VKJ1" s="1174"/>
      <c r="VKK1" s="1174"/>
      <c r="VKL1" s="1174"/>
      <c r="VKM1" s="1174"/>
      <c r="VKN1" s="1174"/>
      <c r="VKO1" s="1174"/>
      <c r="VKP1" s="1174"/>
      <c r="VKQ1" s="1174"/>
      <c r="VKR1" s="1174"/>
      <c r="VKS1" s="1174"/>
      <c r="VKT1" s="1174"/>
      <c r="VKU1" s="1174"/>
      <c r="VKV1" s="1174"/>
      <c r="VKW1" s="1174"/>
      <c r="VKX1" s="1174"/>
      <c r="VKY1" s="1174"/>
      <c r="VKZ1" s="1174"/>
      <c r="VLA1" s="1174"/>
      <c r="VLB1" s="1174"/>
      <c r="VLC1" s="1174"/>
      <c r="VLD1" s="1174"/>
      <c r="VLE1" s="1174"/>
      <c r="VLF1" s="1174"/>
      <c r="VLG1" s="1174"/>
      <c r="VLH1" s="1174"/>
      <c r="VLI1" s="1174"/>
      <c r="VLJ1" s="1174"/>
      <c r="VLK1" s="1174"/>
      <c r="VLL1" s="1174"/>
      <c r="VLM1" s="1174"/>
      <c r="VLN1" s="1174"/>
      <c r="VLO1" s="1174"/>
      <c r="VLP1" s="1174"/>
      <c r="VLQ1" s="1174"/>
      <c r="VLR1" s="1174"/>
      <c r="VLS1" s="1174"/>
      <c r="VLT1" s="1174"/>
      <c r="VLU1" s="1174"/>
      <c r="VLV1" s="1174"/>
      <c r="VLW1" s="1174"/>
      <c r="VLX1" s="1174"/>
      <c r="VLY1" s="1174"/>
      <c r="VLZ1" s="1174"/>
      <c r="VMA1" s="1174"/>
      <c r="VMB1" s="1174"/>
      <c r="VMC1" s="1174"/>
      <c r="VMD1" s="1174"/>
      <c r="VME1" s="1174"/>
      <c r="VMF1" s="1174"/>
      <c r="VMG1" s="1174"/>
      <c r="VMH1" s="1174"/>
      <c r="VMI1" s="1174"/>
      <c r="VMJ1" s="1174"/>
      <c r="VMK1" s="1174"/>
      <c r="VML1" s="1174"/>
      <c r="VMM1" s="1174"/>
      <c r="VMN1" s="1174"/>
      <c r="VMO1" s="1174"/>
      <c r="VMP1" s="1174"/>
      <c r="VMQ1" s="1174"/>
      <c r="VMR1" s="1174"/>
      <c r="VMS1" s="1174"/>
      <c r="VMT1" s="1174"/>
      <c r="VMU1" s="1174"/>
      <c r="VMV1" s="1174"/>
      <c r="VMW1" s="1174"/>
      <c r="VMX1" s="1174"/>
      <c r="VMY1" s="1174"/>
      <c r="VMZ1" s="1174"/>
      <c r="VNA1" s="1174"/>
      <c r="VNB1" s="1174"/>
      <c r="VNC1" s="1174"/>
      <c r="VND1" s="1174"/>
      <c r="VNE1" s="1174"/>
      <c r="VNF1" s="1174"/>
      <c r="VNG1" s="1174"/>
      <c r="VNH1" s="1174"/>
      <c r="VNI1" s="1174"/>
      <c r="VNJ1" s="1174"/>
      <c r="VNK1" s="1174"/>
      <c r="VNL1" s="1174"/>
      <c r="VNM1" s="1174"/>
      <c r="VNN1" s="1174"/>
      <c r="VNO1" s="1174"/>
      <c r="VNP1" s="1174"/>
      <c r="VNQ1" s="1174"/>
      <c r="VNR1" s="1174"/>
      <c r="VNS1" s="1174"/>
      <c r="VNT1" s="1174"/>
      <c r="VNU1" s="1174"/>
      <c r="VNV1" s="1174"/>
      <c r="VNW1" s="1174"/>
      <c r="VNX1" s="1174"/>
      <c r="VNY1" s="1174"/>
      <c r="VNZ1" s="1174"/>
      <c r="VOA1" s="1174"/>
      <c r="VOB1" s="1174"/>
      <c r="VOC1" s="1174"/>
      <c r="VOD1" s="1174"/>
      <c r="VOE1" s="1174"/>
      <c r="VOF1" s="1174"/>
      <c r="VOG1" s="1174"/>
      <c r="VOH1" s="1174"/>
      <c r="VOI1" s="1174"/>
      <c r="VOJ1" s="1174"/>
      <c r="VOK1" s="1174"/>
      <c r="VOL1" s="1174"/>
      <c r="VOM1" s="1174"/>
      <c r="VON1" s="1174"/>
      <c r="VOO1" s="1174"/>
      <c r="VOP1" s="1174"/>
      <c r="VOQ1" s="1174"/>
      <c r="VOR1" s="1174"/>
      <c r="VOS1" s="1174"/>
      <c r="VOT1" s="1174"/>
      <c r="VOU1" s="1174"/>
      <c r="VOV1" s="1174"/>
      <c r="VOW1" s="1174"/>
      <c r="VOX1" s="1174"/>
      <c r="VOY1" s="1174"/>
      <c r="VOZ1" s="1174"/>
      <c r="VPA1" s="1174"/>
      <c r="VPB1" s="1174"/>
      <c r="VPC1" s="1174"/>
      <c r="VPD1" s="1174"/>
      <c r="VPE1" s="1174"/>
      <c r="VPF1" s="1174"/>
      <c r="VPG1" s="1174"/>
      <c r="VPH1" s="1174"/>
      <c r="VPI1" s="1174"/>
      <c r="VPJ1" s="1174"/>
      <c r="VPK1" s="1174"/>
      <c r="VPL1" s="1174"/>
      <c r="VPM1" s="1174"/>
      <c r="VPN1" s="1174"/>
      <c r="VPO1" s="1174"/>
      <c r="VPP1" s="1174"/>
      <c r="VPQ1" s="1174"/>
      <c r="VPR1" s="1174"/>
      <c r="VPS1" s="1174"/>
      <c r="VPT1" s="1174"/>
      <c r="VPU1" s="1174"/>
      <c r="VPV1" s="1174"/>
      <c r="VPW1" s="1174"/>
      <c r="VPX1" s="1174"/>
      <c r="VPY1" s="1174"/>
      <c r="VPZ1" s="1174"/>
      <c r="VQA1" s="1174"/>
      <c r="VQB1" s="1174"/>
      <c r="VQC1" s="1174"/>
      <c r="VQD1" s="1174"/>
      <c r="VQE1" s="1174"/>
      <c r="VQF1" s="1174"/>
      <c r="VQG1" s="1174"/>
      <c r="VQH1" s="1174"/>
      <c r="VQI1" s="1174"/>
      <c r="VQJ1" s="1174"/>
      <c r="VQK1" s="1174"/>
      <c r="VQL1" s="1174"/>
      <c r="VQM1" s="1174"/>
      <c r="VQN1" s="1174"/>
      <c r="VQO1" s="1174"/>
      <c r="VQP1" s="1174"/>
      <c r="VQQ1" s="1174"/>
      <c r="VQR1" s="1174"/>
      <c r="VQS1" s="1174"/>
      <c r="VQT1" s="1174"/>
      <c r="VQU1" s="1174"/>
      <c r="VQV1" s="1174"/>
      <c r="VQW1" s="1174"/>
      <c r="VQX1" s="1174"/>
      <c r="VQY1" s="1174"/>
      <c r="VQZ1" s="1174"/>
      <c r="VRA1" s="1174"/>
      <c r="VRB1" s="1174"/>
      <c r="VRC1" s="1174"/>
      <c r="VRD1" s="1174"/>
      <c r="VRE1" s="1174"/>
      <c r="VRF1" s="1174"/>
      <c r="VRG1" s="1174"/>
      <c r="VRH1" s="1174"/>
      <c r="VRI1" s="1174"/>
      <c r="VRJ1" s="1174"/>
      <c r="VRK1" s="1174"/>
      <c r="VRL1" s="1174"/>
      <c r="VRM1" s="1174"/>
      <c r="VRN1" s="1174"/>
      <c r="VRO1" s="1174"/>
      <c r="VRP1" s="1174"/>
      <c r="VRQ1" s="1174"/>
      <c r="VRR1" s="1174"/>
      <c r="VRS1" s="1174"/>
      <c r="VRT1" s="1174"/>
      <c r="VRU1" s="1174"/>
      <c r="VRV1" s="1174"/>
      <c r="VRW1" s="1174"/>
      <c r="VRX1" s="1174"/>
      <c r="VRY1" s="1174"/>
      <c r="VRZ1" s="1174"/>
      <c r="VSA1" s="1174"/>
      <c r="VSB1" s="1174"/>
      <c r="VSC1" s="1174"/>
      <c r="VSD1" s="1174"/>
      <c r="VSE1" s="1174"/>
      <c r="VSF1" s="1174"/>
      <c r="VSG1" s="1174"/>
      <c r="VSH1" s="1174"/>
      <c r="VSI1" s="1174"/>
      <c r="VSJ1" s="1174"/>
      <c r="VSK1" s="1174"/>
      <c r="VSL1" s="1174"/>
      <c r="VSM1" s="1174"/>
      <c r="VSN1" s="1174"/>
      <c r="VSO1" s="1174"/>
      <c r="VSP1" s="1174"/>
      <c r="VSQ1" s="1174"/>
      <c r="VSR1" s="1174"/>
      <c r="VSS1" s="1174"/>
      <c r="VST1" s="1174"/>
      <c r="VSU1" s="1174"/>
      <c r="VSV1" s="1174"/>
      <c r="VSW1" s="1174"/>
      <c r="VSX1" s="1174"/>
      <c r="VSY1" s="1174"/>
      <c r="VSZ1" s="1174"/>
      <c r="VTA1" s="1174"/>
      <c r="VTB1" s="1174"/>
      <c r="VTC1" s="1174"/>
      <c r="VTD1" s="1174"/>
      <c r="VTE1" s="1174"/>
      <c r="VTF1" s="1174"/>
      <c r="VTG1" s="1174"/>
      <c r="VTH1" s="1174"/>
      <c r="VTI1" s="1174"/>
      <c r="VTJ1" s="1174"/>
      <c r="VTK1" s="1174"/>
      <c r="VTL1" s="1174"/>
      <c r="VTM1" s="1174"/>
      <c r="VTN1" s="1174"/>
      <c r="VTO1" s="1174"/>
      <c r="VTP1" s="1174"/>
      <c r="VTQ1" s="1174"/>
      <c r="VTR1" s="1174"/>
      <c r="VTS1" s="1174"/>
      <c r="VTT1" s="1174"/>
      <c r="VTU1" s="1174"/>
      <c r="VTV1" s="1174"/>
      <c r="VTW1" s="1174"/>
      <c r="VTX1" s="1174"/>
      <c r="VTY1" s="1174"/>
      <c r="VTZ1" s="1174"/>
      <c r="VUA1" s="1174"/>
      <c r="VUB1" s="1174"/>
      <c r="VUC1" s="1174"/>
      <c r="VUD1" s="1174"/>
      <c r="VUE1" s="1174"/>
      <c r="VUF1" s="1174"/>
      <c r="VUG1" s="1174"/>
      <c r="VUH1" s="1174"/>
      <c r="VUI1" s="1174"/>
      <c r="VUJ1" s="1174"/>
      <c r="VUK1" s="1174"/>
      <c r="VUL1" s="1174"/>
      <c r="VUM1" s="1174"/>
      <c r="VUN1" s="1174"/>
      <c r="VUO1" s="1174"/>
      <c r="VUP1" s="1174"/>
      <c r="VUQ1" s="1174"/>
      <c r="VUR1" s="1174"/>
      <c r="VUS1" s="1174"/>
      <c r="VUT1" s="1174"/>
      <c r="VUU1" s="1174"/>
      <c r="VUV1" s="1174"/>
      <c r="VUW1" s="1174"/>
      <c r="VUX1" s="1174"/>
      <c r="VUY1" s="1174"/>
      <c r="VUZ1" s="1174"/>
      <c r="VVA1" s="1174"/>
      <c r="VVB1" s="1174"/>
      <c r="VVC1" s="1174"/>
      <c r="VVD1" s="1174"/>
      <c r="VVE1" s="1174"/>
      <c r="VVF1" s="1174"/>
      <c r="VVG1" s="1174"/>
      <c r="VVH1" s="1174"/>
      <c r="VVI1" s="1174"/>
      <c r="VVJ1" s="1174"/>
      <c r="VVK1" s="1174"/>
      <c r="VVL1" s="1174"/>
      <c r="VVM1" s="1174"/>
      <c r="VVN1" s="1174"/>
      <c r="VVO1" s="1174"/>
      <c r="VVP1" s="1174"/>
      <c r="VVQ1" s="1174"/>
      <c r="VVR1" s="1174"/>
      <c r="VVS1" s="1174"/>
      <c r="VVT1" s="1174"/>
      <c r="VVU1" s="1174"/>
      <c r="VVV1" s="1174"/>
      <c r="VVW1" s="1174"/>
      <c r="VVX1" s="1174"/>
      <c r="VVY1" s="1174"/>
      <c r="VVZ1" s="1174"/>
      <c r="VWA1" s="1174"/>
      <c r="VWB1" s="1174"/>
      <c r="VWC1" s="1174"/>
      <c r="VWD1" s="1174"/>
      <c r="VWE1" s="1174"/>
      <c r="VWF1" s="1174"/>
      <c r="VWG1" s="1174"/>
      <c r="VWH1" s="1174"/>
      <c r="VWI1" s="1174"/>
      <c r="VWJ1" s="1174"/>
      <c r="VWK1" s="1174"/>
      <c r="VWL1" s="1174"/>
      <c r="VWM1" s="1174"/>
      <c r="VWN1" s="1174"/>
      <c r="VWO1" s="1174"/>
      <c r="VWP1" s="1174"/>
      <c r="VWQ1" s="1174"/>
      <c r="VWR1" s="1174"/>
      <c r="VWS1" s="1174"/>
      <c r="VWT1" s="1174"/>
      <c r="VWU1" s="1174"/>
      <c r="VWV1" s="1174"/>
      <c r="VWW1" s="1174"/>
      <c r="VWX1" s="1174"/>
      <c r="VWY1" s="1174"/>
      <c r="VWZ1" s="1174"/>
      <c r="VXA1" s="1174"/>
      <c r="VXB1" s="1174"/>
      <c r="VXC1" s="1174"/>
      <c r="VXD1" s="1174"/>
      <c r="VXE1" s="1174"/>
      <c r="VXF1" s="1174"/>
      <c r="VXG1" s="1174"/>
      <c r="VXH1" s="1174"/>
      <c r="VXI1" s="1174"/>
      <c r="VXJ1" s="1174"/>
      <c r="VXK1" s="1174"/>
      <c r="VXL1" s="1174"/>
      <c r="VXM1" s="1174"/>
      <c r="VXN1" s="1174"/>
      <c r="VXO1" s="1174"/>
      <c r="VXP1" s="1174"/>
      <c r="VXQ1" s="1174"/>
      <c r="VXR1" s="1174"/>
      <c r="VXS1" s="1174"/>
      <c r="VXT1" s="1174"/>
      <c r="VXU1" s="1174"/>
      <c r="VXV1" s="1174"/>
      <c r="VXW1" s="1174"/>
      <c r="VXX1" s="1174"/>
      <c r="VXY1" s="1174"/>
      <c r="VXZ1" s="1174"/>
      <c r="VYA1" s="1174"/>
      <c r="VYB1" s="1174"/>
      <c r="VYC1" s="1174"/>
      <c r="VYD1" s="1174"/>
      <c r="VYE1" s="1174"/>
      <c r="VYF1" s="1174"/>
      <c r="VYG1" s="1174"/>
      <c r="VYH1" s="1174"/>
      <c r="VYI1" s="1174"/>
      <c r="VYJ1" s="1174"/>
      <c r="VYK1" s="1174"/>
      <c r="VYL1" s="1174"/>
      <c r="VYM1" s="1174"/>
      <c r="VYN1" s="1174"/>
      <c r="VYO1" s="1174"/>
      <c r="VYP1" s="1174"/>
      <c r="VYQ1" s="1174"/>
      <c r="VYR1" s="1174"/>
      <c r="VYS1" s="1174"/>
      <c r="VYT1" s="1174"/>
      <c r="VYU1" s="1174"/>
      <c r="VYV1" s="1174"/>
      <c r="VYW1" s="1174"/>
      <c r="VYX1" s="1174"/>
      <c r="VYY1" s="1174"/>
      <c r="VYZ1" s="1174"/>
      <c r="VZA1" s="1174"/>
      <c r="VZB1" s="1174"/>
      <c r="VZC1" s="1174"/>
      <c r="VZD1" s="1174"/>
      <c r="VZE1" s="1174"/>
      <c r="VZF1" s="1174"/>
      <c r="VZG1" s="1174"/>
      <c r="VZH1" s="1174"/>
      <c r="VZI1" s="1174"/>
      <c r="VZJ1" s="1174"/>
      <c r="VZK1" s="1174"/>
      <c r="VZL1" s="1174"/>
      <c r="VZM1" s="1174"/>
      <c r="VZN1" s="1174"/>
      <c r="VZO1" s="1174"/>
      <c r="VZP1" s="1174"/>
      <c r="VZQ1" s="1174"/>
      <c r="VZR1" s="1174"/>
      <c r="VZS1" s="1174"/>
      <c r="VZT1" s="1174"/>
      <c r="VZU1" s="1174"/>
      <c r="VZV1" s="1174"/>
      <c r="VZW1" s="1174"/>
      <c r="VZX1" s="1174"/>
      <c r="VZY1" s="1174"/>
      <c r="VZZ1" s="1174"/>
      <c r="WAA1" s="1174"/>
      <c r="WAB1" s="1174"/>
      <c r="WAC1" s="1174"/>
      <c r="WAD1" s="1174"/>
      <c r="WAE1" s="1174"/>
      <c r="WAF1" s="1174"/>
      <c r="WAG1" s="1174"/>
      <c r="WAH1" s="1174"/>
      <c r="WAI1" s="1174"/>
      <c r="WAJ1" s="1174"/>
      <c r="WAK1" s="1174"/>
      <c r="WAL1" s="1174"/>
      <c r="WAM1" s="1174"/>
      <c r="WAN1" s="1174"/>
      <c r="WAO1" s="1174"/>
      <c r="WAP1" s="1174"/>
      <c r="WAQ1" s="1174"/>
      <c r="WAR1" s="1174"/>
      <c r="WAS1" s="1174"/>
      <c r="WAT1" s="1174"/>
      <c r="WAU1" s="1174"/>
      <c r="WAV1" s="1174"/>
      <c r="WAW1" s="1174"/>
      <c r="WAX1" s="1174"/>
      <c r="WAY1" s="1174"/>
      <c r="WAZ1" s="1174"/>
      <c r="WBA1" s="1174"/>
      <c r="WBB1" s="1174"/>
      <c r="WBC1" s="1174"/>
      <c r="WBD1" s="1174"/>
      <c r="WBE1" s="1174"/>
      <c r="WBF1" s="1174"/>
      <c r="WBG1" s="1174"/>
      <c r="WBH1" s="1174"/>
      <c r="WBI1" s="1174"/>
      <c r="WBJ1" s="1174"/>
      <c r="WBK1" s="1174"/>
      <c r="WBL1" s="1174"/>
      <c r="WBM1" s="1174"/>
      <c r="WBN1" s="1174"/>
      <c r="WBO1" s="1174"/>
      <c r="WBP1" s="1174"/>
      <c r="WBQ1" s="1174"/>
      <c r="WBR1" s="1174"/>
      <c r="WBS1" s="1174"/>
      <c r="WBT1" s="1174"/>
      <c r="WBU1" s="1174"/>
      <c r="WBV1" s="1174"/>
      <c r="WBW1" s="1174"/>
      <c r="WBX1" s="1174"/>
      <c r="WBY1" s="1174"/>
      <c r="WBZ1" s="1174"/>
      <c r="WCA1" s="1174"/>
      <c r="WCB1" s="1174"/>
      <c r="WCC1" s="1174"/>
      <c r="WCD1" s="1174"/>
      <c r="WCE1" s="1174"/>
      <c r="WCF1" s="1174"/>
      <c r="WCG1" s="1174"/>
      <c r="WCH1" s="1174"/>
      <c r="WCI1" s="1174"/>
      <c r="WCJ1" s="1174"/>
      <c r="WCK1" s="1174"/>
      <c r="WCL1" s="1174"/>
      <c r="WCM1" s="1174"/>
      <c r="WCN1" s="1174"/>
      <c r="WCO1" s="1174"/>
      <c r="WCP1" s="1174"/>
      <c r="WCQ1" s="1174"/>
      <c r="WCR1" s="1174"/>
      <c r="WCS1" s="1174"/>
      <c r="WCT1" s="1174"/>
      <c r="WCU1" s="1174"/>
      <c r="WCV1" s="1174"/>
      <c r="WCW1" s="1174"/>
      <c r="WCX1" s="1174"/>
      <c r="WCY1" s="1174"/>
      <c r="WCZ1" s="1174"/>
      <c r="WDA1" s="1174"/>
      <c r="WDB1" s="1174"/>
      <c r="WDC1" s="1174"/>
      <c r="WDD1" s="1174"/>
      <c r="WDE1" s="1174"/>
      <c r="WDF1" s="1174"/>
      <c r="WDG1" s="1174"/>
      <c r="WDH1" s="1174"/>
      <c r="WDI1" s="1174"/>
      <c r="WDJ1" s="1174"/>
      <c r="WDK1" s="1174"/>
      <c r="WDL1" s="1174"/>
      <c r="WDM1" s="1174"/>
      <c r="WDN1" s="1174"/>
      <c r="WDO1" s="1174"/>
      <c r="WDP1" s="1174"/>
      <c r="WDQ1" s="1174"/>
      <c r="WDR1" s="1174"/>
      <c r="WDS1" s="1174"/>
      <c r="WDT1" s="1174"/>
      <c r="WDU1" s="1174"/>
      <c r="WDV1" s="1174"/>
      <c r="WDW1" s="1174"/>
      <c r="WDX1" s="1174"/>
      <c r="WDY1" s="1174"/>
      <c r="WDZ1" s="1174"/>
      <c r="WEA1" s="1174"/>
      <c r="WEB1" s="1174"/>
      <c r="WEC1" s="1174"/>
      <c r="WED1" s="1174"/>
      <c r="WEE1" s="1174"/>
      <c r="WEF1" s="1174"/>
      <c r="WEG1" s="1174"/>
      <c r="WEH1" s="1174"/>
      <c r="WEI1" s="1174"/>
      <c r="WEJ1" s="1174"/>
      <c r="WEK1" s="1174"/>
      <c r="WEL1" s="1174"/>
      <c r="WEM1" s="1174"/>
      <c r="WEN1" s="1174"/>
      <c r="WEO1" s="1174"/>
      <c r="WEP1" s="1174"/>
      <c r="WEQ1" s="1174"/>
      <c r="WER1" s="1174"/>
      <c r="WES1" s="1174"/>
      <c r="WET1" s="1174"/>
      <c r="WEU1" s="1174"/>
      <c r="WEV1" s="1174"/>
      <c r="WEW1" s="1174"/>
      <c r="WEX1" s="1174"/>
      <c r="WEY1" s="1174"/>
      <c r="WEZ1" s="1174"/>
      <c r="WFA1" s="1174"/>
      <c r="WFB1" s="1174"/>
      <c r="WFC1" s="1174"/>
      <c r="WFD1" s="1174"/>
      <c r="WFE1" s="1174"/>
      <c r="WFF1" s="1174"/>
      <c r="WFG1" s="1174"/>
      <c r="WFH1" s="1174"/>
      <c r="WFI1" s="1174"/>
      <c r="WFJ1" s="1174"/>
      <c r="WFK1" s="1174"/>
      <c r="WFL1" s="1174"/>
      <c r="WFM1" s="1174"/>
      <c r="WFN1" s="1174"/>
      <c r="WFO1" s="1174"/>
      <c r="WFP1" s="1174"/>
      <c r="WFQ1" s="1174"/>
      <c r="WFR1" s="1174"/>
      <c r="WFS1" s="1174"/>
      <c r="WFT1" s="1174"/>
      <c r="WFU1" s="1174"/>
      <c r="WFV1" s="1174"/>
      <c r="WFW1" s="1174"/>
      <c r="WFX1" s="1174"/>
      <c r="WFY1" s="1174"/>
      <c r="WFZ1" s="1174"/>
      <c r="WGA1" s="1174"/>
      <c r="WGB1" s="1174"/>
      <c r="WGC1" s="1174"/>
      <c r="WGD1" s="1174"/>
      <c r="WGE1" s="1174"/>
      <c r="WGF1" s="1174"/>
      <c r="WGG1" s="1174"/>
      <c r="WGH1" s="1174"/>
      <c r="WGI1" s="1174"/>
      <c r="WGJ1" s="1174"/>
      <c r="WGK1" s="1174"/>
      <c r="WGL1" s="1174"/>
      <c r="WGM1" s="1174"/>
      <c r="WGN1" s="1174"/>
      <c r="WGO1" s="1174"/>
      <c r="WGP1" s="1174"/>
      <c r="WGQ1" s="1174"/>
      <c r="WGR1" s="1174"/>
      <c r="WGS1" s="1174"/>
      <c r="WGT1" s="1174"/>
      <c r="WGU1" s="1174"/>
      <c r="WGV1" s="1174"/>
      <c r="WGW1" s="1174"/>
      <c r="WGX1" s="1174"/>
      <c r="WGY1" s="1174"/>
      <c r="WGZ1" s="1174"/>
      <c r="WHA1" s="1174"/>
      <c r="WHB1" s="1174"/>
      <c r="WHC1" s="1174"/>
      <c r="WHD1" s="1174"/>
      <c r="WHE1" s="1174"/>
      <c r="WHF1" s="1174"/>
      <c r="WHG1" s="1174"/>
      <c r="WHH1" s="1174"/>
      <c r="WHI1" s="1174"/>
      <c r="WHJ1" s="1174"/>
      <c r="WHK1" s="1174"/>
      <c r="WHL1" s="1174"/>
      <c r="WHM1" s="1174"/>
      <c r="WHN1" s="1174"/>
      <c r="WHO1" s="1174"/>
      <c r="WHP1" s="1174"/>
      <c r="WHQ1" s="1174"/>
      <c r="WHR1" s="1174"/>
      <c r="WHS1" s="1174"/>
      <c r="WHT1" s="1174"/>
      <c r="WHU1" s="1174"/>
      <c r="WHV1" s="1174"/>
      <c r="WHW1" s="1174"/>
      <c r="WHX1" s="1174"/>
      <c r="WHY1" s="1174"/>
      <c r="WHZ1" s="1174"/>
      <c r="WIA1" s="1174"/>
      <c r="WIB1" s="1174"/>
      <c r="WIC1" s="1174"/>
      <c r="WID1" s="1174"/>
      <c r="WIE1" s="1174"/>
      <c r="WIF1" s="1174"/>
      <c r="WIG1" s="1174"/>
      <c r="WIH1" s="1174"/>
      <c r="WII1" s="1174"/>
      <c r="WIJ1" s="1174"/>
      <c r="WIK1" s="1174"/>
      <c r="WIL1" s="1174"/>
      <c r="WIM1" s="1174"/>
      <c r="WIN1" s="1174"/>
      <c r="WIO1" s="1174"/>
      <c r="WIP1" s="1174"/>
      <c r="WIQ1" s="1174"/>
      <c r="WIR1" s="1174"/>
      <c r="WIS1" s="1174"/>
      <c r="WIT1" s="1174"/>
      <c r="WIU1" s="1174"/>
      <c r="WIV1" s="1174"/>
      <c r="WIW1" s="1174"/>
      <c r="WIX1" s="1174"/>
      <c r="WIY1" s="1174"/>
      <c r="WIZ1" s="1174"/>
      <c r="WJA1" s="1174"/>
      <c r="WJB1" s="1174"/>
      <c r="WJC1" s="1174"/>
      <c r="WJD1" s="1174"/>
      <c r="WJE1" s="1174"/>
      <c r="WJF1" s="1174"/>
      <c r="WJG1" s="1174"/>
      <c r="WJH1" s="1174"/>
      <c r="WJI1" s="1174"/>
      <c r="WJJ1" s="1174"/>
      <c r="WJK1" s="1174"/>
      <c r="WJL1" s="1174"/>
      <c r="WJM1" s="1174"/>
      <c r="WJN1" s="1174"/>
      <c r="WJO1" s="1174"/>
      <c r="WJP1" s="1174"/>
      <c r="WJQ1" s="1174"/>
      <c r="WJR1" s="1174"/>
      <c r="WJS1" s="1174"/>
      <c r="WJT1" s="1174"/>
      <c r="WJU1" s="1174"/>
      <c r="WJV1" s="1174"/>
      <c r="WJW1" s="1174"/>
      <c r="WJX1" s="1174"/>
      <c r="WJY1" s="1174"/>
      <c r="WJZ1" s="1174"/>
      <c r="WKA1" s="1174"/>
      <c r="WKB1" s="1174"/>
      <c r="WKC1" s="1174"/>
      <c r="WKD1" s="1174"/>
      <c r="WKE1" s="1174"/>
      <c r="WKF1" s="1174"/>
      <c r="WKG1" s="1174"/>
      <c r="WKH1" s="1174"/>
      <c r="WKI1" s="1174"/>
      <c r="WKJ1" s="1174"/>
      <c r="WKK1" s="1174"/>
      <c r="WKL1" s="1174"/>
      <c r="WKM1" s="1174"/>
      <c r="WKN1" s="1174"/>
      <c r="WKO1" s="1174"/>
      <c r="WKP1" s="1174"/>
      <c r="WKQ1" s="1174"/>
      <c r="WKR1" s="1174"/>
      <c r="WKS1" s="1174"/>
      <c r="WKT1" s="1174"/>
      <c r="WKU1" s="1174"/>
      <c r="WKV1" s="1174"/>
      <c r="WKW1" s="1174"/>
      <c r="WKX1" s="1174"/>
      <c r="WKY1" s="1174"/>
      <c r="WKZ1" s="1174"/>
      <c r="WLA1" s="1174"/>
      <c r="WLB1" s="1174"/>
      <c r="WLC1" s="1174"/>
      <c r="WLD1" s="1174"/>
      <c r="WLE1" s="1174"/>
      <c r="WLF1" s="1174"/>
      <c r="WLG1" s="1174"/>
      <c r="WLH1" s="1174"/>
      <c r="WLI1" s="1174"/>
      <c r="WLJ1" s="1174"/>
      <c r="WLK1" s="1174"/>
      <c r="WLL1" s="1174"/>
      <c r="WLM1" s="1174"/>
      <c r="WLN1" s="1174"/>
      <c r="WLO1" s="1174"/>
      <c r="WLP1" s="1174"/>
      <c r="WLQ1" s="1174"/>
      <c r="WLR1" s="1174"/>
      <c r="WLS1" s="1174"/>
      <c r="WLT1" s="1174"/>
      <c r="WLU1" s="1174"/>
      <c r="WLV1" s="1174"/>
      <c r="WLW1" s="1174"/>
      <c r="WLX1" s="1174"/>
      <c r="WLY1" s="1174"/>
      <c r="WLZ1" s="1174"/>
      <c r="WMA1" s="1174"/>
      <c r="WMB1" s="1174"/>
      <c r="WMC1" s="1174"/>
      <c r="WMD1" s="1174"/>
      <c r="WME1" s="1174"/>
      <c r="WMF1" s="1174"/>
      <c r="WMG1" s="1174"/>
      <c r="WMH1" s="1174"/>
      <c r="WMI1" s="1174"/>
      <c r="WMJ1" s="1174"/>
      <c r="WMK1" s="1174"/>
      <c r="WML1" s="1174"/>
      <c r="WMM1" s="1174"/>
      <c r="WMN1" s="1174"/>
      <c r="WMO1" s="1174"/>
      <c r="WMP1" s="1174"/>
      <c r="WMQ1" s="1174"/>
      <c r="WMR1" s="1174"/>
      <c r="WMS1" s="1174"/>
      <c r="WMT1" s="1174"/>
      <c r="WMU1" s="1174"/>
      <c r="WMV1" s="1174"/>
      <c r="WMW1" s="1174"/>
      <c r="WMX1" s="1174"/>
      <c r="WMY1" s="1174"/>
      <c r="WMZ1" s="1174"/>
      <c r="WNA1" s="1174"/>
      <c r="WNB1" s="1174"/>
      <c r="WNC1" s="1174"/>
      <c r="WND1" s="1174"/>
      <c r="WNE1" s="1174"/>
      <c r="WNF1" s="1174"/>
      <c r="WNG1" s="1174"/>
      <c r="WNH1" s="1174"/>
      <c r="WNI1" s="1174"/>
      <c r="WNJ1" s="1174"/>
      <c r="WNK1" s="1174"/>
      <c r="WNL1" s="1174"/>
      <c r="WNM1" s="1174"/>
      <c r="WNN1" s="1174"/>
      <c r="WNO1" s="1174"/>
      <c r="WNP1" s="1174"/>
      <c r="WNQ1" s="1174"/>
      <c r="WNR1" s="1174"/>
      <c r="WNS1" s="1174"/>
      <c r="WNT1" s="1174"/>
      <c r="WNU1" s="1174"/>
      <c r="WNV1" s="1174"/>
      <c r="WNW1" s="1174"/>
      <c r="WNX1" s="1174"/>
      <c r="WNY1" s="1174"/>
      <c r="WNZ1" s="1174"/>
      <c r="WOA1" s="1174"/>
      <c r="WOB1" s="1174"/>
      <c r="WOC1" s="1174"/>
      <c r="WOD1" s="1174"/>
      <c r="WOE1" s="1174"/>
      <c r="WOF1" s="1174"/>
      <c r="WOG1" s="1174"/>
      <c r="WOH1" s="1174"/>
      <c r="WOI1" s="1174"/>
      <c r="WOJ1" s="1174"/>
      <c r="WOK1" s="1174"/>
      <c r="WOL1" s="1174"/>
      <c r="WOM1" s="1174"/>
      <c r="WON1" s="1174"/>
      <c r="WOO1" s="1174"/>
      <c r="WOP1" s="1174"/>
      <c r="WOQ1" s="1174"/>
      <c r="WOR1" s="1174"/>
      <c r="WOS1" s="1174"/>
      <c r="WOT1" s="1174"/>
      <c r="WOU1" s="1174"/>
      <c r="WOV1" s="1174"/>
      <c r="WOW1" s="1174"/>
      <c r="WOX1" s="1174"/>
      <c r="WOY1" s="1174"/>
      <c r="WOZ1" s="1174"/>
      <c r="WPA1" s="1174"/>
      <c r="WPB1" s="1174"/>
      <c r="WPC1" s="1174"/>
      <c r="WPD1" s="1174"/>
      <c r="WPE1" s="1174"/>
      <c r="WPF1" s="1174"/>
      <c r="WPG1" s="1174"/>
      <c r="WPH1" s="1174"/>
      <c r="WPI1" s="1174"/>
      <c r="WPJ1" s="1174"/>
      <c r="WPK1" s="1174"/>
      <c r="WPL1" s="1174"/>
      <c r="WPM1" s="1174"/>
      <c r="WPN1" s="1174"/>
      <c r="WPO1" s="1174"/>
      <c r="WPP1" s="1174"/>
      <c r="WPQ1" s="1174"/>
      <c r="WPR1" s="1174"/>
      <c r="WPS1" s="1174"/>
      <c r="WPT1" s="1174"/>
      <c r="WPU1" s="1174"/>
      <c r="WPV1" s="1174"/>
      <c r="WPW1" s="1174"/>
      <c r="WPX1" s="1174"/>
      <c r="WPY1" s="1174"/>
      <c r="WPZ1" s="1174"/>
      <c r="WQA1" s="1174"/>
      <c r="WQB1" s="1174"/>
      <c r="WQC1" s="1174"/>
      <c r="WQD1" s="1174"/>
      <c r="WQE1" s="1174"/>
      <c r="WQF1" s="1174"/>
      <c r="WQG1" s="1174"/>
      <c r="WQH1" s="1174"/>
      <c r="WQI1" s="1174"/>
      <c r="WQJ1" s="1174"/>
      <c r="WQK1" s="1174"/>
      <c r="WQL1" s="1174"/>
      <c r="WQM1" s="1174"/>
      <c r="WQN1" s="1174"/>
      <c r="WQO1" s="1174"/>
      <c r="WQP1" s="1174"/>
      <c r="WQQ1" s="1174"/>
      <c r="WQR1" s="1174"/>
      <c r="WQS1" s="1174"/>
      <c r="WQT1" s="1174"/>
      <c r="WQU1" s="1174"/>
      <c r="WQV1" s="1174"/>
      <c r="WQW1" s="1174"/>
      <c r="WQX1" s="1174"/>
      <c r="WQY1" s="1174"/>
      <c r="WQZ1" s="1174"/>
      <c r="WRA1" s="1174"/>
      <c r="WRB1" s="1174"/>
      <c r="WRC1" s="1174"/>
      <c r="WRD1" s="1174"/>
      <c r="WRE1" s="1174"/>
      <c r="WRF1" s="1174"/>
      <c r="WRG1" s="1174"/>
      <c r="WRH1" s="1174"/>
      <c r="WRI1" s="1174"/>
      <c r="WRJ1" s="1174"/>
      <c r="WRK1" s="1174"/>
      <c r="WRL1" s="1174"/>
      <c r="WRM1" s="1174"/>
      <c r="WRN1" s="1174"/>
      <c r="WRO1" s="1174"/>
      <c r="WRP1" s="1174"/>
      <c r="WRQ1" s="1174"/>
      <c r="WRR1" s="1174"/>
      <c r="WRS1" s="1174"/>
      <c r="WRT1" s="1174"/>
      <c r="WRU1" s="1174"/>
      <c r="WRV1" s="1174"/>
      <c r="WRW1" s="1174"/>
      <c r="WRX1" s="1174"/>
      <c r="WRY1" s="1174"/>
      <c r="WRZ1" s="1174"/>
      <c r="WSA1" s="1174"/>
      <c r="WSB1" s="1174"/>
      <c r="WSC1" s="1174"/>
      <c r="WSD1" s="1174"/>
      <c r="WSE1" s="1174"/>
      <c r="WSF1" s="1174"/>
      <c r="WSG1" s="1174"/>
      <c r="WSH1" s="1174"/>
      <c r="WSI1" s="1174"/>
      <c r="WSJ1" s="1174"/>
      <c r="WSK1" s="1174"/>
      <c r="WSL1" s="1174"/>
      <c r="WSM1" s="1174"/>
      <c r="WSN1" s="1174"/>
      <c r="WSO1" s="1174"/>
      <c r="WSP1" s="1174"/>
      <c r="WSQ1" s="1174"/>
      <c r="WSR1" s="1174"/>
      <c r="WSS1" s="1174"/>
      <c r="WST1" s="1174"/>
      <c r="WSU1" s="1174"/>
      <c r="WSV1" s="1174"/>
      <c r="WSW1" s="1174"/>
      <c r="WSX1" s="1174"/>
      <c r="WSY1" s="1174"/>
      <c r="WSZ1" s="1174"/>
      <c r="WTA1" s="1174"/>
      <c r="WTB1" s="1174"/>
      <c r="WTC1" s="1174"/>
      <c r="WTD1" s="1174"/>
      <c r="WTE1" s="1174"/>
      <c r="WTF1" s="1174"/>
      <c r="WTG1" s="1174"/>
      <c r="WTH1" s="1174"/>
      <c r="WTI1" s="1174"/>
      <c r="WTJ1" s="1174"/>
      <c r="WTK1" s="1174"/>
      <c r="WTL1" s="1174"/>
      <c r="WTM1" s="1174"/>
      <c r="WTN1" s="1174"/>
      <c r="WTO1" s="1174"/>
      <c r="WTP1" s="1174"/>
      <c r="WTQ1" s="1174"/>
      <c r="WTR1" s="1174"/>
      <c r="WTS1" s="1174"/>
      <c r="WTT1" s="1174"/>
      <c r="WTU1" s="1174"/>
      <c r="WTV1" s="1174"/>
      <c r="WTW1" s="1174"/>
      <c r="WTX1" s="1174"/>
      <c r="WTY1" s="1174"/>
      <c r="WTZ1" s="1174"/>
      <c r="WUA1" s="1174"/>
      <c r="WUB1" s="1174"/>
      <c r="WUC1" s="1174"/>
      <c r="WUD1" s="1174"/>
      <c r="WUE1" s="1174"/>
      <c r="WUF1" s="1174"/>
      <c r="WUG1" s="1174"/>
      <c r="WUH1" s="1174"/>
      <c r="WUI1" s="1174"/>
      <c r="WUJ1" s="1174"/>
      <c r="WUK1" s="1174"/>
      <c r="WUL1" s="1174"/>
      <c r="WUM1" s="1174"/>
      <c r="WUN1" s="1174"/>
      <c r="WUO1" s="1174"/>
      <c r="WUP1" s="1174"/>
      <c r="WUQ1" s="1174"/>
      <c r="WUR1" s="1174"/>
      <c r="WUS1" s="1174"/>
      <c r="WUT1" s="1174"/>
      <c r="WUU1" s="1174"/>
      <c r="WUV1" s="1174"/>
      <c r="WUW1" s="1174"/>
      <c r="WUX1" s="1174"/>
      <c r="WUY1" s="1174"/>
      <c r="WUZ1" s="1174"/>
      <c r="WVA1" s="1174"/>
      <c r="WVB1" s="1174"/>
      <c r="WVC1" s="1174"/>
      <c r="WVD1" s="1174"/>
      <c r="WVE1" s="1174"/>
      <c r="WVF1" s="1174"/>
      <c r="WVG1" s="1174"/>
      <c r="WVH1" s="1174"/>
      <c r="WVI1" s="1174"/>
      <c r="WVJ1" s="1174"/>
      <c r="WVK1" s="1174"/>
      <c r="WVL1" s="1174"/>
      <c r="WVM1" s="1174"/>
      <c r="WVN1" s="1174"/>
      <c r="WVO1" s="1174"/>
      <c r="WVP1" s="1174"/>
      <c r="WVQ1" s="1174"/>
      <c r="WVR1" s="1174"/>
      <c r="WVS1" s="1174"/>
      <c r="WVT1" s="1174"/>
      <c r="WVU1" s="1174"/>
      <c r="WVV1" s="1174"/>
      <c r="WVW1" s="1174"/>
      <c r="WVX1" s="1174"/>
      <c r="WVY1" s="1174"/>
      <c r="WVZ1" s="1174"/>
      <c r="WWA1" s="1174"/>
      <c r="WWB1" s="1174"/>
      <c r="WWC1" s="1174"/>
      <c r="WWD1" s="1174"/>
      <c r="WWE1" s="1174"/>
      <c r="WWF1" s="1174"/>
      <c r="WWG1" s="1174"/>
      <c r="WWH1" s="1174"/>
      <c r="WWI1" s="1174"/>
      <c r="WWJ1" s="1174"/>
      <c r="WWK1" s="1174"/>
      <c r="WWL1" s="1174"/>
      <c r="WWM1" s="1174"/>
      <c r="WWN1" s="1174"/>
      <c r="WWO1" s="1174"/>
      <c r="WWP1" s="1174"/>
      <c r="WWQ1" s="1174"/>
      <c r="WWR1" s="1174"/>
      <c r="WWS1" s="1174"/>
      <c r="WWT1" s="1174"/>
      <c r="WWU1" s="1174"/>
      <c r="WWV1" s="1174"/>
      <c r="WWW1" s="1174"/>
      <c r="WWX1" s="1174"/>
      <c r="WWY1" s="1174"/>
      <c r="WWZ1" s="1174"/>
      <c r="WXA1" s="1174"/>
      <c r="WXB1" s="1174"/>
      <c r="WXC1" s="1174"/>
      <c r="WXD1" s="1174"/>
      <c r="WXE1" s="1174"/>
      <c r="WXF1" s="1174"/>
      <c r="WXG1" s="1174"/>
      <c r="WXH1" s="1174"/>
      <c r="WXI1" s="1174"/>
      <c r="WXJ1" s="1174"/>
      <c r="WXK1" s="1174"/>
      <c r="WXL1" s="1174"/>
      <c r="WXM1" s="1174"/>
      <c r="WXN1" s="1174"/>
      <c r="WXO1" s="1174"/>
      <c r="WXP1" s="1174"/>
      <c r="WXQ1" s="1174"/>
      <c r="WXR1" s="1174"/>
      <c r="WXS1" s="1174"/>
      <c r="WXT1" s="1174"/>
      <c r="WXU1" s="1174"/>
      <c r="WXV1" s="1174"/>
      <c r="WXW1" s="1174"/>
      <c r="WXX1" s="1174"/>
      <c r="WXY1" s="1174"/>
      <c r="WXZ1" s="1174"/>
      <c r="WYA1" s="1174"/>
      <c r="WYB1" s="1174"/>
      <c r="WYC1" s="1174"/>
      <c r="WYD1" s="1174"/>
      <c r="WYE1" s="1174"/>
      <c r="WYF1" s="1174"/>
      <c r="WYG1" s="1174"/>
      <c r="WYH1" s="1174"/>
      <c r="WYI1" s="1174"/>
      <c r="WYJ1" s="1174"/>
      <c r="WYK1" s="1174"/>
      <c r="WYL1" s="1174"/>
      <c r="WYM1" s="1174"/>
      <c r="WYN1" s="1174"/>
      <c r="WYO1" s="1174"/>
      <c r="WYP1" s="1174"/>
      <c r="WYQ1" s="1174"/>
      <c r="WYR1" s="1174"/>
      <c r="WYS1" s="1174"/>
      <c r="WYT1" s="1174"/>
      <c r="WYU1" s="1174"/>
      <c r="WYV1" s="1174"/>
      <c r="WYW1" s="1174"/>
      <c r="WYX1" s="1174"/>
      <c r="WYY1" s="1174"/>
      <c r="WYZ1" s="1174"/>
      <c r="WZA1" s="1174"/>
      <c r="WZB1" s="1174"/>
      <c r="WZC1" s="1174"/>
      <c r="WZD1" s="1174"/>
      <c r="WZE1" s="1174"/>
      <c r="WZF1" s="1174"/>
      <c r="WZG1" s="1174"/>
      <c r="WZH1" s="1174"/>
      <c r="WZI1" s="1174"/>
      <c r="WZJ1" s="1174"/>
      <c r="WZK1" s="1174"/>
      <c r="WZL1" s="1174"/>
      <c r="WZM1" s="1174"/>
      <c r="WZN1" s="1174"/>
      <c r="WZO1" s="1174"/>
      <c r="WZP1" s="1174"/>
      <c r="WZQ1" s="1174"/>
      <c r="WZR1" s="1174"/>
      <c r="WZS1" s="1174"/>
      <c r="WZT1" s="1174"/>
      <c r="WZU1" s="1174"/>
      <c r="WZV1" s="1174"/>
      <c r="WZW1" s="1174"/>
      <c r="WZX1" s="1174"/>
      <c r="WZY1" s="1174"/>
      <c r="WZZ1" s="1174"/>
      <c r="XAA1" s="1174"/>
      <c r="XAB1" s="1174"/>
      <c r="XAC1" s="1174"/>
      <c r="XAD1" s="1174"/>
      <c r="XAE1" s="1174"/>
      <c r="XAF1" s="1174"/>
      <c r="XAG1" s="1174"/>
      <c r="XAH1" s="1174"/>
      <c r="XAI1" s="1174"/>
      <c r="XAJ1" s="1174"/>
      <c r="XAK1" s="1174"/>
      <c r="XAL1" s="1174"/>
      <c r="XAM1" s="1174"/>
      <c r="XAN1" s="1174"/>
      <c r="XAO1" s="1174"/>
      <c r="XAP1" s="1174"/>
      <c r="XAQ1" s="1174"/>
      <c r="XAR1" s="1174"/>
      <c r="XAS1" s="1174"/>
      <c r="XAT1" s="1174"/>
      <c r="XAU1" s="1174"/>
      <c r="XAV1" s="1174"/>
      <c r="XAW1" s="1174"/>
      <c r="XAX1" s="1174"/>
      <c r="XAY1" s="1174"/>
      <c r="XAZ1" s="1174"/>
      <c r="XBA1" s="1174"/>
      <c r="XBB1" s="1174"/>
      <c r="XBC1" s="1174"/>
      <c r="XBD1" s="1174"/>
      <c r="XBE1" s="1174"/>
      <c r="XBF1" s="1174"/>
      <c r="XBG1" s="1174"/>
      <c r="XBH1" s="1174"/>
      <c r="XBI1" s="1174"/>
      <c r="XBJ1" s="1174"/>
      <c r="XBK1" s="1174"/>
      <c r="XBL1" s="1174"/>
      <c r="XBM1" s="1174"/>
      <c r="XBN1" s="1174"/>
      <c r="XBO1" s="1174"/>
      <c r="XBP1" s="1174"/>
      <c r="XBQ1" s="1174"/>
      <c r="XBR1" s="1174"/>
      <c r="XBS1" s="1174"/>
      <c r="XBT1" s="1174"/>
      <c r="XBU1" s="1174"/>
      <c r="XBV1" s="1174"/>
      <c r="XBW1" s="1174"/>
      <c r="XBX1" s="1174"/>
      <c r="XBY1" s="1174"/>
      <c r="XBZ1" s="1174"/>
      <c r="XCA1" s="1174"/>
      <c r="XCB1" s="1174"/>
      <c r="XCC1" s="1174"/>
      <c r="XCD1" s="1174"/>
      <c r="XCE1" s="1174"/>
      <c r="XCF1" s="1174"/>
      <c r="XCG1" s="1174"/>
      <c r="XCH1" s="1174"/>
      <c r="XCI1" s="1174"/>
      <c r="XCJ1" s="1174"/>
      <c r="XCK1" s="1174"/>
      <c r="XCL1" s="1174"/>
      <c r="XCM1" s="1174"/>
      <c r="XCN1" s="1174"/>
      <c r="XCO1" s="1174"/>
      <c r="XCP1" s="1174"/>
      <c r="XCQ1" s="1174"/>
      <c r="XCR1" s="1174"/>
      <c r="XCS1" s="1174"/>
      <c r="XCT1" s="1174"/>
      <c r="XCU1" s="1174"/>
      <c r="XCV1" s="1174"/>
      <c r="XCW1" s="1174"/>
      <c r="XCX1" s="1174"/>
      <c r="XCY1" s="1174"/>
      <c r="XCZ1" s="1174"/>
      <c r="XDA1" s="1174"/>
      <c r="XDB1" s="1174"/>
      <c r="XDC1" s="1174"/>
      <c r="XDD1" s="1174"/>
      <c r="XDE1" s="1174"/>
      <c r="XDF1" s="1174"/>
      <c r="XDG1" s="1174"/>
      <c r="XDH1" s="1174"/>
      <c r="XDI1" s="1174"/>
      <c r="XDJ1" s="1174"/>
      <c r="XDK1" s="1174"/>
      <c r="XDL1" s="1174"/>
      <c r="XDM1" s="1174"/>
      <c r="XDN1" s="1174"/>
      <c r="XDO1" s="1174"/>
      <c r="XDP1" s="1174"/>
      <c r="XDQ1" s="1174"/>
      <c r="XDR1" s="1174"/>
      <c r="XDS1" s="1174"/>
      <c r="XDT1" s="1174"/>
      <c r="XDU1" s="1174"/>
      <c r="XDV1" s="1174"/>
      <c r="XDW1" s="1174"/>
      <c r="XDX1" s="1174"/>
      <c r="XDY1" s="1174"/>
      <c r="XDZ1" s="1174"/>
      <c r="XEA1" s="1174"/>
      <c r="XEB1" s="1174"/>
      <c r="XEC1" s="1174"/>
      <c r="XED1" s="1174"/>
      <c r="XEE1" s="1174"/>
      <c r="XEF1" s="1174"/>
      <c r="XEG1" s="1174"/>
      <c r="XEH1" s="1174"/>
      <c r="XEI1" s="1174"/>
      <c r="XEJ1" s="1174"/>
      <c r="XEK1" s="1174"/>
      <c r="XEL1" s="1174"/>
      <c r="XEM1" s="1174"/>
      <c r="XEN1" s="1174"/>
      <c r="XEO1" s="1174"/>
      <c r="XEP1" s="1174"/>
      <c r="XEQ1" s="1174"/>
      <c r="XER1" s="1174"/>
      <c r="XES1" s="1174"/>
      <c r="XET1" s="1174"/>
      <c r="XEU1" s="1174"/>
      <c r="XEV1" s="1174"/>
      <c r="XEW1" s="1174"/>
      <c r="XEX1" s="1174"/>
      <c r="XEY1" s="1174"/>
      <c r="XEZ1" s="1174"/>
      <c r="XFA1" s="1174"/>
    </row>
    <row r="2" spans="1:16381" ht="17.45" customHeight="1" x14ac:dyDescent="0.2">
      <c r="A2" s="1078" t="s">
        <v>40</v>
      </c>
      <c r="B2" s="1075"/>
      <c r="C2" s="1075"/>
      <c r="D2" s="1075"/>
    </row>
    <row r="3" spans="1:16381" ht="17.45" customHeight="1" x14ac:dyDescent="0.2">
      <c r="A3" s="1079" t="s">
        <v>112</v>
      </c>
      <c r="B3" s="1079"/>
      <c r="C3" s="1079"/>
      <c r="D3" s="1079"/>
    </row>
    <row r="4" spans="1:16381" ht="17.45" customHeight="1" x14ac:dyDescent="0.2">
      <c r="A4" s="1175" t="s">
        <v>39</v>
      </c>
      <c r="B4" s="1175"/>
      <c r="C4" s="1175"/>
      <c r="D4" s="1175"/>
    </row>
    <row r="5" spans="1:16381" ht="17.45" customHeight="1" x14ac:dyDescent="0.2">
      <c r="A5" s="1077" t="s">
        <v>0</v>
      </c>
      <c r="B5" s="1077"/>
      <c r="C5" s="1077"/>
      <c r="D5" s="1077"/>
    </row>
    <row r="6" spans="1:16381" s="14" customFormat="1" ht="21" customHeight="1" x14ac:dyDescent="0.3">
      <c r="A6" s="1171" t="s">
        <v>38</v>
      </c>
      <c r="B6" s="1172" t="s">
        <v>37</v>
      </c>
      <c r="C6" s="1173" t="s">
        <v>114</v>
      </c>
      <c r="D6" s="1173" t="s">
        <v>36</v>
      </c>
    </row>
    <row r="7" spans="1:16381" s="14" customFormat="1" ht="20.25" customHeight="1" x14ac:dyDescent="0.3">
      <c r="A7" s="1171"/>
      <c r="B7" s="1172"/>
      <c r="C7" s="1173"/>
      <c r="D7" s="1173"/>
    </row>
    <row r="8" spans="1:16381" s="8" customFormat="1" ht="17.45" customHeight="1" x14ac:dyDescent="0.3">
      <c r="A8" s="1080" t="s">
        <v>35</v>
      </c>
      <c r="B8" s="1081"/>
      <c r="C8" s="1082">
        <f>+C9+C16</f>
        <v>244216689316</v>
      </c>
      <c r="D8" s="1082">
        <f>+D9+D16</f>
        <v>294735234009</v>
      </c>
      <c r="E8" s="1165">
        <f>+C8-[29]Activos!C7</f>
        <v>0</v>
      </c>
      <c r="F8" s="1165">
        <f>+D8-[29]Activos!D7</f>
        <v>0</v>
      </c>
      <c r="K8" s="9"/>
    </row>
    <row r="9" spans="1:16381" s="10" customFormat="1" ht="17.45" customHeight="1" x14ac:dyDescent="0.3">
      <c r="A9" s="1080" t="s">
        <v>34</v>
      </c>
      <c r="B9" s="1081">
        <v>6</v>
      </c>
      <c r="C9" s="1083">
        <f>SUM(C10:C15)</f>
        <v>234161155565</v>
      </c>
      <c r="D9" s="1083">
        <f>SUM(D10:D15)</f>
        <v>286011474506</v>
      </c>
      <c r="E9" s="1165">
        <f>+C9-[29]Activos!C8</f>
        <v>0</v>
      </c>
      <c r="F9" s="1165">
        <f>+D9-[29]Activos!D8</f>
        <v>0</v>
      </c>
      <c r="K9" s="11"/>
    </row>
    <row r="10" spans="1:16381" s="10" customFormat="1" ht="17.45" customHeight="1" x14ac:dyDescent="0.3">
      <c r="A10" s="1084" t="s">
        <v>33</v>
      </c>
      <c r="B10" s="1085" t="s">
        <v>32</v>
      </c>
      <c r="C10" s="1086">
        <v>573781413</v>
      </c>
      <c r="D10" s="1086">
        <v>727189447</v>
      </c>
      <c r="E10" s="1165">
        <f>+C10-[29]Activos!C9</f>
        <v>0</v>
      </c>
      <c r="F10" s="1165">
        <f>+D10-[29]Activos!D9</f>
        <v>0</v>
      </c>
      <c r="K10" s="11"/>
    </row>
    <row r="11" spans="1:16381" s="10" customFormat="1" ht="17.45" customHeight="1" x14ac:dyDescent="0.3">
      <c r="A11" s="1084" t="s">
        <v>31</v>
      </c>
      <c r="B11" s="1085" t="s">
        <v>29</v>
      </c>
      <c r="C11" s="1087">
        <v>156749876075</v>
      </c>
      <c r="D11" s="1087">
        <v>191323904697</v>
      </c>
      <c r="E11" s="1165">
        <f>+C11-[29]Activos!C10</f>
        <v>0</v>
      </c>
      <c r="F11" s="1165">
        <f>+D11-[29]Activos!D10</f>
        <v>0</v>
      </c>
      <c r="K11" s="11"/>
    </row>
    <row r="12" spans="1:16381" s="10" customFormat="1" ht="17.45" customHeight="1" x14ac:dyDescent="0.3">
      <c r="A12" s="1084" t="s">
        <v>30</v>
      </c>
      <c r="B12" s="1085" t="s">
        <v>29</v>
      </c>
      <c r="C12" s="1087">
        <v>57740245393</v>
      </c>
      <c r="D12" s="1087">
        <v>70276763177</v>
      </c>
      <c r="E12" s="1165">
        <f>+C12-[29]Activos!C11</f>
        <v>0</v>
      </c>
      <c r="F12" s="1165">
        <f>+D12-[29]Activos!D11</f>
        <v>0</v>
      </c>
      <c r="K12" s="11"/>
    </row>
    <row r="13" spans="1:16381" s="10" customFormat="1" ht="17.45" customHeight="1" x14ac:dyDescent="0.3">
      <c r="A13" s="1084" t="s">
        <v>28</v>
      </c>
      <c r="B13" s="1085" t="s">
        <v>27</v>
      </c>
      <c r="C13" s="1087">
        <v>1184807122</v>
      </c>
      <c r="D13" s="1087">
        <v>1310338791</v>
      </c>
      <c r="E13" s="1165">
        <f>+C13-[29]Activos!C12</f>
        <v>0</v>
      </c>
      <c r="F13" s="1165">
        <f>+D13-[29]Activos!D12</f>
        <v>0</v>
      </c>
      <c r="K13" s="11"/>
    </row>
    <row r="14" spans="1:16381" s="10" customFormat="1" ht="19.5" x14ac:dyDescent="0.3">
      <c r="A14" s="1084" t="s">
        <v>26</v>
      </c>
      <c r="B14" s="1085" t="s">
        <v>25</v>
      </c>
      <c r="C14" s="1087">
        <v>15655110289</v>
      </c>
      <c r="D14" s="1087">
        <v>19541068858</v>
      </c>
      <c r="E14" s="1165">
        <f>+C14-[29]Activos!C13</f>
        <v>0</v>
      </c>
      <c r="F14" s="1165">
        <f>+D14-[29]Activos!D13</f>
        <v>0</v>
      </c>
      <c r="K14" s="11"/>
    </row>
    <row r="15" spans="1:16381" s="10" customFormat="1" ht="19.5" x14ac:dyDescent="0.3">
      <c r="A15" s="1084" t="s">
        <v>24</v>
      </c>
      <c r="B15" s="1085" t="s">
        <v>23</v>
      </c>
      <c r="C15" s="1087">
        <v>2257335273</v>
      </c>
      <c r="D15" s="1087">
        <v>2832209536</v>
      </c>
      <c r="E15" s="1165">
        <f>+C15-[29]Activos!C14</f>
        <v>0</v>
      </c>
      <c r="F15" s="1165">
        <f>+D15-[29]Activos!D14</f>
        <v>0</v>
      </c>
      <c r="K15" s="11"/>
    </row>
    <row r="16" spans="1:16381" s="10" customFormat="1" ht="19.5" x14ac:dyDescent="0.3">
      <c r="A16" s="1080" t="s">
        <v>22</v>
      </c>
      <c r="B16" s="1081">
        <v>7</v>
      </c>
      <c r="C16" s="1083">
        <f>SUM(C17:C18)</f>
        <v>10055533751</v>
      </c>
      <c r="D16" s="1083">
        <f>SUM(D17:D18)</f>
        <v>8723759503</v>
      </c>
      <c r="E16" s="1165">
        <f>+C16-[29]Activos!C15</f>
        <v>0</v>
      </c>
      <c r="F16" s="1165">
        <f>+D16-[29]Activos!D15</f>
        <v>0</v>
      </c>
      <c r="K16" s="11"/>
    </row>
    <row r="17" spans="1:11" s="10" customFormat="1" ht="19.5" x14ac:dyDescent="0.3">
      <c r="A17" s="1084" t="s">
        <v>21</v>
      </c>
      <c r="B17" s="1085" t="s">
        <v>20</v>
      </c>
      <c r="C17" s="1087">
        <v>10052216252</v>
      </c>
      <c r="D17" s="1087">
        <v>8721931376</v>
      </c>
      <c r="E17" s="1165">
        <f>+C17-[29]Activos!C16</f>
        <v>0</v>
      </c>
      <c r="F17" s="1165">
        <f>+D17-[29]Activos!D16</f>
        <v>0</v>
      </c>
      <c r="K17" s="11"/>
    </row>
    <row r="18" spans="1:11" s="10" customFormat="1" ht="17.45" customHeight="1" x14ac:dyDescent="0.3">
      <c r="A18" s="1084" t="s">
        <v>19</v>
      </c>
      <c r="B18" s="1085" t="s">
        <v>18</v>
      </c>
      <c r="C18" s="1087">
        <v>3317499</v>
      </c>
      <c r="D18" s="1087">
        <v>1828127</v>
      </c>
      <c r="E18" s="1165">
        <f>+C18-[29]Activos!C17</f>
        <v>0</v>
      </c>
      <c r="F18" s="1165">
        <f>+D18-[29]Activos!D17</f>
        <v>0</v>
      </c>
      <c r="K18" s="11"/>
    </row>
    <row r="19" spans="1:11" s="8" customFormat="1" ht="17.45" customHeight="1" x14ac:dyDescent="0.3">
      <c r="A19" s="1080" t="s">
        <v>17</v>
      </c>
      <c r="B19" s="1081"/>
      <c r="C19" s="1083">
        <f>+C20+C21+C26+C27+C28+C29+C30+C31+C32+C33+C34+C35+C36+C25</f>
        <v>55991741799</v>
      </c>
      <c r="D19" s="1083">
        <f>+D20+D21+D26+D27+D28+D29+D30+D31+D32+D33+D34+D35+D36+D25</f>
        <v>44383249367</v>
      </c>
      <c r="E19" s="1165">
        <f>+C19-[29]Activos!C18</f>
        <v>0</v>
      </c>
      <c r="F19" s="1165">
        <f>+D19-[29]Activos!D18</f>
        <v>0</v>
      </c>
      <c r="K19" s="9"/>
    </row>
    <row r="20" spans="1:11" s="10" customFormat="1" ht="17.45" customHeight="1" x14ac:dyDescent="0.3">
      <c r="A20" s="1084" t="s">
        <v>16</v>
      </c>
      <c r="B20" s="1081">
        <v>8</v>
      </c>
      <c r="C20" s="1087">
        <v>3745501</v>
      </c>
      <c r="D20" s="1087">
        <v>16608534</v>
      </c>
      <c r="E20" s="1165">
        <f>+C20-[29]Activos!C19</f>
        <v>0</v>
      </c>
      <c r="F20" s="1165">
        <f>+D20-[29]Activos!D19</f>
        <v>0</v>
      </c>
      <c r="K20" s="11"/>
    </row>
    <row r="21" spans="1:11" s="10" customFormat="1" ht="17.45" customHeight="1" x14ac:dyDescent="0.3">
      <c r="A21" s="1084" t="s">
        <v>15</v>
      </c>
      <c r="B21" s="1085">
        <v>9</v>
      </c>
      <c r="C21" s="1087">
        <f>+C22+C23+C24</f>
        <v>52767007816</v>
      </c>
      <c r="D21" s="1087">
        <v>41404500408</v>
      </c>
      <c r="E21" s="1165">
        <f>+C21-[29]Activos!C20</f>
        <v>0</v>
      </c>
      <c r="F21" s="1165">
        <f>+D21-[29]Activos!D20</f>
        <v>0</v>
      </c>
      <c r="K21" s="11"/>
    </row>
    <row r="22" spans="1:11" s="12" customFormat="1" ht="17.45" customHeight="1" x14ac:dyDescent="0.3">
      <c r="A22" s="1088" t="s">
        <v>14</v>
      </c>
      <c r="B22" s="1081"/>
      <c r="C22" s="1087">
        <v>8880090729</v>
      </c>
      <c r="D22" s="1087">
        <v>5297268482</v>
      </c>
      <c r="E22" s="1165">
        <f>+C22-[29]Activos!C21</f>
        <v>0</v>
      </c>
      <c r="F22" s="1165">
        <f>+D22-[29]Activos!D21</f>
        <v>0</v>
      </c>
      <c r="K22" s="13"/>
    </row>
    <row r="23" spans="1:11" s="12" customFormat="1" ht="17.45" customHeight="1" x14ac:dyDescent="0.3">
      <c r="A23" s="1088" t="s">
        <v>13</v>
      </c>
      <c r="B23" s="1081"/>
      <c r="C23" s="1087">
        <v>43886917087</v>
      </c>
      <c r="D23" s="1087">
        <v>35909310789</v>
      </c>
      <c r="E23" s="1165">
        <f>+C23-[29]Activos!C22</f>
        <v>0</v>
      </c>
      <c r="F23" s="1165">
        <f>+D23-[29]Activos!D22</f>
        <v>0</v>
      </c>
      <c r="K23" s="13"/>
    </row>
    <row r="24" spans="1:11" s="10" customFormat="1" ht="19.5" x14ac:dyDescent="0.3">
      <c r="A24" s="1088" t="s">
        <v>12</v>
      </c>
      <c r="B24" s="1081"/>
      <c r="C24" s="1087">
        <v>0</v>
      </c>
      <c r="D24" s="1087">
        <v>197921137</v>
      </c>
      <c r="E24" s="1165">
        <f>+C24-[29]Activos!C23</f>
        <v>0</v>
      </c>
      <c r="F24" s="1165">
        <f>+D24-[29]Activos!D23</f>
        <v>0</v>
      </c>
      <c r="K24" s="11"/>
    </row>
    <row r="25" spans="1:11" s="10" customFormat="1" ht="19.5" x14ac:dyDescent="0.3">
      <c r="A25" s="1084" t="s">
        <v>115</v>
      </c>
      <c r="B25" s="1081">
        <v>10</v>
      </c>
      <c r="C25" s="1087">
        <v>15040335</v>
      </c>
      <c r="D25" s="1087">
        <v>0</v>
      </c>
      <c r="E25" s="1165">
        <f>+C25-[29]Activos!C24</f>
        <v>0</v>
      </c>
      <c r="F25" s="1165">
        <f>+D25-[29]Activos!D24</f>
        <v>0</v>
      </c>
      <c r="K25" s="11"/>
    </row>
    <row r="26" spans="1:11" s="10" customFormat="1" ht="17.45" customHeight="1" x14ac:dyDescent="0.3">
      <c r="A26" s="1084" t="s">
        <v>11</v>
      </c>
      <c r="B26" s="1081">
        <v>29</v>
      </c>
      <c r="C26" s="1087">
        <v>16351167</v>
      </c>
      <c r="D26" s="1087">
        <v>13588654</v>
      </c>
      <c r="E26" s="1165">
        <f>+C26-[29]Activos!C25</f>
        <v>0</v>
      </c>
      <c r="F26" s="1165">
        <f>+D26-[29]Activos!D25</f>
        <v>0</v>
      </c>
      <c r="K26" s="11"/>
    </row>
    <row r="27" spans="1:11" s="10" customFormat="1" ht="17.45" customHeight="1" x14ac:dyDescent="0.3">
      <c r="A27" s="1084" t="s">
        <v>10</v>
      </c>
      <c r="B27" s="1081">
        <v>11</v>
      </c>
      <c r="C27" s="1087">
        <v>334181661</v>
      </c>
      <c r="D27" s="1087">
        <v>281062931</v>
      </c>
      <c r="E27" s="1165">
        <f>+C27-[29]Activos!C26</f>
        <v>0</v>
      </c>
      <c r="F27" s="1165">
        <f>+D27-[29]Activos!D26</f>
        <v>0</v>
      </c>
      <c r="K27" s="11"/>
    </row>
    <row r="28" spans="1:11" s="10" customFormat="1" ht="17.45" customHeight="1" x14ac:dyDescent="0.3">
      <c r="A28" s="1084" t="s">
        <v>9</v>
      </c>
      <c r="B28" s="1081">
        <v>12</v>
      </c>
      <c r="C28" s="1087">
        <v>696789889</v>
      </c>
      <c r="D28" s="1087">
        <v>534245706</v>
      </c>
      <c r="E28" s="1165">
        <f>+C28-[29]Activos!C27</f>
        <v>0</v>
      </c>
      <c r="F28" s="1165">
        <f>+D28-[29]Activos!D27</f>
        <v>0</v>
      </c>
      <c r="K28" s="11"/>
    </row>
    <row r="29" spans="1:11" s="10" customFormat="1" ht="17.45" customHeight="1" x14ac:dyDescent="0.3">
      <c r="A29" s="1084" t="s">
        <v>8</v>
      </c>
      <c r="B29" s="1081">
        <v>13</v>
      </c>
      <c r="C29" s="1087">
        <v>72933775</v>
      </c>
      <c r="D29" s="1087">
        <v>67500961</v>
      </c>
      <c r="E29" s="1165">
        <f>+C29-[29]Activos!C28</f>
        <v>0</v>
      </c>
      <c r="F29" s="1165">
        <f>+D29-[29]Activos!D28</f>
        <v>0</v>
      </c>
      <c r="K29" s="11"/>
    </row>
    <row r="30" spans="1:11" s="10" customFormat="1" ht="17.45" customHeight="1" x14ac:dyDescent="0.3">
      <c r="A30" s="1084" t="s">
        <v>7</v>
      </c>
      <c r="B30" s="1081">
        <v>14</v>
      </c>
      <c r="C30" s="1087">
        <v>8302683</v>
      </c>
      <c r="D30" s="1087">
        <v>4176505</v>
      </c>
      <c r="E30" s="1165">
        <f>+C30-[29]Activos!C29</f>
        <v>0</v>
      </c>
      <c r="F30" s="1165">
        <f>+D30-[29]Activos!D29</f>
        <v>0</v>
      </c>
      <c r="K30" s="11"/>
    </row>
    <row r="31" spans="1:11" s="10" customFormat="1" ht="17.45" customHeight="1" x14ac:dyDescent="0.3">
      <c r="A31" s="1084" t="s">
        <v>6</v>
      </c>
      <c r="B31" s="1081">
        <v>15</v>
      </c>
      <c r="C31" s="1087">
        <v>139162776</v>
      </c>
      <c r="D31" s="1087">
        <v>132836102</v>
      </c>
      <c r="E31" s="1165">
        <f>+C31-[29]Activos!C30</f>
        <v>0</v>
      </c>
      <c r="F31" s="1165">
        <f>+D31-[29]Activos!D30</f>
        <v>0</v>
      </c>
      <c r="K31" s="11"/>
    </row>
    <row r="32" spans="1:11" s="10" customFormat="1" ht="17.45" customHeight="1" x14ac:dyDescent="0.3">
      <c r="A32" s="1089" t="s">
        <v>5</v>
      </c>
      <c r="B32" s="1081">
        <v>16</v>
      </c>
      <c r="C32" s="1087">
        <v>1534422374</v>
      </c>
      <c r="D32" s="1087">
        <v>1575824907</v>
      </c>
      <c r="E32" s="1165">
        <f>+C32-[29]Activos!C31</f>
        <v>0</v>
      </c>
      <c r="F32" s="1165">
        <f>+D32-[29]Activos!D31</f>
        <v>0</v>
      </c>
      <c r="K32" s="11"/>
    </row>
    <row r="33" spans="1:11" s="10" customFormat="1" ht="17.45" customHeight="1" x14ac:dyDescent="0.3">
      <c r="A33" s="1089" t="s">
        <v>4</v>
      </c>
      <c r="B33" s="1081">
        <v>17</v>
      </c>
      <c r="C33" s="1087">
        <v>40707930</v>
      </c>
      <c r="D33" s="1087">
        <v>1338868</v>
      </c>
      <c r="E33" s="1165">
        <f>+C33-[29]Activos!C32</f>
        <v>0</v>
      </c>
      <c r="F33" s="1165">
        <f>+D33-[29]Activos!D32</f>
        <v>0</v>
      </c>
      <c r="K33" s="11"/>
    </row>
    <row r="34" spans="1:11" s="10" customFormat="1" ht="17.45" customHeight="1" x14ac:dyDescent="0.3">
      <c r="A34" s="1089" t="s">
        <v>3</v>
      </c>
      <c r="B34" s="1081">
        <v>18</v>
      </c>
      <c r="C34" s="1087">
        <v>2619582</v>
      </c>
      <c r="D34" s="1087">
        <v>2647420</v>
      </c>
      <c r="E34" s="1165">
        <f>+C34-[29]Activos!C33</f>
        <v>0</v>
      </c>
      <c r="F34" s="1165">
        <f>+D34-[29]Activos!D33</f>
        <v>0</v>
      </c>
      <c r="G34" s="31"/>
      <c r="K34" s="11"/>
    </row>
    <row r="35" spans="1:11" s="10" customFormat="1" ht="17.45" customHeight="1" x14ac:dyDescent="0.3">
      <c r="A35" s="1084" t="s">
        <v>873</v>
      </c>
      <c r="B35" s="1081">
        <v>19</v>
      </c>
      <c r="C35" s="1087">
        <v>342898307</v>
      </c>
      <c r="D35" s="1087">
        <v>333720059</v>
      </c>
      <c r="E35" s="1165">
        <f>+C35-[29]Activos!C34</f>
        <v>0</v>
      </c>
      <c r="F35" s="1165">
        <f>+D35-[29]Activos!D34</f>
        <v>0</v>
      </c>
      <c r="K35" s="11"/>
    </row>
    <row r="36" spans="1:11" s="10" customFormat="1" ht="17.45" customHeight="1" x14ac:dyDescent="0.3">
      <c r="A36" s="1084" t="s">
        <v>2</v>
      </c>
      <c r="B36" s="1081">
        <v>20</v>
      </c>
      <c r="C36" s="1087">
        <v>17578003</v>
      </c>
      <c r="D36" s="1087">
        <v>15198312</v>
      </c>
      <c r="E36" s="1165">
        <f>+C36-[29]Activos!C35</f>
        <v>0</v>
      </c>
      <c r="F36" s="1165">
        <f>+D36-[29]Activos!D35</f>
        <v>0</v>
      </c>
      <c r="K36" s="11"/>
    </row>
    <row r="37" spans="1:11" s="8" customFormat="1" ht="17.45" customHeight="1" x14ac:dyDescent="0.3">
      <c r="A37" s="1090" t="s">
        <v>1</v>
      </c>
      <c r="B37" s="1091"/>
      <c r="C37" s="1092">
        <f>+C19+C8</f>
        <v>300208431115</v>
      </c>
      <c r="D37" s="1092">
        <f>+D19+D8</f>
        <v>339118483376</v>
      </c>
      <c r="E37" s="1165">
        <f>+C37-[29]Activos!C36</f>
        <v>0</v>
      </c>
      <c r="F37" s="1165">
        <f>+D37-[29]Activos!D36</f>
        <v>0</v>
      </c>
      <c r="K37" s="9"/>
    </row>
    <row r="40" spans="1:11" ht="17.45" hidden="1" customHeight="1" x14ac:dyDescent="0.2">
      <c r="A40" s="6"/>
      <c r="D40" s="5"/>
    </row>
  </sheetData>
  <mergeCells count="4099">
    <mergeCell ref="AX1:BA1"/>
    <mergeCell ref="BB1:BE1"/>
    <mergeCell ref="BF1:BI1"/>
    <mergeCell ref="BJ1:BM1"/>
    <mergeCell ref="BN1:BQ1"/>
    <mergeCell ref="BR1:BU1"/>
    <mergeCell ref="Z1:AC1"/>
    <mergeCell ref="AD1:AG1"/>
    <mergeCell ref="AH1:AK1"/>
    <mergeCell ref="AL1:AO1"/>
    <mergeCell ref="AP1:AS1"/>
    <mergeCell ref="AT1:AW1"/>
    <mergeCell ref="F1:I1"/>
    <mergeCell ref="J1:M1"/>
    <mergeCell ref="N1:Q1"/>
    <mergeCell ref="R1:U1"/>
    <mergeCell ref="V1:Y1"/>
    <mergeCell ref="DR1:DU1"/>
    <mergeCell ref="DV1:DY1"/>
    <mergeCell ref="DZ1:EC1"/>
    <mergeCell ref="ED1:EG1"/>
    <mergeCell ref="EH1:EK1"/>
    <mergeCell ref="EL1:EO1"/>
    <mergeCell ref="CT1:CW1"/>
    <mergeCell ref="CX1:DA1"/>
    <mergeCell ref="DB1:DE1"/>
    <mergeCell ref="DF1:DI1"/>
    <mergeCell ref="DJ1:DM1"/>
    <mergeCell ref="DN1:DQ1"/>
    <mergeCell ref="BV1:BY1"/>
    <mergeCell ref="BZ1:CC1"/>
    <mergeCell ref="CD1:CG1"/>
    <mergeCell ref="CH1:CK1"/>
    <mergeCell ref="CL1:CO1"/>
    <mergeCell ref="CP1:CS1"/>
    <mergeCell ref="GL1:GO1"/>
    <mergeCell ref="GP1:GS1"/>
    <mergeCell ref="GT1:GW1"/>
    <mergeCell ref="GX1:HA1"/>
    <mergeCell ref="HB1:HE1"/>
    <mergeCell ref="HF1:HI1"/>
    <mergeCell ref="FN1:FQ1"/>
    <mergeCell ref="FR1:FU1"/>
    <mergeCell ref="FV1:FY1"/>
    <mergeCell ref="FZ1:GC1"/>
    <mergeCell ref="GD1:GG1"/>
    <mergeCell ref="GH1:GK1"/>
    <mergeCell ref="EP1:ES1"/>
    <mergeCell ref="ET1:EW1"/>
    <mergeCell ref="EX1:FA1"/>
    <mergeCell ref="FB1:FE1"/>
    <mergeCell ref="FF1:FI1"/>
    <mergeCell ref="FJ1:FM1"/>
    <mergeCell ref="JF1:JI1"/>
    <mergeCell ref="JJ1:JM1"/>
    <mergeCell ref="JN1:JQ1"/>
    <mergeCell ref="JR1:JU1"/>
    <mergeCell ref="JV1:JY1"/>
    <mergeCell ref="JZ1:KC1"/>
    <mergeCell ref="IH1:IK1"/>
    <mergeCell ref="IL1:IO1"/>
    <mergeCell ref="IP1:IS1"/>
    <mergeCell ref="IT1:IW1"/>
    <mergeCell ref="IX1:JA1"/>
    <mergeCell ref="JB1:JE1"/>
    <mergeCell ref="HJ1:HM1"/>
    <mergeCell ref="HN1:HQ1"/>
    <mergeCell ref="HR1:HU1"/>
    <mergeCell ref="HV1:HY1"/>
    <mergeCell ref="HZ1:IC1"/>
    <mergeCell ref="ID1:IG1"/>
    <mergeCell ref="LZ1:MC1"/>
    <mergeCell ref="MD1:MG1"/>
    <mergeCell ref="MH1:MK1"/>
    <mergeCell ref="ML1:MO1"/>
    <mergeCell ref="MP1:MS1"/>
    <mergeCell ref="MT1:MW1"/>
    <mergeCell ref="LB1:LE1"/>
    <mergeCell ref="LF1:LI1"/>
    <mergeCell ref="LJ1:LM1"/>
    <mergeCell ref="LN1:LQ1"/>
    <mergeCell ref="LR1:LU1"/>
    <mergeCell ref="LV1:LY1"/>
    <mergeCell ref="KD1:KG1"/>
    <mergeCell ref="KH1:KK1"/>
    <mergeCell ref="KL1:KO1"/>
    <mergeCell ref="KP1:KS1"/>
    <mergeCell ref="KT1:KW1"/>
    <mergeCell ref="KX1:LA1"/>
    <mergeCell ref="OT1:OW1"/>
    <mergeCell ref="OX1:PA1"/>
    <mergeCell ref="PB1:PE1"/>
    <mergeCell ref="PF1:PI1"/>
    <mergeCell ref="PJ1:PM1"/>
    <mergeCell ref="PN1:PQ1"/>
    <mergeCell ref="NV1:NY1"/>
    <mergeCell ref="NZ1:OC1"/>
    <mergeCell ref="OD1:OG1"/>
    <mergeCell ref="OH1:OK1"/>
    <mergeCell ref="OL1:OO1"/>
    <mergeCell ref="OP1:OS1"/>
    <mergeCell ref="MX1:NA1"/>
    <mergeCell ref="NB1:NE1"/>
    <mergeCell ref="NF1:NI1"/>
    <mergeCell ref="NJ1:NM1"/>
    <mergeCell ref="NN1:NQ1"/>
    <mergeCell ref="NR1:NU1"/>
    <mergeCell ref="RN1:RQ1"/>
    <mergeCell ref="RR1:RU1"/>
    <mergeCell ref="RV1:RY1"/>
    <mergeCell ref="RZ1:SC1"/>
    <mergeCell ref="SD1:SG1"/>
    <mergeCell ref="SH1:SK1"/>
    <mergeCell ref="QP1:QS1"/>
    <mergeCell ref="QT1:QW1"/>
    <mergeCell ref="QX1:RA1"/>
    <mergeCell ref="RB1:RE1"/>
    <mergeCell ref="RF1:RI1"/>
    <mergeCell ref="RJ1:RM1"/>
    <mergeCell ref="PR1:PU1"/>
    <mergeCell ref="PV1:PY1"/>
    <mergeCell ref="PZ1:QC1"/>
    <mergeCell ref="QD1:QG1"/>
    <mergeCell ref="QH1:QK1"/>
    <mergeCell ref="QL1:QO1"/>
    <mergeCell ref="UH1:UK1"/>
    <mergeCell ref="UL1:UO1"/>
    <mergeCell ref="UP1:US1"/>
    <mergeCell ref="UT1:UW1"/>
    <mergeCell ref="UX1:VA1"/>
    <mergeCell ref="VB1:VE1"/>
    <mergeCell ref="TJ1:TM1"/>
    <mergeCell ref="TN1:TQ1"/>
    <mergeCell ref="TR1:TU1"/>
    <mergeCell ref="TV1:TY1"/>
    <mergeCell ref="TZ1:UC1"/>
    <mergeCell ref="UD1:UG1"/>
    <mergeCell ref="SL1:SO1"/>
    <mergeCell ref="SP1:SS1"/>
    <mergeCell ref="ST1:SW1"/>
    <mergeCell ref="SX1:TA1"/>
    <mergeCell ref="TB1:TE1"/>
    <mergeCell ref="TF1:TI1"/>
    <mergeCell ref="XB1:XE1"/>
    <mergeCell ref="XF1:XI1"/>
    <mergeCell ref="XJ1:XM1"/>
    <mergeCell ref="XN1:XQ1"/>
    <mergeCell ref="XR1:XU1"/>
    <mergeCell ref="XV1:XY1"/>
    <mergeCell ref="WD1:WG1"/>
    <mergeCell ref="WH1:WK1"/>
    <mergeCell ref="WL1:WO1"/>
    <mergeCell ref="WP1:WS1"/>
    <mergeCell ref="WT1:WW1"/>
    <mergeCell ref="WX1:XA1"/>
    <mergeCell ref="VF1:VI1"/>
    <mergeCell ref="VJ1:VM1"/>
    <mergeCell ref="VN1:VQ1"/>
    <mergeCell ref="VR1:VU1"/>
    <mergeCell ref="VV1:VY1"/>
    <mergeCell ref="VZ1:WC1"/>
    <mergeCell ref="ZV1:ZY1"/>
    <mergeCell ref="ZZ1:AAC1"/>
    <mergeCell ref="AAD1:AAG1"/>
    <mergeCell ref="AAH1:AAK1"/>
    <mergeCell ref="AAL1:AAO1"/>
    <mergeCell ref="AAP1:AAS1"/>
    <mergeCell ref="YX1:ZA1"/>
    <mergeCell ref="ZB1:ZE1"/>
    <mergeCell ref="ZF1:ZI1"/>
    <mergeCell ref="ZJ1:ZM1"/>
    <mergeCell ref="ZN1:ZQ1"/>
    <mergeCell ref="ZR1:ZU1"/>
    <mergeCell ref="XZ1:YC1"/>
    <mergeCell ref="YD1:YG1"/>
    <mergeCell ref="YH1:YK1"/>
    <mergeCell ref="YL1:YO1"/>
    <mergeCell ref="YP1:YS1"/>
    <mergeCell ref="YT1:YW1"/>
    <mergeCell ref="ACP1:ACS1"/>
    <mergeCell ref="ACT1:ACW1"/>
    <mergeCell ref="ACX1:ADA1"/>
    <mergeCell ref="ADB1:ADE1"/>
    <mergeCell ref="ADF1:ADI1"/>
    <mergeCell ref="ADJ1:ADM1"/>
    <mergeCell ref="ABR1:ABU1"/>
    <mergeCell ref="ABV1:ABY1"/>
    <mergeCell ref="ABZ1:ACC1"/>
    <mergeCell ref="ACD1:ACG1"/>
    <mergeCell ref="ACH1:ACK1"/>
    <mergeCell ref="ACL1:ACO1"/>
    <mergeCell ref="AAT1:AAW1"/>
    <mergeCell ref="AAX1:ABA1"/>
    <mergeCell ref="ABB1:ABE1"/>
    <mergeCell ref="ABF1:ABI1"/>
    <mergeCell ref="ABJ1:ABM1"/>
    <mergeCell ref="ABN1:ABQ1"/>
    <mergeCell ref="AFJ1:AFM1"/>
    <mergeCell ref="AFN1:AFQ1"/>
    <mergeCell ref="AFR1:AFU1"/>
    <mergeCell ref="AFV1:AFY1"/>
    <mergeCell ref="AFZ1:AGC1"/>
    <mergeCell ref="AGD1:AGG1"/>
    <mergeCell ref="AEL1:AEO1"/>
    <mergeCell ref="AEP1:AES1"/>
    <mergeCell ref="AET1:AEW1"/>
    <mergeCell ref="AEX1:AFA1"/>
    <mergeCell ref="AFB1:AFE1"/>
    <mergeCell ref="AFF1:AFI1"/>
    <mergeCell ref="ADN1:ADQ1"/>
    <mergeCell ref="ADR1:ADU1"/>
    <mergeCell ref="ADV1:ADY1"/>
    <mergeCell ref="ADZ1:AEC1"/>
    <mergeCell ref="AED1:AEG1"/>
    <mergeCell ref="AEH1:AEK1"/>
    <mergeCell ref="AID1:AIG1"/>
    <mergeCell ref="AIH1:AIK1"/>
    <mergeCell ref="AIL1:AIO1"/>
    <mergeCell ref="AIP1:AIS1"/>
    <mergeCell ref="AIT1:AIW1"/>
    <mergeCell ref="AIX1:AJA1"/>
    <mergeCell ref="AHF1:AHI1"/>
    <mergeCell ref="AHJ1:AHM1"/>
    <mergeCell ref="AHN1:AHQ1"/>
    <mergeCell ref="AHR1:AHU1"/>
    <mergeCell ref="AHV1:AHY1"/>
    <mergeCell ref="AHZ1:AIC1"/>
    <mergeCell ref="AGH1:AGK1"/>
    <mergeCell ref="AGL1:AGO1"/>
    <mergeCell ref="AGP1:AGS1"/>
    <mergeCell ref="AGT1:AGW1"/>
    <mergeCell ref="AGX1:AHA1"/>
    <mergeCell ref="AHB1:AHE1"/>
    <mergeCell ref="AKX1:ALA1"/>
    <mergeCell ref="ALB1:ALE1"/>
    <mergeCell ref="ALF1:ALI1"/>
    <mergeCell ref="ALJ1:ALM1"/>
    <mergeCell ref="ALN1:ALQ1"/>
    <mergeCell ref="ALR1:ALU1"/>
    <mergeCell ref="AJZ1:AKC1"/>
    <mergeCell ref="AKD1:AKG1"/>
    <mergeCell ref="AKH1:AKK1"/>
    <mergeCell ref="AKL1:AKO1"/>
    <mergeCell ref="AKP1:AKS1"/>
    <mergeCell ref="AKT1:AKW1"/>
    <mergeCell ref="AJB1:AJE1"/>
    <mergeCell ref="AJF1:AJI1"/>
    <mergeCell ref="AJJ1:AJM1"/>
    <mergeCell ref="AJN1:AJQ1"/>
    <mergeCell ref="AJR1:AJU1"/>
    <mergeCell ref="AJV1:AJY1"/>
    <mergeCell ref="ANR1:ANU1"/>
    <mergeCell ref="ANV1:ANY1"/>
    <mergeCell ref="ANZ1:AOC1"/>
    <mergeCell ref="AOD1:AOG1"/>
    <mergeCell ref="AOH1:AOK1"/>
    <mergeCell ref="AOL1:AOO1"/>
    <mergeCell ref="AMT1:AMW1"/>
    <mergeCell ref="AMX1:ANA1"/>
    <mergeCell ref="ANB1:ANE1"/>
    <mergeCell ref="ANF1:ANI1"/>
    <mergeCell ref="ANJ1:ANM1"/>
    <mergeCell ref="ANN1:ANQ1"/>
    <mergeCell ref="ALV1:ALY1"/>
    <mergeCell ref="ALZ1:AMC1"/>
    <mergeCell ref="AMD1:AMG1"/>
    <mergeCell ref="AMH1:AMK1"/>
    <mergeCell ref="AML1:AMO1"/>
    <mergeCell ref="AMP1:AMS1"/>
    <mergeCell ref="AQL1:AQO1"/>
    <mergeCell ref="AQP1:AQS1"/>
    <mergeCell ref="AQT1:AQW1"/>
    <mergeCell ref="AQX1:ARA1"/>
    <mergeCell ref="ARB1:ARE1"/>
    <mergeCell ref="ARF1:ARI1"/>
    <mergeCell ref="APN1:APQ1"/>
    <mergeCell ref="APR1:APU1"/>
    <mergeCell ref="APV1:APY1"/>
    <mergeCell ref="APZ1:AQC1"/>
    <mergeCell ref="AQD1:AQG1"/>
    <mergeCell ref="AQH1:AQK1"/>
    <mergeCell ref="AOP1:AOS1"/>
    <mergeCell ref="AOT1:AOW1"/>
    <mergeCell ref="AOX1:APA1"/>
    <mergeCell ref="APB1:APE1"/>
    <mergeCell ref="APF1:API1"/>
    <mergeCell ref="APJ1:APM1"/>
    <mergeCell ref="ATF1:ATI1"/>
    <mergeCell ref="ATJ1:ATM1"/>
    <mergeCell ref="ATN1:ATQ1"/>
    <mergeCell ref="ATR1:ATU1"/>
    <mergeCell ref="ATV1:ATY1"/>
    <mergeCell ref="ATZ1:AUC1"/>
    <mergeCell ref="ASH1:ASK1"/>
    <mergeCell ref="ASL1:ASO1"/>
    <mergeCell ref="ASP1:ASS1"/>
    <mergeCell ref="AST1:ASW1"/>
    <mergeCell ref="ASX1:ATA1"/>
    <mergeCell ref="ATB1:ATE1"/>
    <mergeCell ref="ARJ1:ARM1"/>
    <mergeCell ref="ARN1:ARQ1"/>
    <mergeCell ref="ARR1:ARU1"/>
    <mergeCell ref="ARV1:ARY1"/>
    <mergeCell ref="ARZ1:ASC1"/>
    <mergeCell ref="ASD1:ASG1"/>
    <mergeCell ref="AVZ1:AWC1"/>
    <mergeCell ref="AWD1:AWG1"/>
    <mergeCell ref="AWH1:AWK1"/>
    <mergeCell ref="AWL1:AWO1"/>
    <mergeCell ref="AWP1:AWS1"/>
    <mergeCell ref="AWT1:AWW1"/>
    <mergeCell ref="AVB1:AVE1"/>
    <mergeCell ref="AVF1:AVI1"/>
    <mergeCell ref="AVJ1:AVM1"/>
    <mergeCell ref="AVN1:AVQ1"/>
    <mergeCell ref="AVR1:AVU1"/>
    <mergeCell ref="AVV1:AVY1"/>
    <mergeCell ref="AUD1:AUG1"/>
    <mergeCell ref="AUH1:AUK1"/>
    <mergeCell ref="AUL1:AUO1"/>
    <mergeCell ref="AUP1:AUS1"/>
    <mergeCell ref="AUT1:AUW1"/>
    <mergeCell ref="AUX1:AVA1"/>
    <mergeCell ref="AYT1:AYW1"/>
    <mergeCell ref="AYX1:AZA1"/>
    <mergeCell ref="AZB1:AZE1"/>
    <mergeCell ref="AZF1:AZI1"/>
    <mergeCell ref="AZJ1:AZM1"/>
    <mergeCell ref="AZN1:AZQ1"/>
    <mergeCell ref="AXV1:AXY1"/>
    <mergeCell ref="AXZ1:AYC1"/>
    <mergeCell ref="AYD1:AYG1"/>
    <mergeCell ref="AYH1:AYK1"/>
    <mergeCell ref="AYL1:AYO1"/>
    <mergeCell ref="AYP1:AYS1"/>
    <mergeCell ref="AWX1:AXA1"/>
    <mergeCell ref="AXB1:AXE1"/>
    <mergeCell ref="AXF1:AXI1"/>
    <mergeCell ref="AXJ1:AXM1"/>
    <mergeCell ref="AXN1:AXQ1"/>
    <mergeCell ref="AXR1:AXU1"/>
    <mergeCell ref="BBN1:BBQ1"/>
    <mergeCell ref="BBR1:BBU1"/>
    <mergeCell ref="BBV1:BBY1"/>
    <mergeCell ref="BBZ1:BCC1"/>
    <mergeCell ref="BCD1:BCG1"/>
    <mergeCell ref="BCH1:BCK1"/>
    <mergeCell ref="BAP1:BAS1"/>
    <mergeCell ref="BAT1:BAW1"/>
    <mergeCell ref="BAX1:BBA1"/>
    <mergeCell ref="BBB1:BBE1"/>
    <mergeCell ref="BBF1:BBI1"/>
    <mergeCell ref="BBJ1:BBM1"/>
    <mergeCell ref="AZR1:AZU1"/>
    <mergeCell ref="AZV1:AZY1"/>
    <mergeCell ref="AZZ1:BAC1"/>
    <mergeCell ref="BAD1:BAG1"/>
    <mergeCell ref="BAH1:BAK1"/>
    <mergeCell ref="BAL1:BAO1"/>
    <mergeCell ref="BEH1:BEK1"/>
    <mergeCell ref="BEL1:BEO1"/>
    <mergeCell ref="BEP1:BES1"/>
    <mergeCell ref="BET1:BEW1"/>
    <mergeCell ref="BEX1:BFA1"/>
    <mergeCell ref="BFB1:BFE1"/>
    <mergeCell ref="BDJ1:BDM1"/>
    <mergeCell ref="BDN1:BDQ1"/>
    <mergeCell ref="BDR1:BDU1"/>
    <mergeCell ref="BDV1:BDY1"/>
    <mergeCell ref="BDZ1:BEC1"/>
    <mergeCell ref="BED1:BEG1"/>
    <mergeCell ref="BCL1:BCO1"/>
    <mergeCell ref="BCP1:BCS1"/>
    <mergeCell ref="BCT1:BCW1"/>
    <mergeCell ref="BCX1:BDA1"/>
    <mergeCell ref="BDB1:BDE1"/>
    <mergeCell ref="BDF1:BDI1"/>
    <mergeCell ref="BHB1:BHE1"/>
    <mergeCell ref="BHF1:BHI1"/>
    <mergeCell ref="BHJ1:BHM1"/>
    <mergeCell ref="BHN1:BHQ1"/>
    <mergeCell ref="BHR1:BHU1"/>
    <mergeCell ref="BHV1:BHY1"/>
    <mergeCell ref="BGD1:BGG1"/>
    <mergeCell ref="BGH1:BGK1"/>
    <mergeCell ref="BGL1:BGO1"/>
    <mergeCell ref="BGP1:BGS1"/>
    <mergeCell ref="BGT1:BGW1"/>
    <mergeCell ref="BGX1:BHA1"/>
    <mergeCell ref="BFF1:BFI1"/>
    <mergeCell ref="BFJ1:BFM1"/>
    <mergeCell ref="BFN1:BFQ1"/>
    <mergeCell ref="BFR1:BFU1"/>
    <mergeCell ref="BFV1:BFY1"/>
    <mergeCell ref="BFZ1:BGC1"/>
    <mergeCell ref="BJV1:BJY1"/>
    <mergeCell ref="BJZ1:BKC1"/>
    <mergeCell ref="BKD1:BKG1"/>
    <mergeCell ref="BKH1:BKK1"/>
    <mergeCell ref="BKL1:BKO1"/>
    <mergeCell ref="BKP1:BKS1"/>
    <mergeCell ref="BIX1:BJA1"/>
    <mergeCell ref="BJB1:BJE1"/>
    <mergeCell ref="BJF1:BJI1"/>
    <mergeCell ref="BJJ1:BJM1"/>
    <mergeCell ref="BJN1:BJQ1"/>
    <mergeCell ref="BJR1:BJU1"/>
    <mergeCell ref="BHZ1:BIC1"/>
    <mergeCell ref="BID1:BIG1"/>
    <mergeCell ref="BIH1:BIK1"/>
    <mergeCell ref="BIL1:BIO1"/>
    <mergeCell ref="BIP1:BIS1"/>
    <mergeCell ref="BIT1:BIW1"/>
    <mergeCell ref="BMP1:BMS1"/>
    <mergeCell ref="BMT1:BMW1"/>
    <mergeCell ref="BMX1:BNA1"/>
    <mergeCell ref="BNB1:BNE1"/>
    <mergeCell ref="BNF1:BNI1"/>
    <mergeCell ref="BNJ1:BNM1"/>
    <mergeCell ref="BLR1:BLU1"/>
    <mergeCell ref="BLV1:BLY1"/>
    <mergeCell ref="BLZ1:BMC1"/>
    <mergeCell ref="BMD1:BMG1"/>
    <mergeCell ref="BMH1:BMK1"/>
    <mergeCell ref="BML1:BMO1"/>
    <mergeCell ref="BKT1:BKW1"/>
    <mergeCell ref="BKX1:BLA1"/>
    <mergeCell ref="BLB1:BLE1"/>
    <mergeCell ref="BLF1:BLI1"/>
    <mergeCell ref="BLJ1:BLM1"/>
    <mergeCell ref="BLN1:BLQ1"/>
    <mergeCell ref="BPJ1:BPM1"/>
    <mergeCell ref="BPN1:BPQ1"/>
    <mergeCell ref="BPR1:BPU1"/>
    <mergeCell ref="BPV1:BPY1"/>
    <mergeCell ref="BPZ1:BQC1"/>
    <mergeCell ref="BQD1:BQG1"/>
    <mergeCell ref="BOL1:BOO1"/>
    <mergeCell ref="BOP1:BOS1"/>
    <mergeCell ref="BOT1:BOW1"/>
    <mergeCell ref="BOX1:BPA1"/>
    <mergeCell ref="BPB1:BPE1"/>
    <mergeCell ref="BPF1:BPI1"/>
    <mergeCell ref="BNN1:BNQ1"/>
    <mergeCell ref="BNR1:BNU1"/>
    <mergeCell ref="BNV1:BNY1"/>
    <mergeCell ref="BNZ1:BOC1"/>
    <mergeCell ref="BOD1:BOG1"/>
    <mergeCell ref="BOH1:BOK1"/>
    <mergeCell ref="BSD1:BSG1"/>
    <mergeCell ref="BSH1:BSK1"/>
    <mergeCell ref="BSL1:BSO1"/>
    <mergeCell ref="BSP1:BSS1"/>
    <mergeCell ref="BST1:BSW1"/>
    <mergeCell ref="BSX1:BTA1"/>
    <mergeCell ref="BRF1:BRI1"/>
    <mergeCell ref="BRJ1:BRM1"/>
    <mergeCell ref="BRN1:BRQ1"/>
    <mergeCell ref="BRR1:BRU1"/>
    <mergeCell ref="BRV1:BRY1"/>
    <mergeCell ref="BRZ1:BSC1"/>
    <mergeCell ref="BQH1:BQK1"/>
    <mergeCell ref="BQL1:BQO1"/>
    <mergeCell ref="BQP1:BQS1"/>
    <mergeCell ref="BQT1:BQW1"/>
    <mergeCell ref="BQX1:BRA1"/>
    <mergeCell ref="BRB1:BRE1"/>
    <mergeCell ref="BUX1:BVA1"/>
    <mergeCell ref="BVB1:BVE1"/>
    <mergeCell ref="BVF1:BVI1"/>
    <mergeCell ref="BVJ1:BVM1"/>
    <mergeCell ref="BVN1:BVQ1"/>
    <mergeCell ref="BVR1:BVU1"/>
    <mergeCell ref="BTZ1:BUC1"/>
    <mergeCell ref="BUD1:BUG1"/>
    <mergeCell ref="BUH1:BUK1"/>
    <mergeCell ref="BUL1:BUO1"/>
    <mergeCell ref="BUP1:BUS1"/>
    <mergeCell ref="BUT1:BUW1"/>
    <mergeCell ref="BTB1:BTE1"/>
    <mergeCell ref="BTF1:BTI1"/>
    <mergeCell ref="BTJ1:BTM1"/>
    <mergeCell ref="BTN1:BTQ1"/>
    <mergeCell ref="BTR1:BTU1"/>
    <mergeCell ref="BTV1:BTY1"/>
    <mergeCell ref="BXR1:BXU1"/>
    <mergeCell ref="BXV1:BXY1"/>
    <mergeCell ref="BXZ1:BYC1"/>
    <mergeCell ref="BYD1:BYG1"/>
    <mergeCell ref="BYH1:BYK1"/>
    <mergeCell ref="BYL1:BYO1"/>
    <mergeCell ref="BWT1:BWW1"/>
    <mergeCell ref="BWX1:BXA1"/>
    <mergeCell ref="BXB1:BXE1"/>
    <mergeCell ref="BXF1:BXI1"/>
    <mergeCell ref="BXJ1:BXM1"/>
    <mergeCell ref="BXN1:BXQ1"/>
    <mergeCell ref="BVV1:BVY1"/>
    <mergeCell ref="BVZ1:BWC1"/>
    <mergeCell ref="BWD1:BWG1"/>
    <mergeCell ref="BWH1:BWK1"/>
    <mergeCell ref="BWL1:BWO1"/>
    <mergeCell ref="BWP1:BWS1"/>
    <mergeCell ref="CAL1:CAO1"/>
    <mergeCell ref="CAP1:CAS1"/>
    <mergeCell ref="CAT1:CAW1"/>
    <mergeCell ref="CAX1:CBA1"/>
    <mergeCell ref="CBB1:CBE1"/>
    <mergeCell ref="CBF1:CBI1"/>
    <mergeCell ref="BZN1:BZQ1"/>
    <mergeCell ref="BZR1:BZU1"/>
    <mergeCell ref="BZV1:BZY1"/>
    <mergeCell ref="BZZ1:CAC1"/>
    <mergeCell ref="CAD1:CAG1"/>
    <mergeCell ref="CAH1:CAK1"/>
    <mergeCell ref="BYP1:BYS1"/>
    <mergeCell ref="BYT1:BYW1"/>
    <mergeCell ref="BYX1:BZA1"/>
    <mergeCell ref="BZB1:BZE1"/>
    <mergeCell ref="BZF1:BZI1"/>
    <mergeCell ref="BZJ1:BZM1"/>
    <mergeCell ref="CDF1:CDI1"/>
    <mergeCell ref="CDJ1:CDM1"/>
    <mergeCell ref="CDN1:CDQ1"/>
    <mergeCell ref="CDR1:CDU1"/>
    <mergeCell ref="CDV1:CDY1"/>
    <mergeCell ref="CDZ1:CEC1"/>
    <mergeCell ref="CCH1:CCK1"/>
    <mergeCell ref="CCL1:CCO1"/>
    <mergeCell ref="CCP1:CCS1"/>
    <mergeCell ref="CCT1:CCW1"/>
    <mergeCell ref="CCX1:CDA1"/>
    <mergeCell ref="CDB1:CDE1"/>
    <mergeCell ref="CBJ1:CBM1"/>
    <mergeCell ref="CBN1:CBQ1"/>
    <mergeCell ref="CBR1:CBU1"/>
    <mergeCell ref="CBV1:CBY1"/>
    <mergeCell ref="CBZ1:CCC1"/>
    <mergeCell ref="CCD1:CCG1"/>
    <mergeCell ref="CFZ1:CGC1"/>
    <mergeCell ref="CGD1:CGG1"/>
    <mergeCell ref="CGH1:CGK1"/>
    <mergeCell ref="CGL1:CGO1"/>
    <mergeCell ref="CGP1:CGS1"/>
    <mergeCell ref="CGT1:CGW1"/>
    <mergeCell ref="CFB1:CFE1"/>
    <mergeCell ref="CFF1:CFI1"/>
    <mergeCell ref="CFJ1:CFM1"/>
    <mergeCell ref="CFN1:CFQ1"/>
    <mergeCell ref="CFR1:CFU1"/>
    <mergeCell ref="CFV1:CFY1"/>
    <mergeCell ref="CED1:CEG1"/>
    <mergeCell ref="CEH1:CEK1"/>
    <mergeCell ref="CEL1:CEO1"/>
    <mergeCell ref="CEP1:CES1"/>
    <mergeCell ref="CET1:CEW1"/>
    <mergeCell ref="CEX1:CFA1"/>
    <mergeCell ref="CIT1:CIW1"/>
    <mergeCell ref="CIX1:CJA1"/>
    <mergeCell ref="CJB1:CJE1"/>
    <mergeCell ref="CJF1:CJI1"/>
    <mergeCell ref="CJJ1:CJM1"/>
    <mergeCell ref="CJN1:CJQ1"/>
    <mergeCell ref="CHV1:CHY1"/>
    <mergeCell ref="CHZ1:CIC1"/>
    <mergeCell ref="CID1:CIG1"/>
    <mergeCell ref="CIH1:CIK1"/>
    <mergeCell ref="CIL1:CIO1"/>
    <mergeCell ref="CIP1:CIS1"/>
    <mergeCell ref="CGX1:CHA1"/>
    <mergeCell ref="CHB1:CHE1"/>
    <mergeCell ref="CHF1:CHI1"/>
    <mergeCell ref="CHJ1:CHM1"/>
    <mergeCell ref="CHN1:CHQ1"/>
    <mergeCell ref="CHR1:CHU1"/>
    <mergeCell ref="CLN1:CLQ1"/>
    <mergeCell ref="CLR1:CLU1"/>
    <mergeCell ref="CLV1:CLY1"/>
    <mergeCell ref="CLZ1:CMC1"/>
    <mergeCell ref="CMD1:CMG1"/>
    <mergeCell ref="CMH1:CMK1"/>
    <mergeCell ref="CKP1:CKS1"/>
    <mergeCell ref="CKT1:CKW1"/>
    <mergeCell ref="CKX1:CLA1"/>
    <mergeCell ref="CLB1:CLE1"/>
    <mergeCell ref="CLF1:CLI1"/>
    <mergeCell ref="CLJ1:CLM1"/>
    <mergeCell ref="CJR1:CJU1"/>
    <mergeCell ref="CJV1:CJY1"/>
    <mergeCell ref="CJZ1:CKC1"/>
    <mergeCell ref="CKD1:CKG1"/>
    <mergeCell ref="CKH1:CKK1"/>
    <mergeCell ref="CKL1:CKO1"/>
    <mergeCell ref="COH1:COK1"/>
    <mergeCell ref="COL1:COO1"/>
    <mergeCell ref="COP1:COS1"/>
    <mergeCell ref="COT1:COW1"/>
    <mergeCell ref="COX1:CPA1"/>
    <mergeCell ref="CPB1:CPE1"/>
    <mergeCell ref="CNJ1:CNM1"/>
    <mergeCell ref="CNN1:CNQ1"/>
    <mergeCell ref="CNR1:CNU1"/>
    <mergeCell ref="CNV1:CNY1"/>
    <mergeCell ref="CNZ1:COC1"/>
    <mergeCell ref="COD1:COG1"/>
    <mergeCell ref="CML1:CMO1"/>
    <mergeCell ref="CMP1:CMS1"/>
    <mergeCell ref="CMT1:CMW1"/>
    <mergeCell ref="CMX1:CNA1"/>
    <mergeCell ref="CNB1:CNE1"/>
    <mergeCell ref="CNF1:CNI1"/>
    <mergeCell ref="CRB1:CRE1"/>
    <mergeCell ref="CRF1:CRI1"/>
    <mergeCell ref="CRJ1:CRM1"/>
    <mergeCell ref="CRN1:CRQ1"/>
    <mergeCell ref="CRR1:CRU1"/>
    <mergeCell ref="CRV1:CRY1"/>
    <mergeCell ref="CQD1:CQG1"/>
    <mergeCell ref="CQH1:CQK1"/>
    <mergeCell ref="CQL1:CQO1"/>
    <mergeCell ref="CQP1:CQS1"/>
    <mergeCell ref="CQT1:CQW1"/>
    <mergeCell ref="CQX1:CRA1"/>
    <mergeCell ref="CPF1:CPI1"/>
    <mergeCell ref="CPJ1:CPM1"/>
    <mergeCell ref="CPN1:CPQ1"/>
    <mergeCell ref="CPR1:CPU1"/>
    <mergeCell ref="CPV1:CPY1"/>
    <mergeCell ref="CPZ1:CQC1"/>
    <mergeCell ref="CTV1:CTY1"/>
    <mergeCell ref="CTZ1:CUC1"/>
    <mergeCell ref="CUD1:CUG1"/>
    <mergeCell ref="CUH1:CUK1"/>
    <mergeCell ref="CUL1:CUO1"/>
    <mergeCell ref="CUP1:CUS1"/>
    <mergeCell ref="CSX1:CTA1"/>
    <mergeCell ref="CTB1:CTE1"/>
    <mergeCell ref="CTF1:CTI1"/>
    <mergeCell ref="CTJ1:CTM1"/>
    <mergeCell ref="CTN1:CTQ1"/>
    <mergeCell ref="CTR1:CTU1"/>
    <mergeCell ref="CRZ1:CSC1"/>
    <mergeCell ref="CSD1:CSG1"/>
    <mergeCell ref="CSH1:CSK1"/>
    <mergeCell ref="CSL1:CSO1"/>
    <mergeCell ref="CSP1:CSS1"/>
    <mergeCell ref="CST1:CSW1"/>
    <mergeCell ref="CWP1:CWS1"/>
    <mergeCell ref="CWT1:CWW1"/>
    <mergeCell ref="CWX1:CXA1"/>
    <mergeCell ref="CXB1:CXE1"/>
    <mergeCell ref="CXF1:CXI1"/>
    <mergeCell ref="CXJ1:CXM1"/>
    <mergeCell ref="CVR1:CVU1"/>
    <mergeCell ref="CVV1:CVY1"/>
    <mergeCell ref="CVZ1:CWC1"/>
    <mergeCell ref="CWD1:CWG1"/>
    <mergeCell ref="CWH1:CWK1"/>
    <mergeCell ref="CWL1:CWO1"/>
    <mergeCell ref="CUT1:CUW1"/>
    <mergeCell ref="CUX1:CVA1"/>
    <mergeCell ref="CVB1:CVE1"/>
    <mergeCell ref="CVF1:CVI1"/>
    <mergeCell ref="CVJ1:CVM1"/>
    <mergeCell ref="CVN1:CVQ1"/>
    <mergeCell ref="CZJ1:CZM1"/>
    <mergeCell ref="CZN1:CZQ1"/>
    <mergeCell ref="CZR1:CZU1"/>
    <mergeCell ref="CZV1:CZY1"/>
    <mergeCell ref="CZZ1:DAC1"/>
    <mergeCell ref="DAD1:DAG1"/>
    <mergeCell ref="CYL1:CYO1"/>
    <mergeCell ref="CYP1:CYS1"/>
    <mergeCell ref="CYT1:CYW1"/>
    <mergeCell ref="CYX1:CZA1"/>
    <mergeCell ref="CZB1:CZE1"/>
    <mergeCell ref="CZF1:CZI1"/>
    <mergeCell ref="CXN1:CXQ1"/>
    <mergeCell ref="CXR1:CXU1"/>
    <mergeCell ref="CXV1:CXY1"/>
    <mergeCell ref="CXZ1:CYC1"/>
    <mergeCell ref="CYD1:CYG1"/>
    <mergeCell ref="CYH1:CYK1"/>
    <mergeCell ref="DCD1:DCG1"/>
    <mergeCell ref="DCH1:DCK1"/>
    <mergeCell ref="DCL1:DCO1"/>
    <mergeCell ref="DCP1:DCS1"/>
    <mergeCell ref="DCT1:DCW1"/>
    <mergeCell ref="DCX1:DDA1"/>
    <mergeCell ref="DBF1:DBI1"/>
    <mergeCell ref="DBJ1:DBM1"/>
    <mergeCell ref="DBN1:DBQ1"/>
    <mergeCell ref="DBR1:DBU1"/>
    <mergeCell ref="DBV1:DBY1"/>
    <mergeCell ref="DBZ1:DCC1"/>
    <mergeCell ref="DAH1:DAK1"/>
    <mergeCell ref="DAL1:DAO1"/>
    <mergeCell ref="DAP1:DAS1"/>
    <mergeCell ref="DAT1:DAW1"/>
    <mergeCell ref="DAX1:DBA1"/>
    <mergeCell ref="DBB1:DBE1"/>
    <mergeCell ref="DEX1:DFA1"/>
    <mergeCell ref="DFB1:DFE1"/>
    <mergeCell ref="DFF1:DFI1"/>
    <mergeCell ref="DFJ1:DFM1"/>
    <mergeCell ref="DFN1:DFQ1"/>
    <mergeCell ref="DFR1:DFU1"/>
    <mergeCell ref="DDZ1:DEC1"/>
    <mergeCell ref="DED1:DEG1"/>
    <mergeCell ref="DEH1:DEK1"/>
    <mergeCell ref="DEL1:DEO1"/>
    <mergeCell ref="DEP1:DES1"/>
    <mergeCell ref="DET1:DEW1"/>
    <mergeCell ref="DDB1:DDE1"/>
    <mergeCell ref="DDF1:DDI1"/>
    <mergeCell ref="DDJ1:DDM1"/>
    <mergeCell ref="DDN1:DDQ1"/>
    <mergeCell ref="DDR1:DDU1"/>
    <mergeCell ref="DDV1:DDY1"/>
    <mergeCell ref="DHR1:DHU1"/>
    <mergeCell ref="DHV1:DHY1"/>
    <mergeCell ref="DHZ1:DIC1"/>
    <mergeCell ref="DID1:DIG1"/>
    <mergeCell ref="DIH1:DIK1"/>
    <mergeCell ref="DIL1:DIO1"/>
    <mergeCell ref="DGT1:DGW1"/>
    <mergeCell ref="DGX1:DHA1"/>
    <mergeCell ref="DHB1:DHE1"/>
    <mergeCell ref="DHF1:DHI1"/>
    <mergeCell ref="DHJ1:DHM1"/>
    <mergeCell ref="DHN1:DHQ1"/>
    <mergeCell ref="DFV1:DFY1"/>
    <mergeCell ref="DFZ1:DGC1"/>
    <mergeCell ref="DGD1:DGG1"/>
    <mergeCell ref="DGH1:DGK1"/>
    <mergeCell ref="DGL1:DGO1"/>
    <mergeCell ref="DGP1:DGS1"/>
    <mergeCell ref="DKL1:DKO1"/>
    <mergeCell ref="DKP1:DKS1"/>
    <mergeCell ref="DKT1:DKW1"/>
    <mergeCell ref="DKX1:DLA1"/>
    <mergeCell ref="DLB1:DLE1"/>
    <mergeCell ref="DLF1:DLI1"/>
    <mergeCell ref="DJN1:DJQ1"/>
    <mergeCell ref="DJR1:DJU1"/>
    <mergeCell ref="DJV1:DJY1"/>
    <mergeCell ref="DJZ1:DKC1"/>
    <mergeCell ref="DKD1:DKG1"/>
    <mergeCell ref="DKH1:DKK1"/>
    <mergeCell ref="DIP1:DIS1"/>
    <mergeCell ref="DIT1:DIW1"/>
    <mergeCell ref="DIX1:DJA1"/>
    <mergeCell ref="DJB1:DJE1"/>
    <mergeCell ref="DJF1:DJI1"/>
    <mergeCell ref="DJJ1:DJM1"/>
    <mergeCell ref="DNF1:DNI1"/>
    <mergeCell ref="DNJ1:DNM1"/>
    <mergeCell ref="DNN1:DNQ1"/>
    <mergeCell ref="DNR1:DNU1"/>
    <mergeCell ref="DNV1:DNY1"/>
    <mergeCell ref="DNZ1:DOC1"/>
    <mergeCell ref="DMH1:DMK1"/>
    <mergeCell ref="DML1:DMO1"/>
    <mergeCell ref="DMP1:DMS1"/>
    <mergeCell ref="DMT1:DMW1"/>
    <mergeCell ref="DMX1:DNA1"/>
    <mergeCell ref="DNB1:DNE1"/>
    <mergeCell ref="DLJ1:DLM1"/>
    <mergeCell ref="DLN1:DLQ1"/>
    <mergeCell ref="DLR1:DLU1"/>
    <mergeCell ref="DLV1:DLY1"/>
    <mergeCell ref="DLZ1:DMC1"/>
    <mergeCell ref="DMD1:DMG1"/>
    <mergeCell ref="DPZ1:DQC1"/>
    <mergeCell ref="DQD1:DQG1"/>
    <mergeCell ref="DQH1:DQK1"/>
    <mergeCell ref="DQL1:DQO1"/>
    <mergeCell ref="DQP1:DQS1"/>
    <mergeCell ref="DQT1:DQW1"/>
    <mergeCell ref="DPB1:DPE1"/>
    <mergeCell ref="DPF1:DPI1"/>
    <mergeCell ref="DPJ1:DPM1"/>
    <mergeCell ref="DPN1:DPQ1"/>
    <mergeCell ref="DPR1:DPU1"/>
    <mergeCell ref="DPV1:DPY1"/>
    <mergeCell ref="DOD1:DOG1"/>
    <mergeCell ref="DOH1:DOK1"/>
    <mergeCell ref="DOL1:DOO1"/>
    <mergeCell ref="DOP1:DOS1"/>
    <mergeCell ref="DOT1:DOW1"/>
    <mergeCell ref="DOX1:DPA1"/>
    <mergeCell ref="DST1:DSW1"/>
    <mergeCell ref="DSX1:DTA1"/>
    <mergeCell ref="DTB1:DTE1"/>
    <mergeCell ref="DTF1:DTI1"/>
    <mergeCell ref="DTJ1:DTM1"/>
    <mergeCell ref="DTN1:DTQ1"/>
    <mergeCell ref="DRV1:DRY1"/>
    <mergeCell ref="DRZ1:DSC1"/>
    <mergeCell ref="DSD1:DSG1"/>
    <mergeCell ref="DSH1:DSK1"/>
    <mergeCell ref="DSL1:DSO1"/>
    <mergeCell ref="DSP1:DSS1"/>
    <mergeCell ref="DQX1:DRA1"/>
    <mergeCell ref="DRB1:DRE1"/>
    <mergeCell ref="DRF1:DRI1"/>
    <mergeCell ref="DRJ1:DRM1"/>
    <mergeCell ref="DRN1:DRQ1"/>
    <mergeCell ref="DRR1:DRU1"/>
    <mergeCell ref="DVN1:DVQ1"/>
    <mergeCell ref="DVR1:DVU1"/>
    <mergeCell ref="DVV1:DVY1"/>
    <mergeCell ref="DVZ1:DWC1"/>
    <mergeCell ref="DWD1:DWG1"/>
    <mergeCell ref="DWH1:DWK1"/>
    <mergeCell ref="DUP1:DUS1"/>
    <mergeCell ref="DUT1:DUW1"/>
    <mergeCell ref="DUX1:DVA1"/>
    <mergeCell ref="DVB1:DVE1"/>
    <mergeCell ref="DVF1:DVI1"/>
    <mergeCell ref="DVJ1:DVM1"/>
    <mergeCell ref="DTR1:DTU1"/>
    <mergeCell ref="DTV1:DTY1"/>
    <mergeCell ref="DTZ1:DUC1"/>
    <mergeCell ref="DUD1:DUG1"/>
    <mergeCell ref="DUH1:DUK1"/>
    <mergeCell ref="DUL1:DUO1"/>
    <mergeCell ref="DYH1:DYK1"/>
    <mergeCell ref="DYL1:DYO1"/>
    <mergeCell ref="DYP1:DYS1"/>
    <mergeCell ref="DYT1:DYW1"/>
    <mergeCell ref="DYX1:DZA1"/>
    <mergeCell ref="DZB1:DZE1"/>
    <mergeCell ref="DXJ1:DXM1"/>
    <mergeCell ref="DXN1:DXQ1"/>
    <mergeCell ref="DXR1:DXU1"/>
    <mergeCell ref="DXV1:DXY1"/>
    <mergeCell ref="DXZ1:DYC1"/>
    <mergeCell ref="DYD1:DYG1"/>
    <mergeCell ref="DWL1:DWO1"/>
    <mergeCell ref="DWP1:DWS1"/>
    <mergeCell ref="DWT1:DWW1"/>
    <mergeCell ref="DWX1:DXA1"/>
    <mergeCell ref="DXB1:DXE1"/>
    <mergeCell ref="DXF1:DXI1"/>
    <mergeCell ref="EBB1:EBE1"/>
    <mergeCell ref="EBF1:EBI1"/>
    <mergeCell ref="EBJ1:EBM1"/>
    <mergeCell ref="EBN1:EBQ1"/>
    <mergeCell ref="EBR1:EBU1"/>
    <mergeCell ref="EBV1:EBY1"/>
    <mergeCell ref="EAD1:EAG1"/>
    <mergeCell ref="EAH1:EAK1"/>
    <mergeCell ref="EAL1:EAO1"/>
    <mergeCell ref="EAP1:EAS1"/>
    <mergeCell ref="EAT1:EAW1"/>
    <mergeCell ref="EAX1:EBA1"/>
    <mergeCell ref="DZF1:DZI1"/>
    <mergeCell ref="DZJ1:DZM1"/>
    <mergeCell ref="DZN1:DZQ1"/>
    <mergeCell ref="DZR1:DZU1"/>
    <mergeCell ref="DZV1:DZY1"/>
    <mergeCell ref="DZZ1:EAC1"/>
    <mergeCell ref="EDV1:EDY1"/>
    <mergeCell ref="EDZ1:EEC1"/>
    <mergeCell ref="EED1:EEG1"/>
    <mergeCell ref="EEH1:EEK1"/>
    <mergeCell ref="EEL1:EEO1"/>
    <mergeCell ref="EEP1:EES1"/>
    <mergeCell ref="ECX1:EDA1"/>
    <mergeCell ref="EDB1:EDE1"/>
    <mergeCell ref="EDF1:EDI1"/>
    <mergeCell ref="EDJ1:EDM1"/>
    <mergeCell ref="EDN1:EDQ1"/>
    <mergeCell ref="EDR1:EDU1"/>
    <mergeCell ref="EBZ1:ECC1"/>
    <mergeCell ref="ECD1:ECG1"/>
    <mergeCell ref="ECH1:ECK1"/>
    <mergeCell ref="ECL1:ECO1"/>
    <mergeCell ref="ECP1:ECS1"/>
    <mergeCell ref="ECT1:ECW1"/>
    <mergeCell ref="EGP1:EGS1"/>
    <mergeCell ref="EGT1:EGW1"/>
    <mergeCell ref="EGX1:EHA1"/>
    <mergeCell ref="EHB1:EHE1"/>
    <mergeCell ref="EHF1:EHI1"/>
    <mergeCell ref="EHJ1:EHM1"/>
    <mergeCell ref="EFR1:EFU1"/>
    <mergeCell ref="EFV1:EFY1"/>
    <mergeCell ref="EFZ1:EGC1"/>
    <mergeCell ref="EGD1:EGG1"/>
    <mergeCell ref="EGH1:EGK1"/>
    <mergeCell ref="EGL1:EGO1"/>
    <mergeCell ref="EET1:EEW1"/>
    <mergeCell ref="EEX1:EFA1"/>
    <mergeCell ref="EFB1:EFE1"/>
    <mergeCell ref="EFF1:EFI1"/>
    <mergeCell ref="EFJ1:EFM1"/>
    <mergeCell ref="EFN1:EFQ1"/>
    <mergeCell ref="EJJ1:EJM1"/>
    <mergeCell ref="EJN1:EJQ1"/>
    <mergeCell ref="EJR1:EJU1"/>
    <mergeCell ref="EJV1:EJY1"/>
    <mergeCell ref="EJZ1:EKC1"/>
    <mergeCell ref="EKD1:EKG1"/>
    <mergeCell ref="EIL1:EIO1"/>
    <mergeCell ref="EIP1:EIS1"/>
    <mergeCell ref="EIT1:EIW1"/>
    <mergeCell ref="EIX1:EJA1"/>
    <mergeCell ref="EJB1:EJE1"/>
    <mergeCell ref="EJF1:EJI1"/>
    <mergeCell ref="EHN1:EHQ1"/>
    <mergeCell ref="EHR1:EHU1"/>
    <mergeCell ref="EHV1:EHY1"/>
    <mergeCell ref="EHZ1:EIC1"/>
    <mergeCell ref="EID1:EIG1"/>
    <mergeCell ref="EIH1:EIK1"/>
    <mergeCell ref="EMD1:EMG1"/>
    <mergeCell ref="EMH1:EMK1"/>
    <mergeCell ref="EML1:EMO1"/>
    <mergeCell ref="EMP1:EMS1"/>
    <mergeCell ref="EMT1:EMW1"/>
    <mergeCell ref="EMX1:ENA1"/>
    <mergeCell ref="ELF1:ELI1"/>
    <mergeCell ref="ELJ1:ELM1"/>
    <mergeCell ref="ELN1:ELQ1"/>
    <mergeCell ref="ELR1:ELU1"/>
    <mergeCell ref="ELV1:ELY1"/>
    <mergeCell ref="ELZ1:EMC1"/>
    <mergeCell ref="EKH1:EKK1"/>
    <mergeCell ref="EKL1:EKO1"/>
    <mergeCell ref="EKP1:EKS1"/>
    <mergeCell ref="EKT1:EKW1"/>
    <mergeCell ref="EKX1:ELA1"/>
    <mergeCell ref="ELB1:ELE1"/>
    <mergeCell ref="EOX1:EPA1"/>
    <mergeCell ref="EPB1:EPE1"/>
    <mergeCell ref="EPF1:EPI1"/>
    <mergeCell ref="EPJ1:EPM1"/>
    <mergeCell ref="EPN1:EPQ1"/>
    <mergeCell ref="EPR1:EPU1"/>
    <mergeCell ref="ENZ1:EOC1"/>
    <mergeCell ref="EOD1:EOG1"/>
    <mergeCell ref="EOH1:EOK1"/>
    <mergeCell ref="EOL1:EOO1"/>
    <mergeCell ref="EOP1:EOS1"/>
    <mergeCell ref="EOT1:EOW1"/>
    <mergeCell ref="ENB1:ENE1"/>
    <mergeCell ref="ENF1:ENI1"/>
    <mergeCell ref="ENJ1:ENM1"/>
    <mergeCell ref="ENN1:ENQ1"/>
    <mergeCell ref="ENR1:ENU1"/>
    <mergeCell ref="ENV1:ENY1"/>
    <mergeCell ref="ERR1:ERU1"/>
    <mergeCell ref="ERV1:ERY1"/>
    <mergeCell ref="ERZ1:ESC1"/>
    <mergeCell ref="ESD1:ESG1"/>
    <mergeCell ref="ESH1:ESK1"/>
    <mergeCell ref="ESL1:ESO1"/>
    <mergeCell ref="EQT1:EQW1"/>
    <mergeCell ref="EQX1:ERA1"/>
    <mergeCell ref="ERB1:ERE1"/>
    <mergeCell ref="ERF1:ERI1"/>
    <mergeCell ref="ERJ1:ERM1"/>
    <mergeCell ref="ERN1:ERQ1"/>
    <mergeCell ref="EPV1:EPY1"/>
    <mergeCell ref="EPZ1:EQC1"/>
    <mergeCell ref="EQD1:EQG1"/>
    <mergeCell ref="EQH1:EQK1"/>
    <mergeCell ref="EQL1:EQO1"/>
    <mergeCell ref="EQP1:EQS1"/>
    <mergeCell ref="EUL1:EUO1"/>
    <mergeCell ref="EUP1:EUS1"/>
    <mergeCell ref="EUT1:EUW1"/>
    <mergeCell ref="EUX1:EVA1"/>
    <mergeCell ref="EVB1:EVE1"/>
    <mergeCell ref="EVF1:EVI1"/>
    <mergeCell ref="ETN1:ETQ1"/>
    <mergeCell ref="ETR1:ETU1"/>
    <mergeCell ref="ETV1:ETY1"/>
    <mergeCell ref="ETZ1:EUC1"/>
    <mergeCell ref="EUD1:EUG1"/>
    <mergeCell ref="EUH1:EUK1"/>
    <mergeCell ref="ESP1:ESS1"/>
    <mergeCell ref="EST1:ESW1"/>
    <mergeCell ref="ESX1:ETA1"/>
    <mergeCell ref="ETB1:ETE1"/>
    <mergeCell ref="ETF1:ETI1"/>
    <mergeCell ref="ETJ1:ETM1"/>
    <mergeCell ref="EXF1:EXI1"/>
    <mergeCell ref="EXJ1:EXM1"/>
    <mergeCell ref="EXN1:EXQ1"/>
    <mergeCell ref="EXR1:EXU1"/>
    <mergeCell ref="EXV1:EXY1"/>
    <mergeCell ref="EXZ1:EYC1"/>
    <mergeCell ref="EWH1:EWK1"/>
    <mergeCell ref="EWL1:EWO1"/>
    <mergeCell ref="EWP1:EWS1"/>
    <mergeCell ref="EWT1:EWW1"/>
    <mergeCell ref="EWX1:EXA1"/>
    <mergeCell ref="EXB1:EXE1"/>
    <mergeCell ref="EVJ1:EVM1"/>
    <mergeCell ref="EVN1:EVQ1"/>
    <mergeCell ref="EVR1:EVU1"/>
    <mergeCell ref="EVV1:EVY1"/>
    <mergeCell ref="EVZ1:EWC1"/>
    <mergeCell ref="EWD1:EWG1"/>
    <mergeCell ref="EZZ1:FAC1"/>
    <mergeCell ref="FAD1:FAG1"/>
    <mergeCell ref="FAH1:FAK1"/>
    <mergeCell ref="FAL1:FAO1"/>
    <mergeCell ref="FAP1:FAS1"/>
    <mergeCell ref="FAT1:FAW1"/>
    <mergeCell ref="EZB1:EZE1"/>
    <mergeCell ref="EZF1:EZI1"/>
    <mergeCell ref="EZJ1:EZM1"/>
    <mergeCell ref="EZN1:EZQ1"/>
    <mergeCell ref="EZR1:EZU1"/>
    <mergeCell ref="EZV1:EZY1"/>
    <mergeCell ref="EYD1:EYG1"/>
    <mergeCell ref="EYH1:EYK1"/>
    <mergeCell ref="EYL1:EYO1"/>
    <mergeCell ref="EYP1:EYS1"/>
    <mergeCell ref="EYT1:EYW1"/>
    <mergeCell ref="EYX1:EZA1"/>
    <mergeCell ref="FCT1:FCW1"/>
    <mergeCell ref="FCX1:FDA1"/>
    <mergeCell ref="FDB1:FDE1"/>
    <mergeCell ref="FDF1:FDI1"/>
    <mergeCell ref="FDJ1:FDM1"/>
    <mergeCell ref="FDN1:FDQ1"/>
    <mergeCell ref="FBV1:FBY1"/>
    <mergeCell ref="FBZ1:FCC1"/>
    <mergeCell ref="FCD1:FCG1"/>
    <mergeCell ref="FCH1:FCK1"/>
    <mergeCell ref="FCL1:FCO1"/>
    <mergeCell ref="FCP1:FCS1"/>
    <mergeCell ref="FAX1:FBA1"/>
    <mergeCell ref="FBB1:FBE1"/>
    <mergeCell ref="FBF1:FBI1"/>
    <mergeCell ref="FBJ1:FBM1"/>
    <mergeCell ref="FBN1:FBQ1"/>
    <mergeCell ref="FBR1:FBU1"/>
    <mergeCell ref="FFN1:FFQ1"/>
    <mergeCell ref="FFR1:FFU1"/>
    <mergeCell ref="FFV1:FFY1"/>
    <mergeCell ref="FFZ1:FGC1"/>
    <mergeCell ref="FGD1:FGG1"/>
    <mergeCell ref="FGH1:FGK1"/>
    <mergeCell ref="FEP1:FES1"/>
    <mergeCell ref="FET1:FEW1"/>
    <mergeCell ref="FEX1:FFA1"/>
    <mergeCell ref="FFB1:FFE1"/>
    <mergeCell ref="FFF1:FFI1"/>
    <mergeCell ref="FFJ1:FFM1"/>
    <mergeCell ref="FDR1:FDU1"/>
    <mergeCell ref="FDV1:FDY1"/>
    <mergeCell ref="FDZ1:FEC1"/>
    <mergeCell ref="FED1:FEG1"/>
    <mergeCell ref="FEH1:FEK1"/>
    <mergeCell ref="FEL1:FEO1"/>
    <mergeCell ref="FIH1:FIK1"/>
    <mergeCell ref="FIL1:FIO1"/>
    <mergeCell ref="FIP1:FIS1"/>
    <mergeCell ref="FIT1:FIW1"/>
    <mergeCell ref="FIX1:FJA1"/>
    <mergeCell ref="FJB1:FJE1"/>
    <mergeCell ref="FHJ1:FHM1"/>
    <mergeCell ref="FHN1:FHQ1"/>
    <mergeCell ref="FHR1:FHU1"/>
    <mergeCell ref="FHV1:FHY1"/>
    <mergeCell ref="FHZ1:FIC1"/>
    <mergeCell ref="FID1:FIG1"/>
    <mergeCell ref="FGL1:FGO1"/>
    <mergeCell ref="FGP1:FGS1"/>
    <mergeCell ref="FGT1:FGW1"/>
    <mergeCell ref="FGX1:FHA1"/>
    <mergeCell ref="FHB1:FHE1"/>
    <mergeCell ref="FHF1:FHI1"/>
    <mergeCell ref="FLB1:FLE1"/>
    <mergeCell ref="FLF1:FLI1"/>
    <mergeCell ref="FLJ1:FLM1"/>
    <mergeCell ref="FLN1:FLQ1"/>
    <mergeCell ref="FLR1:FLU1"/>
    <mergeCell ref="FLV1:FLY1"/>
    <mergeCell ref="FKD1:FKG1"/>
    <mergeCell ref="FKH1:FKK1"/>
    <mergeCell ref="FKL1:FKO1"/>
    <mergeCell ref="FKP1:FKS1"/>
    <mergeCell ref="FKT1:FKW1"/>
    <mergeCell ref="FKX1:FLA1"/>
    <mergeCell ref="FJF1:FJI1"/>
    <mergeCell ref="FJJ1:FJM1"/>
    <mergeCell ref="FJN1:FJQ1"/>
    <mergeCell ref="FJR1:FJU1"/>
    <mergeCell ref="FJV1:FJY1"/>
    <mergeCell ref="FJZ1:FKC1"/>
    <mergeCell ref="FNV1:FNY1"/>
    <mergeCell ref="FNZ1:FOC1"/>
    <mergeCell ref="FOD1:FOG1"/>
    <mergeCell ref="FOH1:FOK1"/>
    <mergeCell ref="FOL1:FOO1"/>
    <mergeCell ref="FOP1:FOS1"/>
    <mergeCell ref="FMX1:FNA1"/>
    <mergeCell ref="FNB1:FNE1"/>
    <mergeCell ref="FNF1:FNI1"/>
    <mergeCell ref="FNJ1:FNM1"/>
    <mergeCell ref="FNN1:FNQ1"/>
    <mergeCell ref="FNR1:FNU1"/>
    <mergeCell ref="FLZ1:FMC1"/>
    <mergeCell ref="FMD1:FMG1"/>
    <mergeCell ref="FMH1:FMK1"/>
    <mergeCell ref="FML1:FMO1"/>
    <mergeCell ref="FMP1:FMS1"/>
    <mergeCell ref="FMT1:FMW1"/>
    <mergeCell ref="FQP1:FQS1"/>
    <mergeCell ref="FQT1:FQW1"/>
    <mergeCell ref="FQX1:FRA1"/>
    <mergeCell ref="FRB1:FRE1"/>
    <mergeCell ref="FRF1:FRI1"/>
    <mergeCell ref="FRJ1:FRM1"/>
    <mergeCell ref="FPR1:FPU1"/>
    <mergeCell ref="FPV1:FPY1"/>
    <mergeCell ref="FPZ1:FQC1"/>
    <mergeCell ref="FQD1:FQG1"/>
    <mergeCell ref="FQH1:FQK1"/>
    <mergeCell ref="FQL1:FQO1"/>
    <mergeCell ref="FOT1:FOW1"/>
    <mergeCell ref="FOX1:FPA1"/>
    <mergeCell ref="FPB1:FPE1"/>
    <mergeCell ref="FPF1:FPI1"/>
    <mergeCell ref="FPJ1:FPM1"/>
    <mergeCell ref="FPN1:FPQ1"/>
    <mergeCell ref="FTJ1:FTM1"/>
    <mergeCell ref="FTN1:FTQ1"/>
    <mergeCell ref="FTR1:FTU1"/>
    <mergeCell ref="FTV1:FTY1"/>
    <mergeCell ref="FTZ1:FUC1"/>
    <mergeCell ref="FUD1:FUG1"/>
    <mergeCell ref="FSL1:FSO1"/>
    <mergeCell ref="FSP1:FSS1"/>
    <mergeCell ref="FST1:FSW1"/>
    <mergeCell ref="FSX1:FTA1"/>
    <mergeCell ref="FTB1:FTE1"/>
    <mergeCell ref="FTF1:FTI1"/>
    <mergeCell ref="FRN1:FRQ1"/>
    <mergeCell ref="FRR1:FRU1"/>
    <mergeCell ref="FRV1:FRY1"/>
    <mergeCell ref="FRZ1:FSC1"/>
    <mergeCell ref="FSD1:FSG1"/>
    <mergeCell ref="FSH1:FSK1"/>
    <mergeCell ref="FWD1:FWG1"/>
    <mergeCell ref="FWH1:FWK1"/>
    <mergeCell ref="FWL1:FWO1"/>
    <mergeCell ref="FWP1:FWS1"/>
    <mergeCell ref="FWT1:FWW1"/>
    <mergeCell ref="FWX1:FXA1"/>
    <mergeCell ref="FVF1:FVI1"/>
    <mergeCell ref="FVJ1:FVM1"/>
    <mergeCell ref="FVN1:FVQ1"/>
    <mergeCell ref="FVR1:FVU1"/>
    <mergeCell ref="FVV1:FVY1"/>
    <mergeCell ref="FVZ1:FWC1"/>
    <mergeCell ref="FUH1:FUK1"/>
    <mergeCell ref="FUL1:FUO1"/>
    <mergeCell ref="FUP1:FUS1"/>
    <mergeCell ref="FUT1:FUW1"/>
    <mergeCell ref="FUX1:FVA1"/>
    <mergeCell ref="FVB1:FVE1"/>
    <mergeCell ref="FYX1:FZA1"/>
    <mergeCell ref="FZB1:FZE1"/>
    <mergeCell ref="FZF1:FZI1"/>
    <mergeCell ref="FZJ1:FZM1"/>
    <mergeCell ref="FZN1:FZQ1"/>
    <mergeCell ref="FZR1:FZU1"/>
    <mergeCell ref="FXZ1:FYC1"/>
    <mergeCell ref="FYD1:FYG1"/>
    <mergeCell ref="FYH1:FYK1"/>
    <mergeCell ref="FYL1:FYO1"/>
    <mergeCell ref="FYP1:FYS1"/>
    <mergeCell ref="FYT1:FYW1"/>
    <mergeCell ref="FXB1:FXE1"/>
    <mergeCell ref="FXF1:FXI1"/>
    <mergeCell ref="FXJ1:FXM1"/>
    <mergeCell ref="FXN1:FXQ1"/>
    <mergeCell ref="FXR1:FXU1"/>
    <mergeCell ref="FXV1:FXY1"/>
    <mergeCell ref="GBR1:GBU1"/>
    <mergeCell ref="GBV1:GBY1"/>
    <mergeCell ref="GBZ1:GCC1"/>
    <mergeCell ref="GCD1:GCG1"/>
    <mergeCell ref="GCH1:GCK1"/>
    <mergeCell ref="GCL1:GCO1"/>
    <mergeCell ref="GAT1:GAW1"/>
    <mergeCell ref="GAX1:GBA1"/>
    <mergeCell ref="GBB1:GBE1"/>
    <mergeCell ref="GBF1:GBI1"/>
    <mergeCell ref="GBJ1:GBM1"/>
    <mergeCell ref="GBN1:GBQ1"/>
    <mergeCell ref="FZV1:FZY1"/>
    <mergeCell ref="FZZ1:GAC1"/>
    <mergeCell ref="GAD1:GAG1"/>
    <mergeCell ref="GAH1:GAK1"/>
    <mergeCell ref="GAL1:GAO1"/>
    <mergeCell ref="GAP1:GAS1"/>
    <mergeCell ref="GEL1:GEO1"/>
    <mergeCell ref="GEP1:GES1"/>
    <mergeCell ref="GET1:GEW1"/>
    <mergeCell ref="GEX1:GFA1"/>
    <mergeCell ref="GFB1:GFE1"/>
    <mergeCell ref="GFF1:GFI1"/>
    <mergeCell ref="GDN1:GDQ1"/>
    <mergeCell ref="GDR1:GDU1"/>
    <mergeCell ref="GDV1:GDY1"/>
    <mergeCell ref="GDZ1:GEC1"/>
    <mergeCell ref="GED1:GEG1"/>
    <mergeCell ref="GEH1:GEK1"/>
    <mergeCell ref="GCP1:GCS1"/>
    <mergeCell ref="GCT1:GCW1"/>
    <mergeCell ref="GCX1:GDA1"/>
    <mergeCell ref="GDB1:GDE1"/>
    <mergeCell ref="GDF1:GDI1"/>
    <mergeCell ref="GDJ1:GDM1"/>
    <mergeCell ref="GHF1:GHI1"/>
    <mergeCell ref="GHJ1:GHM1"/>
    <mergeCell ref="GHN1:GHQ1"/>
    <mergeCell ref="GHR1:GHU1"/>
    <mergeCell ref="GHV1:GHY1"/>
    <mergeCell ref="GHZ1:GIC1"/>
    <mergeCell ref="GGH1:GGK1"/>
    <mergeCell ref="GGL1:GGO1"/>
    <mergeCell ref="GGP1:GGS1"/>
    <mergeCell ref="GGT1:GGW1"/>
    <mergeCell ref="GGX1:GHA1"/>
    <mergeCell ref="GHB1:GHE1"/>
    <mergeCell ref="GFJ1:GFM1"/>
    <mergeCell ref="GFN1:GFQ1"/>
    <mergeCell ref="GFR1:GFU1"/>
    <mergeCell ref="GFV1:GFY1"/>
    <mergeCell ref="GFZ1:GGC1"/>
    <mergeCell ref="GGD1:GGG1"/>
    <mergeCell ref="GJZ1:GKC1"/>
    <mergeCell ref="GKD1:GKG1"/>
    <mergeCell ref="GKH1:GKK1"/>
    <mergeCell ref="GKL1:GKO1"/>
    <mergeCell ref="GKP1:GKS1"/>
    <mergeCell ref="GKT1:GKW1"/>
    <mergeCell ref="GJB1:GJE1"/>
    <mergeCell ref="GJF1:GJI1"/>
    <mergeCell ref="GJJ1:GJM1"/>
    <mergeCell ref="GJN1:GJQ1"/>
    <mergeCell ref="GJR1:GJU1"/>
    <mergeCell ref="GJV1:GJY1"/>
    <mergeCell ref="GID1:GIG1"/>
    <mergeCell ref="GIH1:GIK1"/>
    <mergeCell ref="GIL1:GIO1"/>
    <mergeCell ref="GIP1:GIS1"/>
    <mergeCell ref="GIT1:GIW1"/>
    <mergeCell ref="GIX1:GJA1"/>
    <mergeCell ref="GMT1:GMW1"/>
    <mergeCell ref="GMX1:GNA1"/>
    <mergeCell ref="GNB1:GNE1"/>
    <mergeCell ref="GNF1:GNI1"/>
    <mergeCell ref="GNJ1:GNM1"/>
    <mergeCell ref="GNN1:GNQ1"/>
    <mergeCell ref="GLV1:GLY1"/>
    <mergeCell ref="GLZ1:GMC1"/>
    <mergeCell ref="GMD1:GMG1"/>
    <mergeCell ref="GMH1:GMK1"/>
    <mergeCell ref="GML1:GMO1"/>
    <mergeCell ref="GMP1:GMS1"/>
    <mergeCell ref="GKX1:GLA1"/>
    <mergeCell ref="GLB1:GLE1"/>
    <mergeCell ref="GLF1:GLI1"/>
    <mergeCell ref="GLJ1:GLM1"/>
    <mergeCell ref="GLN1:GLQ1"/>
    <mergeCell ref="GLR1:GLU1"/>
    <mergeCell ref="GPN1:GPQ1"/>
    <mergeCell ref="GPR1:GPU1"/>
    <mergeCell ref="GPV1:GPY1"/>
    <mergeCell ref="GPZ1:GQC1"/>
    <mergeCell ref="GQD1:GQG1"/>
    <mergeCell ref="GQH1:GQK1"/>
    <mergeCell ref="GOP1:GOS1"/>
    <mergeCell ref="GOT1:GOW1"/>
    <mergeCell ref="GOX1:GPA1"/>
    <mergeCell ref="GPB1:GPE1"/>
    <mergeCell ref="GPF1:GPI1"/>
    <mergeCell ref="GPJ1:GPM1"/>
    <mergeCell ref="GNR1:GNU1"/>
    <mergeCell ref="GNV1:GNY1"/>
    <mergeCell ref="GNZ1:GOC1"/>
    <mergeCell ref="GOD1:GOG1"/>
    <mergeCell ref="GOH1:GOK1"/>
    <mergeCell ref="GOL1:GOO1"/>
    <mergeCell ref="GSH1:GSK1"/>
    <mergeCell ref="GSL1:GSO1"/>
    <mergeCell ref="GSP1:GSS1"/>
    <mergeCell ref="GST1:GSW1"/>
    <mergeCell ref="GSX1:GTA1"/>
    <mergeCell ref="GTB1:GTE1"/>
    <mergeCell ref="GRJ1:GRM1"/>
    <mergeCell ref="GRN1:GRQ1"/>
    <mergeCell ref="GRR1:GRU1"/>
    <mergeCell ref="GRV1:GRY1"/>
    <mergeCell ref="GRZ1:GSC1"/>
    <mergeCell ref="GSD1:GSG1"/>
    <mergeCell ref="GQL1:GQO1"/>
    <mergeCell ref="GQP1:GQS1"/>
    <mergeCell ref="GQT1:GQW1"/>
    <mergeCell ref="GQX1:GRA1"/>
    <mergeCell ref="GRB1:GRE1"/>
    <mergeCell ref="GRF1:GRI1"/>
    <mergeCell ref="GVB1:GVE1"/>
    <mergeCell ref="GVF1:GVI1"/>
    <mergeCell ref="GVJ1:GVM1"/>
    <mergeCell ref="GVN1:GVQ1"/>
    <mergeCell ref="GVR1:GVU1"/>
    <mergeCell ref="GVV1:GVY1"/>
    <mergeCell ref="GUD1:GUG1"/>
    <mergeCell ref="GUH1:GUK1"/>
    <mergeCell ref="GUL1:GUO1"/>
    <mergeCell ref="GUP1:GUS1"/>
    <mergeCell ref="GUT1:GUW1"/>
    <mergeCell ref="GUX1:GVA1"/>
    <mergeCell ref="GTF1:GTI1"/>
    <mergeCell ref="GTJ1:GTM1"/>
    <mergeCell ref="GTN1:GTQ1"/>
    <mergeCell ref="GTR1:GTU1"/>
    <mergeCell ref="GTV1:GTY1"/>
    <mergeCell ref="GTZ1:GUC1"/>
    <mergeCell ref="GXV1:GXY1"/>
    <mergeCell ref="GXZ1:GYC1"/>
    <mergeCell ref="GYD1:GYG1"/>
    <mergeCell ref="GYH1:GYK1"/>
    <mergeCell ref="GYL1:GYO1"/>
    <mergeCell ref="GYP1:GYS1"/>
    <mergeCell ref="GWX1:GXA1"/>
    <mergeCell ref="GXB1:GXE1"/>
    <mergeCell ref="GXF1:GXI1"/>
    <mergeCell ref="GXJ1:GXM1"/>
    <mergeCell ref="GXN1:GXQ1"/>
    <mergeCell ref="GXR1:GXU1"/>
    <mergeCell ref="GVZ1:GWC1"/>
    <mergeCell ref="GWD1:GWG1"/>
    <mergeCell ref="GWH1:GWK1"/>
    <mergeCell ref="GWL1:GWO1"/>
    <mergeCell ref="GWP1:GWS1"/>
    <mergeCell ref="GWT1:GWW1"/>
    <mergeCell ref="HAP1:HAS1"/>
    <mergeCell ref="HAT1:HAW1"/>
    <mergeCell ref="HAX1:HBA1"/>
    <mergeCell ref="HBB1:HBE1"/>
    <mergeCell ref="HBF1:HBI1"/>
    <mergeCell ref="HBJ1:HBM1"/>
    <mergeCell ref="GZR1:GZU1"/>
    <mergeCell ref="GZV1:GZY1"/>
    <mergeCell ref="GZZ1:HAC1"/>
    <mergeCell ref="HAD1:HAG1"/>
    <mergeCell ref="HAH1:HAK1"/>
    <mergeCell ref="HAL1:HAO1"/>
    <mergeCell ref="GYT1:GYW1"/>
    <mergeCell ref="GYX1:GZA1"/>
    <mergeCell ref="GZB1:GZE1"/>
    <mergeCell ref="GZF1:GZI1"/>
    <mergeCell ref="GZJ1:GZM1"/>
    <mergeCell ref="GZN1:GZQ1"/>
    <mergeCell ref="HDJ1:HDM1"/>
    <mergeCell ref="HDN1:HDQ1"/>
    <mergeCell ref="HDR1:HDU1"/>
    <mergeCell ref="HDV1:HDY1"/>
    <mergeCell ref="HDZ1:HEC1"/>
    <mergeCell ref="HED1:HEG1"/>
    <mergeCell ref="HCL1:HCO1"/>
    <mergeCell ref="HCP1:HCS1"/>
    <mergeCell ref="HCT1:HCW1"/>
    <mergeCell ref="HCX1:HDA1"/>
    <mergeCell ref="HDB1:HDE1"/>
    <mergeCell ref="HDF1:HDI1"/>
    <mergeCell ref="HBN1:HBQ1"/>
    <mergeCell ref="HBR1:HBU1"/>
    <mergeCell ref="HBV1:HBY1"/>
    <mergeCell ref="HBZ1:HCC1"/>
    <mergeCell ref="HCD1:HCG1"/>
    <mergeCell ref="HCH1:HCK1"/>
    <mergeCell ref="HGD1:HGG1"/>
    <mergeCell ref="HGH1:HGK1"/>
    <mergeCell ref="HGL1:HGO1"/>
    <mergeCell ref="HGP1:HGS1"/>
    <mergeCell ref="HGT1:HGW1"/>
    <mergeCell ref="HGX1:HHA1"/>
    <mergeCell ref="HFF1:HFI1"/>
    <mergeCell ref="HFJ1:HFM1"/>
    <mergeCell ref="HFN1:HFQ1"/>
    <mergeCell ref="HFR1:HFU1"/>
    <mergeCell ref="HFV1:HFY1"/>
    <mergeCell ref="HFZ1:HGC1"/>
    <mergeCell ref="HEH1:HEK1"/>
    <mergeCell ref="HEL1:HEO1"/>
    <mergeCell ref="HEP1:HES1"/>
    <mergeCell ref="HET1:HEW1"/>
    <mergeCell ref="HEX1:HFA1"/>
    <mergeCell ref="HFB1:HFE1"/>
    <mergeCell ref="HIX1:HJA1"/>
    <mergeCell ref="HJB1:HJE1"/>
    <mergeCell ref="HJF1:HJI1"/>
    <mergeCell ref="HJJ1:HJM1"/>
    <mergeCell ref="HJN1:HJQ1"/>
    <mergeCell ref="HJR1:HJU1"/>
    <mergeCell ref="HHZ1:HIC1"/>
    <mergeCell ref="HID1:HIG1"/>
    <mergeCell ref="HIH1:HIK1"/>
    <mergeCell ref="HIL1:HIO1"/>
    <mergeCell ref="HIP1:HIS1"/>
    <mergeCell ref="HIT1:HIW1"/>
    <mergeCell ref="HHB1:HHE1"/>
    <mergeCell ref="HHF1:HHI1"/>
    <mergeCell ref="HHJ1:HHM1"/>
    <mergeCell ref="HHN1:HHQ1"/>
    <mergeCell ref="HHR1:HHU1"/>
    <mergeCell ref="HHV1:HHY1"/>
    <mergeCell ref="HLR1:HLU1"/>
    <mergeCell ref="HLV1:HLY1"/>
    <mergeCell ref="HLZ1:HMC1"/>
    <mergeCell ref="HMD1:HMG1"/>
    <mergeCell ref="HMH1:HMK1"/>
    <mergeCell ref="HML1:HMO1"/>
    <mergeCell ref="HKT1:HKW1"/>
    <mergeCell ref="HKX1:HLA1"/>
    <mergeCell ref="HLB1:HLE1"/>
    <mergeCell ref="HLF1:HLI1"/>
    <mergeCell ref="HLJ1:HLM1"/>
    <mergeCell ref="HLN1:HLQ1"/>
    <mergeCell ref="HJV1:HJY1"/>
    <mergeCell ref="HJZ1:HKC1"/>
    <mergeCell ref="HKD1:HKG1"/>
    <mergeCell ref="HKH1:HKK1"/>
    <mergeCell ref="HKL1:HKO1"/>
    <mergeCell ref="HKP1:HKS1"/>
    <mergeCell ref="HOL1:HOO1"/>
    <mergeCell ref="HOP1:HOS1"/>
    <mergeCell ref="HOT1:HOW1"/>
    <mergeCell ref="HOX1:HPA1"/>
    <mergeCell ref="HPB1:HPE1"/>
    <mergeCell ref="HPF1:HPI1"/>
    <mergeCell ref="HNN1:HNQ1"/>
    <mergeCell ref="HNR1:HNU1"/>
    <mergeCell ref="HNV1:HNY1"/>
    <mergeCell ref="HNZ1:HOC1"/>
    <mergeCell ref="HOD1:HOG1"/>
    <mergeCell ref="HOH1:HOK1"/>
    <mergeCell ref="HMP1:HMS1"/>
    <mergeCell ref="HMT1:HMW1"/>
    <mergeCell ref="HMX1:HNA1"/>
    <mergeCell ref="HNB1:HNE1"/>
    <mergeCell ref="HNF1:HNI1"/>
    <mergeCell ref="HNJ1:HNM1"/>
    <mergeCell ref="HRF1:HRI1"/>
    <mergeCell ref="HRJ1:HRM1"/>
    <mergeCell ref="HRN1:HRQ1"/>
    <mergeCell ref="HRR1:HRU1"/>
    <mergeCell ref="HRV1:HRY1"/>
    <mergeCell ref="HRZ1:HSC1"/>
    <mergeCell ref="HQH1:HQK1"/>
    <mergeCell ref="HQL1:HQO1"/>
    <mergeCell ref="HQP1:HQS1"/>
    <mergeCell ref="HQT1:HQW1"/>
    <mergeCell ref="HQX1:HRA1"/>
    <mergeCell ref="HRB1:HRE1"/>
    <mergeCell ref="HPJ1:HPM1"/>
    <mergeCell ref="HPN1:HPQ1"/>
    <mergeCell ref="HPR1:HPU1"/>
    <mergeCell ref="HPV1:HPY1"/>
    <mergeCell ref="HPZ1:HQC1"/>
    <mergeCell ref="HQD1:HQG1"/>
    <mergeCell ref="HTZ1:HUC1"/>
    <mergeCell ref="HUD1:HUG1"/>
    <mergeCell ref="HUH1:HUK1"/>
    <mergeCell ref="HUL1:HUO1"/>
    <mergeCell ref="HUP1:HUS1"/>
    <mergeCell ref="HUT1:HUW1"/>
    <mergeCell ref="HTB1:HTE1"/>
    <mergeCell ref="HTF1:HTI1"/>
    <mergeCell ref="HTJ1:HTM1"/>
    <mergeCell ref="HTN1:HTQ1"/>
    <mergeCell ref="HTR1:HTU1"/>
    <mergeCell ref="HTV1:HTY1"/>
    <mergeCell ref="HSD1:HSG1"/>
    <mergeCell ref="HSH1:HSK1"/>
    <mergeCell ref="HSL1:HSO1"/>
    <mergeCell ref="HSP1:HSS1"/>
    <mergeCell ref="HST1:HSW1"/>
    <mergeCell ref="HSX1:HTA1"/>
    <mergeCell ref="HWT1:HWW1"/>
    <mergeCell ref="HWX1:HXA1"/>
    <mergeCell ref="HXB1:HXE1"/>
    <mergeCell ref="HXF1:HXI1"/>
    <mergeCell ref="HXJ1:HXM1"/>
    <mergeCell ref="HXN1:HXQ1"/>
    <mergeCell ref="HVV1:HVY1"/>
    <mergeCell ref="HVZ1:HWC1"/>
    <mergeCell ref="HWD1:HWG1"/>
    <mergeCell ref="HWH1:HWK1"/>
    <mergeCell ref="HWL1:HWO1"/>
    <mergeCell ref="HWP1:HWS1"/>
    <mergeCell ref="HUX1:HVA1"/>
    <mergeCell ref="HVB1:HVE1"/>
    <mergeCell ref="HVF1:HVI1"/>
    <mergeCell ref="HVJ1:HVM1"/>
    <mergeCell ref="HVN1:HVQ1"/>
    <mergeCell ref="HVR1:HVU1"/>
    <mergeCell ref="HZN1:HZQ1"/>
    <mergeCell ref="HZR1:HZU1"/>
    <mergeCell ref="HZV1:HZY1"/>
    <mergeCell ref="HZZ1:IAC1"/>
    <mergeCell ref="IAD1:IAG1"/>
    <mergeCell ref="IAH1:IAK1"/>
    <mergeCell ref="HYP1:HYS1"/>
    <mergeCell ref="HYT1:HYW1"/>
    <mergeCell ref="HYX1:HZA1"/>
    <mergeCell ref="HZB1:HZE1"/>
    <mergeCell ref="HZF1:HZI1"/>
    <mergeCell ref="HZJ1:HZM1"/>
    <mergeCell ref="HXR1:HXU1"/>
    <mergeCell ref="HXV1:HXY1"/>
    <mergeCell ref="HXZ1:HYC1"/>
    <mergeCell ref="HYD1:HYG1"/>
    <mergeCell ref="HYH1:HYK1"/>
    <mergeCell ref="HYL1:HYO1"/>
    <mergeCell ref="ICH1:ICK1"/>
    <mergeCell ref="ICL1:ICO1"/>
    <mergeCell ref="ICP1:ICS1"/>
    <mergeCell ref="ICT1:ICW1"/>
    <mergeCell ref="ICX1:IDA1"/>
    <mergeCell ref="IDB1:IDE1"/>
    <mergeCell ref="IBJ1:IBM1"/>
    <mergeCell ref="IBN1:IBQ1"/>
    <mergeCell ref="IBR1:IBU1"/>
    <mergeCell ref="IBV1:IBY1"/>
    <mergeCell ref="IBZ1:ICC1"/>
    <mergeCell ref="ICD1:ICG1"/>
    <mergeCell ref="IAL1:IAO1"/>
    <mergeCell ref="IAP1:IAS1"/>
    <mergeCell ref="IAT1:IAW1"/>
    <mergeCell ref="IAX1:IBA1"/>
    <mergeCell ref="IBB1:IBE1"/>
    <mergeCell ref="IBF1:IBI1"/>
    <mergeCell ref="IFB1:IFE1"/>
    <mergeCell ref="IFF1:IFI1"/>
    <mergeCell ref="IFJ1:IFM1"/>
    <mergeCell ref="IFN1:IFQ1"/>
    <mergeCell ref="IFR1:IFU1"/>
    <mergeCell ref="IFV1:IFY1"/>
    <mergeCell ref="IED1:IEG1"/>
    <mergeCell ref="IEH1:IEK1"/>
    <mergeCell ref="IEL1:IEO1"/>
    <mergeCell ref="IEP1:IES1"/>
    <mergeCell ref="IET1:IEW1"/>
    <mergeCell ref="IEX1:IFA1"/>
    <mergeCell ref="IDF1:IDI1"/>
    <mergeCell ref="IDJ1:IDM1"/>
    <mergeCell ref="IDN1:IDQ1"/>
    <mergeCell ref="IDR1:IDU1"/>
    <mergeCell ref="IDV1:IDY1"/>
    <mergeCell ref="IDZ1:IEC1"/>
    <mergeCell ref="IHV1:IHY1"/>
    <mergeCell ref="IHZ1:IIC1"/>
    <mergeCell ref="IID1:IIG1"/>
    <mergeCell ref="IIH1:IIK1"/>
    <mergeCell ref="IIL1:IIO1"/>
    <mergeCell ref="IIP1:IIS1"/>
    <mergeCell ref="IGX1:IHA1"/>
    <mergeCell ref="IHB1:IHE1"/>
    <mergeCell ref="IHF1:IHI1"/>
    <mergeCell ref="IHJ1:IHM1"/>
    <mergeCell ref="IHN1:IHQ1"/>
    <mergeCell ref="IHR1:IHU1"/>
    <mergeCell ref="IFZ1:IGC1"/>
    <mergeCell ref="IGD1:IGG1"/>
    <mergeCell ref="IGH1:IGK1"/>
    <mergeCell ref="IGL1:IGO1"/>
    <mergeCell ref="IGP1:IGS1"/>
    <mergeCell ref="IGT1:IGW1"/>
    <mergeCell ref="IKP1:IKS1"/>
    <mergeCell ref="IKT1:IKW1"/>
    <mergeCell ref="IKX1:ILA1"/>
    <mergeCell ref="ILB1:ILE1"/>
    <mergeCell ref="ILF1:ILI1"/>
    <mergeCell ref="ILJ1:ILM1"/>
    <mergeCell ref="IJR1:IJU1"/>
    <mergeCell ref="IJV1:IJY1"/>
    <mergeCell ref="IJZ1:IKC1"/>
    <mergeCell ref="IKD1:IKG1"/>
    <mergeCell ref="IKH1:IKK1"/>
    <mergeCell ref="IKL1:IKO1"/>
    <mergeCell ref="IIT1:IIW1"/>
    <mergeCell ref="IIX1:IJA1"/>
    <mergeCell ref="IJB1:IJE1"/>
    <mergeCell ref="IJF1:IJI1"/>
    <mergeCell ref="IJJ1:IJM1"/>
    <mergeCell ref="IJN1:IJQ1"/>
    <mergeCell ref="INJ1:INM1"/>
    <mergeCell ref="INN1:INQ1"/>
    <mergeCell ref="INR1:INU1"/>
    <mergeCell ref="INV1:INY1"/>
    <mergeCell ref="INZ1:IOC1"/>
    <mergeCell ref="IOD1:IOG1"/>
    <mergeCell ref="IML1:IMO1"/>
    <mergeCell ref="IMP1:IMS1"/>
    <mergeCell ref="IMT1:IMW1"/>
    <mergeCell ref="IMX1:INA1"/>
    <mergeCell ref="INB1:INE1"/>
    <mergeCell ref="INF1:INI1"/>
    <mergeCell ref="ILN1:ILQ1"/>
    <mergeCell ref="ILR1:ILU1"/>
    <mergeCell ref="ILV1:ILY1"/>
    <mergeCell ref="ILZ1:IMC1"/>
    <mergeCell ref="IMD1:IMG1"/>
    <mergeCell ref="IMH1:IMK1"/>
    <mergeCell ref="IQD1:IQG1"/>
    <mergeCell ref="IQH1:IQK1"/>
    <mergeCell ref="IQL1:IQO1"/>
    <mergeCell ref="IQP1:IQS1"/>
    <mergeCell ref="IQT1:IQW1"/>
    <mergeCell ref="IQX1:IRA1"/>
    <mergeCell ref="IPF1:IPI1"/>
    <mergeCell ref="IPJ1:IPM1"/>
    <mergeCell ref="IPN1:IPQ1"/>
    <mergeCell ref="IPR1:IPU1"/>
    <mergeCell ref="IPV1:IPY1"/>
    <mergeCell ref="IPZ1:IQC1"/>
    <mergeCell ref="IOH1:IOK1"/>
    <mergeCell ref="IOL1:IOO1"/>
    <mergeCell ref="IOP1:IOS1"/>
    <mergeCell ref="IOT1:IOW1"/>
    <mergeCell ref="IOX1:IPA1"/>
    <mergeCell ref="IPB1:IPE1"/>
    <mergeCell ref="ISX1:ITA1"/>
    <mergeCell ref="ITB1:ITE1"/>
    <mergeCell ref="ITF1:ITI1"/>
    <mergeCell ref="ITJ1:ITM1"/>
    <mergeCell ref="ITN1:ITQ1"/>
    <mergeCell ref="ITR1:ITU1"/>
    <mergeCell ref="IRZ1:ISC1"/>
    <mergeCell ref="ISD1:ISG1"/>
    <mergeCell ref="ISH1:ISK1"/>
    <mergeCell ref="ISL1:ISO1"/>
    <mergeCell ref="ISP1:ISS1"/>
    <mergeCell ref="IST1:ISW1"/>
    <mergeCell ref="IRB1:IRE1"/>
    <mergeCell ref="IRF1:IRI1"/>
    <mergeCell ref="IRJ1:IRM1"/>
    <mergeCell ref="IRN1:IRQ1"/>
    <mergeCell ref="IRR1:IRU1"/>
    <mergeCell ref="IRV1:IRY1"/>
    <mergeCell ref="IVR1:IVU1"/>
    <mergeCell ref="IVV1:IVY1"/>
    <mergeCell ref="IVZ1:IWC1"/>
    <mergeCell ref="IWD1:IWG1"/>
    <mergeCell ref="IWH1:IWK1"/>
    <mergeCell ref="IWL1:IWO1"/>
    <mergeCell ref="IUT1:IUW1"/>
    <mergeCell ref="IUX1:IVA1"/>
    <mergeCell ref="IVB1:IVE1"/>
    <mergeCell ref="IVF1:IVI1"/>
    <mergeCell ref="IVJ1:IVM1"/>
    <mergeCell ref="IVN1:IVQ1"/>
    <mergeCell ref="ITV1:ITY1"/>
    <mergeCell ref="ITZ1:IUC1"/>
    <mergeCell ref="IUD1:IUG1"/>
    <mergeCell ref="IUH1:IUK1"/>
    <mergeCell ref="IUL1:IUO1"/>
    <mergeCell ref="IUP1:IUS1"/>
    <mergeCell ref="IYL1:IYO1"/>
    <mergeCell ref="IYP1:IYS1"/>
    <mergeCell ref="IYT1:IYW1"/>
    <mergeCell ref="IYX1:IZA1"/>
    <mergeCell ref="IZB1:IZE1"/>
    <mergeCell ref="IZF1:IZI1"/>
    <mergeCell ref="IXN1:IXQ1"/>
    <mergeCell ref="IXR1:IXU1"/>
    <mergeCell ref="IXV1:IXY1"/>
    <mergeCell ref="IXZ1:IYC1"/>
    <mergeCell ref="IYD1:IYG1"/>
    <mergeCell ref="IYH1:IYK1"/>
    <mergeCell ref="IWP1:IWS1"/>
    <mergeCell ref="IWT1:IWW1"/>
    <mergeCell ref="IWX1:IXA1"/>
    <mergeCell ref="IXB1:IXE1"/>
    <mergeCell ref="IXF1:IXI1"/>
    <mergeCell ref="IXJ1:IXM1"/>
    <mergeCell ref="JBF1:JBI1"/>
    <mergeCell ref="JBJ1:JBM1"/>
    <mergeCell ref="JBN1:JBQ1"/>
    <mergeCell ref="JBR1:JBU1"/>
    <mergeCell ref="JBV1:JBY1"/>
    <mergeCell ref="JBZ1:JCC1"/>
    <mergeCell ref="JAH1:JAK1"/>
    <mergeCell ref="JAL1:JAO1"/>
    <mergeCell ref="JAP1:JAS1"/>
    <mergeCell ref="JAT1:JAW1"/>
    <mergeCell ref="JAX1:JBA1"/>
    <mergeCell ref="JBB1:JBE1"/>
    <mergeCell ref="IZJ1:IZM1"/>
    <mergeCell ref="IZN1:IZQ1"/>
    <mergeCell ref="IZR1:IZU1"/>
    <mergeCell ref="IZV1:IZY1"/>
    <mergeCell ref="IZZ1:JAC1"/>
    <mergeCell ref="JAD1:JAG1"/>
    <mergeCell ref="JDZ1:JEC1"/>
    <mergeCell ref="JED1:JEG1"/>
    <mergeCell ref="JEH1:JEK1"/>
    <mergeCell ref="JEL1:JEO1"/>
    <mergeCell ref="JEP1:JES1"/>
    <mergeCell ref="JET1:JEW1"/>
    <mergeCell ref="JDB1:JDE1"/>
    <mergeCell ref="JDF1:JDI1"/>
    <mergeCell ref="JDJ1:JDM1"/>
    <mergeCell ref="JDN1:JDQ1"/>
    <mergeCell ref="JDR1:JDU1"/>
    <mergeCell ref="JDV1:JDY1"/>
    <mergeCell ref="JCD1:JCG1"/>
    <mergeCell ref="JCH1:JCK1"/>
    <mergeCell ref="JCL1:JCO1"/>
    <mergeCell ref="JCP1:JCS1"/>
    <mergeCell ref="JCT1:JCW1"/>
    <mergeCell ref="JCX1:JDA1"/>
    <mergeCell ref="JGT1:JGW1"/>
    <mergeCell ref="JGX1:JHA1"/>
    <mergeCell ref="JHB1:JHE1"/>
    <mergeCell ref="JHF1:JHI1"/>
    <mergeCell ref="JHJ1:JHM1"/>
    <mergeCell ref="JHN1:JHQ1"/>
    <mergeCell ref="JFV1:JFY1"/>
    <mergeCell ref="JFZ1:JGC1"/>
    <mergeCell ref="JGD1:JGG1"/>
    <mergeCell ref="JGH1:JGK1"/>
    <mergeCell ref="JGL1:JGO1"/>
    <mergeCell ref="JGP1:JGS1"/>
    <mergeCell ref="JEX1:JFA1"/>
    <mergeCell ref="JFB1:JFE1"/>
    <mergeCell ref="JFF1:JFI1"/>
    <mergeCell ref="JFJ1:JFM1"/>
    <mergeCell ref="JFN1:JFQ1"/>
    <mergeCell ref="JFR1:JFU1"/>
    <mergeCell ref="JJN1:JJQ1"/>
    <mergeCell ref="JJR1:JJU1"/>
    <mergeCell ref="JJV1:JJY1"/>
    <mergeCell ref="JJZ1:JKC1"/>
    <mergeCell ref="JKD1:JKG1"/>
    <mergeCell ref="JKH1:JKK1"/>
    <mergeCell ref="JIP1:JIS1"/>
    <mergeCell ref="JIT1:JIW1"/>
    <mergeCell ref="JIX1:JJA1"/>
    <mergeCell ref="JJB1:JJE1"/>
    <mergeCell ref="JJF1:JJI1"/>
    <mergeCell ref="JJJ1:JJM1"/>
    <mergeCell ref="JHR1:JHU1"/>
    <mergeCell ref="JHV1:JHY1"/>
    <mergeCell ref="JHZ1:JIC1"/>
    <mergeCell ref="JID1:JIG1"/>
    <mergeCell ref="JIH1:JIK1"/>
    <mergeCell ref="JIL1:JIO1"/>
    <mergeCell ref="JMH1:JMK1"/>
    <mergeCell ref="JML1:JMO1"/>
    <mergeCell ref="JMP1:JMS1"/>
    <mergeCell ref="JMT1:JMW1"/>
    <mergeCell ref="JMX1:JNA1"/>
    <mergeCell ref="JNB1:JNE1"/>
    <mergeCell ref="JLJ1:JLM1"/>
    <mergeCell ref="JLN1:JLQ1"/>
    <mergeCell ref="JLR1:JLU1"/>
    <mergeCell ref="JLV1:JLY1"/>
    <mergeCell ref="JLZ1:JMC1"/>
    <mergeCell ref="JMD1:JMG1"/>
    <mergeCell ref="JKL1:JKO1"/>
    <mergeCell ref="JKP1:JKS1"/>
    <mergeCell ref="JKT1:JKW1"/>
    <mergeCell ref="JKX1:JLA1"/>
    <mergeCell ref="JLB1:JLE1"/>
    <mergeCell ref="JLF1:JLI1"/>
    <mergeCell ref="JPB1:JPE1"/>
    <mergeCell ref="JPF1:JPI1"/>
    <mergeCell ref="JPJ1:JPM1"/>
    <mergeCell ref="JPN1:JPQ1"/>
    <mergeCell ref="JPR1:JPU1"/>
    <mergeCell ref="JPV1:JPY1"/>
    <mergeCell ref="JOD1:JOG1"/>
    <mergeCell ref="JOH1:JOK1"/>
    <mergeCell ref="JOL1:JOO1"/>
    <mergeCell ref="JOP1:JOS1"/>
    <mergeCell ref="JOT1:JOW1"/>
    <mergeCell ref="JOX1:JPA1"/>
    <mergeCell ref="JNF1:JNI1"/>
    <mergeCell ref="JNJ1:JNM1"/>
    <mergeCell ref="JNN1:JNQ1"/>
    <mergeCell ref="JNR1:JNU1"/>
    <mergeCell ref="JNV1:JNY1"/>
    <mergeCell ref="JNZ1:JOC1"/>
    <mergeCell ref="JRV1:JRY1"/>
    <mergeCell ref="JRZ1:JSC1"/>
    <mergeCell ref="JSD1:JSG1"/>
    <mergeCell ref="JSH1:JSK1"/>
    <mergeCell ref="JSL1:JSO1"/>
    <mergeCell ref="JSP1:JSS1"/>
    <mergeCell ref="JQX1:JRA1"/>
    <mergeCell ref="JRB1:JRE1"/>
    <mergeCell ref="JRF1:JRI1"/>
    <mergeCell ref="JRJ1:JRM1"/>
    <mergeCell ref="JRN1:JRQ1"/>
    <mergeCell ref="JRR1:JRU1"/>
    <mergeCell ref="JPZ1:JQC1"/>
    <mergeCell ref="JQD1:JQG1"/>
    <mergeCell ref="JQH1:JQK1"/>
    <mergeCell ref="JQL1:JQO1"/>
    <mergeCell ref="JQP1:JQS1"/>
    <mergeCell ref="JQT1:JQW1"/>
    <mergeCell ref="JUP1:JUS1"/>
    <mergeCell ref="JUT1:JUW1"/>
    <mergeCell ref="JUX1:JVA1"/>
    <mergeCell ref="JVB1:JVE1"/>
    <mergeCell ref="JVF1:JVI1"/>
    <mergeCell ref="JVJ1:JVM1"/>
    <mergeCell ref="JTR1:JTU1"/>
    <mergeCell ref="JTV1:JTY1"/>
    <mergeCell ref="JTZ1:JUC1"/>
    <mergeCell ref="JUD1:JUG1"/>
    <mergeCell ref="JUH1:JUK1"/>
    <mergeCell ref="JUL1:JUO1"/>
    <mergeCell ref="JST1:JSW1"/>
    <mergeCell ref="JSX1:JTA1"/>
    <mergeCell ref="JTB1:JTE1"/>
    <mergeCell ref="JTF1:JTI1"/>
    <mergeCell ref="JTJ1:JTM1"/>
    <mergeCell ref="JTN1:JTQ1"/>
    <mergeCell ref="JXJ1:JXM1"/>
    <mergeCell ref="JXN1:JXQ1"/>
    <mergeCell ref="JXR1:JXU1"/>
    <mergeCell ref="JXV1:JXY1"/>
    <mergeCell ref="JXZ1:JYC1"/>
    <mergeCell ref="JYD1:JYG1"/>
    <mergeCell ref="JWL1:JWO1"/>
    <mergeCell ref="JWP1:JWS1"/>
    <mergeCell ref="JWT1:JWW1"/>
    <mergeCell ref="JWX1:JXA1"/>
    <mergeCell ref="JXB1:JXE1"/>
    <mergeCell ref="JXF1:JXI1"/>
    <mergeCell ref="JVN1:JVQ1"/>
    <mergeCell ref="JVR1:JVU1"/>
    <mergeCell ref="JVV1:JVY1"/>
    <mergeCell ref="JVZ1:JWC1"/>
    <mergeCell ref="JWD1:JWG1"/>
    <mergeCell ref="JWH1:JWK1"/>
    <mergeCell ref="KAD1:KAG1"/>
    <mergeCell ref="KAH1:KAK1"/>
    <mergeCell ref="KAL1:KAO1"/>
    <mergeCell ref="KAP1:KAS1"/>
    <mergeCell ref="KAT1:KAW1"/>
    <mergeCell ref="KAX1:KBA1"/>
    <mergeCell ref="JZF1:JZI1"/>
    <mergeCell ref="JZJ1:JZM1"/>
    <mergeCell ref="JZN1:JZQ1"/>
    <mergeCell ref="JZR1:JZU1"/>
    <mergeCell ref="JZV1:JZY1"/>
    <mergeCell ref="JZZ1:KAC1"/>
    <mergeCell ref="JYH1:JYK1"/>
    <mergeCell ref="JYL1:JYO1"/>
    <mergeCell ref="JYP1:JYS1"/>
    <mergeCell ref="JYT1:JYW1"/>
    <mergeCell ref="JYX1:JZA1"/>
    <mergeCell ref="JZB1:JZE1"/>
    <mergeCell ref="KCX1:KDA1"/>
    <mergeCell ref="KDB1:KDE1"/>
    <mergeCell ref="KDF1:KDI1"/>
    <mergeCell ref="KDJ1:KDM1"/>
    <mergeCell ref="KDN1:KDQ1"/>
    <mergeCell ref="KDR1:KDU1"/>
    <mergeCell ref="KBZ1:KCC1"/>
    <mergeCell ref="KCD1:KCG1"/>
    <mergeCell ref="KCH1:KCK1"/>
    <mergeCell ref="KCL1:KCO1"/>
    <mergeCell ref="KCP1:KCS1"/>
    <mergeCell ref="KCT1:KCW1"/>
    <mergeCell ref="KBB1:KBE1"/>
    <mergeCell ref="KBF1:KBI1"/>
    <mergeCell ref="KBJ1:KBM1"/>
    <mergeCell ref="KBN1:KBQ1"/>
    <mergeCell ref="KBR1:KBU1"/>
    <mergeCell ref="KBV1:KBY1"/>
    <mergeCell ref="KFR1:KFU1"/>
    <mergeCell ref="KFV1:KFY1"/>
    <mergeCell ref="KFZ1:KGC1"/>
    <mergeCell ref="KGD1:KGG1"/>
    <mergeCell ref="KGH1:KGK1"/>
    <mergeCell ref="KGL1:KGO1"/>
    <mergeCell ref="KET1:KEW1"/>
    <mergeCell ref="KEX1:KFA1"/>
    <mergeCell ref="KFB1:KFE1"/>
    <mergeCell ref="KFF1:KFI1"/>
    <mergeCell ref="KFJ1:KFM1"/>
    <mergeCell ref="KFN1:KFQ1"/>
    <mergeCell ref="KDV1:KDY1"/>
    <mergeCell ref="KDZ1:KEC1"/>
    <mergeCell ref="KED1:KEG1"/>
    <mergeCell ref="KEH1:KEK1"/>
    <mergeCell ref="KEL1:KEO1"/>
    <mergeCell ref="KEP1:KES1"/>
    <mergeCell ref="KIL1:KIO1"/>
    <mergeCell ref="KIP1:KIS1"/>
    <mergeCell ref="KIT1:KIW1"/>
    <mergeCell ref="KIX1:KJA1"/>
    <mergeCell ref="KJB1:KJE1"/>
    <mergeCell ref="KJF1:KJI1"/>
    <mergeCell ref="KHN1:KHQ1"/>
    <mergeCell ref="KHR1:KHU1"/>
    <mergeCell ref="KHV1:KHY1"/>
    <mergeCell ref="KHZ1:KIC1"/>
    <mergeCell ref="KID1:KIG1"/>
    <mergeCell ref="KIH1:KIK1"/>
    <mergeCell ref="KGP1:KGS1"/>
    <mergeCell ref="KGT1:KGW1"/>
    <mergeCell ref="KGX1:KHA1"/>
    <mergeCell ref="KHB1:KHE1"/>
    <mergeCell ref="KHF1:KHI1"/>
    <mergeCell ref="KHJ1:KHM1"/>
    <mergeCell ref="KLF1:KLI1"/>
    <mergeCell ref="KLJ1:KLM1"/>
    <mergeCell ref="KLN1:KLQ1"/>
    <mergeCell ref="KLR1:KLU1"/>
    <mergeCell ref="KLV1:KLY1"/>
    <mergeCell ref="KLZ1:KMC1"/>
    <mergeCell ref="KKH1:KKK1"/>
    <mergeCell ref="KKL1:KKO1"/>
    <mergeCell ref="KKP1:KKS1"/>
    <mergeCell ref="KKT1:KKW1"/>
    <mergeCell ref="KKX1:KLA1"/>
    <mergeCell ref="KLB1:KLE1"/>
    <mergeCell ref="KJJ1:KJM1"/>
    <mergeCell ref="KJN1:KJQ1"/>
    <mergeCell ref="KJR1:KJU1"/>
    <mergeCell ref="KJV1:KJY1"/>
    <mergeCell ref="KJZ1:KKC1"/>
    <mergeCell ref="KKD1:KKG1"/>
    <mergeCell ref="KNZ1:KOC1"/>
    <mergeCell ref="KOD1:KOG1"/>
    <mergeCell ref="KOH1:KOK1"/>
    <mergeCell ref="KOL1:KOO1"/>
    <mergeCell ref="KOP1:KOS1"/>
    <mergeCell ref="KOT1:KOW1"/>
    <mergeCell ref="KNB1:KNE1"/>
    <mergeCell ref="KNF1:KNI1"/>
    <mergeCell ref="KNJ1:KNM1"/>
    <mergeCell ref="KNN1:KNQ1"/>
    <mergeCell ref="KNR1:KNU1"/>
    <mergeCell ref="KNV1:KNY1"/>
    <mergeCell ref="KMD1:KMG1"/>
    <mergeCell ref="KMH1:KMK1"/>
    <mergeCell ref="KML1:KMO1"/>
    <mergeCell ref="KMP1:KMS1"/>
    <mergeCell ref="KMT1:KMW1"/>
    <mergeCell ref="KMX1:KNA1"/>
    <mergeCell ref="KQT1:KQW1"/>
    <mergeCell ref="KQX1:KRA1"/>
    <mergeCell ref="KRB1:KRE1"/>
    <mergeCell ref="KRF1:KRI1"/>
    <mergeCell ref="KRJ1:KRM1"/>
    <mergeCell ref="KRN1:KRQ1"/>
    <mergeCell ref="KPV1:KPY1"/>
    <mergeCell ref="KPZ1:KQC1"/>
    <mergeCell ref="KQD1:KQG1"/>
    <mergeCell ref="KQH1:KQK1"/>
    <mergeCell ref="KQL1:KQO1"/>
    <mergeCell ref="KQP1:KQS1"/>
    <mergeCell ref="KOX1:KPA1"/>
    <mergeCell ref="KPB1:KPE1"/>
    <mergeCell ref="KPF1:KPI1"/>
    <mergeCell ref="KPJ1:KPM1"/>
    <mergeCell ref="KPN1:KPQ1"/>
    <mergeCell ref="KPR1:KPU1"/>
    <mergeCell ref="KTN1:KTQ1"/>
    <mergeCell ref="KTR1:KTU1"/>
    <mergeCell ref="KTV1:KTY1"/>
    <mergeCell ref="KTZ1:KUC1"/>
    <mergeCell ref="KUD1:KUG1"/>
    <mergeCell ref="KUH1:KUK1"/>
    <mergeCell ref="KSP1:KSS1"/>
    <mergeCell ref="KST1:KSW1"/>
    <mergeCell ref="KSX1:KTA1"/>
    <mergeCell ref="KTB1:KTE1"/>
    <mergeCell ref="KTF1:KTI1"/>
    <mergeCell ref="KTJ1:KTM1"/>
    <mergeCell ref="KRR1:KRU1"/>
    <mergeCell ref="KRV1:KRY1"/>
    <mergeCell ref="KRZ1:KSC1"/>
    <mergeCell ref="KSD1:KSG1"/>
    <mergeCell ref="KSH1:KSK1"/>
    <mergeCell ref="KSL1:KSO1"/>
    <mergeCell ref="KWH1:KWK1"/>
    <mergeCell ref="KWL1:KWO1"/>
    <mergeCell ref="KWP1:KWS1"/>
    <mergeCell ref="KWT1:KWW1"/>
    <mergeCell ref="KWX1:KXA1"/>
    <mergeCell ref="KXB1:KXE1"/>
    <mergeCell ref="KVJ1:KVM1"/>
    <mergeCell ref="KVN1:KVQ1"/>
    <mergeCell ref="KVR1:KVU1"/>
    <mergeCell ref="KVV1:KVY1"/>
    <mergeCell ref="KVZ1:KWC1"/>
    <mergeCell ref="KWD1:KWG1"/>
    <mergeCell ref="KUL1:KUO1"/>
    <mergeCell ref="KUP1:KUS1"/>
    <mergeCell ref="KUT1:KUW1"/>
    <mergeCell ref="KUX1:KVA1"/>
    <mergeCell ref="KVB1:KVE1"/>
    <mergeCell ref="KVF1:KVI1"/>
    <mergeCell ref="KZB1:KZE1"/>
    <mergeCell ref="KZF1:KZI1"/>
    <mergeCell ref="KZJ1:KZM1"/>
    <mergeCell ref="KZN1:KZQ1"/>
    <mergeCell ref="KZR1:KZU1"/>
    <mergeCell ref="KZV1:KZY1"/>
    <mergeCell ref="KYD1:KYG1"/>
    <mergeCell ref="KYH1:KYK1"/>
    <mergeCell ref="KYL1:KYO1"/>
    <mergeCell ref="KYP1:KYS1"/>
    <mergeCell ref="KYT1:KYW1"/>
    <mergeCell ref="KYX1:KZA1"/>
    <mergeCell ref="KXF1:KXI1"/>
    <mergeCell ref="KXJ1:KXM1"/>
    <mergeCell ref="KXN1:KXQ1"/>
    <mergeCell ref="KXR1:KXU1"/>
    <mergeCell ref="KXV1:KXY1"/>
    <mergeCell ref="KXZ1:KYC1"/>
    <mergeCell ref="LBV1:LBY1"/>
    <mergeCell ref="LBZ1:LCC1"/>
    <mergeCell ref="LCD1:LCG1"/>
    <mergeCell ref="LCH1:LCK1"/>
    <mergeCell ref="LCL1:LCO1"/>
    <mergeCell ref="LCP1:LCS1"/>
    <mergeCell ref="LAX1:LBA1"/>
    <mergeCell ref="LBB1:LBE1"/>
    <mergeCell ref="LBF1:LBI1"/>
    <mergeCell ref="LBJ1:LBM1"/>
    <mergeCell ref="LBN1:LBQ1"/>
    <mergeCell ref="LBR1:LBU1"/>
    <mergeCell ref="KZZ1:LAC1"/>
    <mergeCell ref="LAD1:LAG1"/>
    <mergeCell ref="LAH1:LAK1"/>
    <mergeCell ref="LAL1:LAO1"/>
    <mergeCell ref="LAP1:LAS1"/>
    <mergeCell ref="LAT1:LAW1"/>
    <mergeCell ref="LEP1:LES1"/>
    <mergeCell ref="LET1:LEW1"/>
    <mergeCell ref="LEX1:LFA1"/>
    <mergeCell ref="LFB1:LFE1"/>
    <mergeCell ref="LFF1:LFI1"/>
    <mergeCell ref="LFJ1:LFM1"/>
    <mergeCell ref="LDR1:LDU1"/>
    <mergeCell ref="LDV1:LDY1"/>
    <mergeCell ref="LDZ1:LEC1"/>
    <mergeCell ref="LED1:LEG1"/>
    <mergeCell ref="LEH1:LEK1"/>
    <mergeCell ref="LEL1:LEO1"/>
    <mergeCell ref="LCT1:LCW1"/>
    <mergeCell ref="LCX1:LDA1"/>
    <mergeCell ref="LDB1:LDE1"/>
    <mergeCell ref="LDF1:LDI1"/>
    <mergeCell ref="LDJ1:LDM1"/>
    <mergeCell ref="LDN1:LDQ1"/>
    <mergeCell ref="LHJ1:LHM1"/>
    <mergeCell ref="LHN1:LHQ1"/>
    <mergeCell ref="LHR1:LHU1"/>
    <mergeCell ref="LHV1:LHY1"/>
    <mergeCell ref="LHZ1:LIC1"/>
    <mergeCell ref="LID1:LIG1"/>
    <mergeCell ref="LGL1:LGO1"/>
    <mergeCell ref="LGP1:LGS1"/>
    <mergeCell ref="LGT1:LGW1"/>
    <mergeCell ref="LGX1:LHA1"/>
    <mergeCell ref="LHB1:LHE1"/>
    <mergeCell ref="LHF1:LHI1"/>
    <mergeCell ref="LFN1:LFQ1"/>
    <mergeCell ref="LFR1:LFU1"/>
    <mergeCell ref="LFV1:LFY1"/>
    <mergeCell ref="LFZ1:LGC1"/>
    <mergeCell ref="LGD1:LGG1"/>
    <mergeCell ref="LGH1:LGK1"/>
    <mergeCell ref="LKD1:LKG1"/>
    <mergeCell ref="LKH1:LKK1"/>
    <mergeCell ref="LKL1:LKO1"/>
    <mergeCell ref="LKP1:LKS1"/>
    <mergeCell ref="LKT1:LKW1"/>
    <mergeCell ref="LKX1:LLA1"/>
    <mergeCell ref="LJF1:LJI1"/>
    <mergeCell ref="LJJ1:LJM1"/>
    <mergeCell ref="LJN1:LJQ1"/>
    <mergeCell ref="LJR1:LJU1"/>
    <mergeCell ref="LJV1:LJY1"/>
    <mergeCell ref="LJZ1:LKC1"/>
    <mergeCell ref="LIH1:LIK1"/>
    <mergeCell ref="LIL1:LIO1"/>
    <mergeCell ref="LIP1:LIS1"/>
    <mergeCell ref="LIT1:LIW1"/>
    <mergeCell ref="LIX1:LJA1"/>
    <mergeCell ref="LJB1:LJE1"/>
    <mergeCell ref="LMX1:LNA1"/>
    <mergeCell ref="LNB1:LNE1"/>
    <mergeCell ref="LNF1:LNI1"/>
    <mergeCell ref="LNJ1:LNM1"/>
    <mergeCell ref="LNN1:LNQ1"/>
    <mergeCell ref="LNR1:LNU1"/>
    <mergeCell ref="LLZ1:LMC1"/>
    <mergeCell ref="LMD1:LMG1"/>
    <mergeCell ref="LMH1:LMK1"/>
    <mergeCell ref="LML1:LMO1"/>
    <mergeCell ref="LMP1:LMS1"/>
    <mergeCell ref="LMT1:LMW1"/>
    <mergeCell ref="LLB1:LLE1"/>
    <mergeCell ref="LLF1:LLI1"/>
    <mergeCell ref="LLJ1:LLM1"/>
    <mergeCell ref="LLN1:LLQ1"/>
    <mergeCell ref="LLR1:LLU1"/>
    <mergeCell ref="LLV1:LLY1"/>
    <mergeCell ref="LPR1:LPU1"/>
    <mergeCell ref="LPV1:LPY1"/>
    <mergeCell ref="LPZ1:LQC1"/>
    <mergeCell ref="LQD1:LQG1"/>
    <mergeCell ref="LQH1:LQK1"/>
    <mergeCell ref="LQL1:LQO1"/>
    <mergeCell ref="LOT1:LOW1"/>
    <mergeCell ref="LOX1:LPA1"/>
    <mergeCell ref="LPB1:LPE1"/>
    <mergeCell ref="LPF1:LPI1"/>
    <mergeCell ref="LPJ1:LPM1"/>
    <mergeCell ref="LPN1:LPQ1"/>
    <mergeCell ref="LNV1:LNY1"/>
    <mergeCell ref="LNZ1:LOC1"/>
    <mergeCell ref="LOD1:LOG1"/>
    <mergeCell ref="LOH1:LOK1"/>
    <mergeCell ref="LOL1:LOO1"/>
    <mergeCell ref="LOP1:LOS1"/>
    <mergeCell ref="LSL1:LSO1"/>
    <mergeCell ref="LSP1:LSS1"/>
    <mergeCell ref="LST1:LSW1"/>
    <mergeCell ref="LSX1:LTA1"/>
    <mergeCell ref="LTB1:LTE1"/>
    <mergeCell ref="LTF1:LTI1"/>
    <mergeCell ref="LRN1:LRQ1"/>
    <mergeCell ref="LRR1:LRU1"/>
    <mergeCell ref="LRV1:LRY1"/>
    <mergeCell ref="LRZ1:LSC1"/>
    <mergeCell ref="LSD1:LSG1"/>
    <mergeCell ref="LSH1:LSK1"/>
    <mergeCell ref="LQP1:LQS1"/>
    <mergeCell ref="LQT1:LQW1"/>
    <mergeCell ref="LQX1:LRA1"/>
    <mergeCell ref="LRB1:LRE1"/>
    <mergeCell ref="LRF1:LRI1"/>
    <mergeCell ref="LRJ1:LRM1"/>
    <mergeCell ref="LVF1:LVI1"/>
    <mergeCell ref="LVJ1:LVM1"/>
    <mergeCell ref="LVN1:LVQ1"/>
    <mergeCell ref="LVR1:LVU1"/>
    <mergeCell ref="LVV1:LVY1"/>
    <mergeCell ref="LVZ1:LWC1"/>
    <mergeCell ref="LUH1:LUK1"/>
    <mergeCell ref="LUL1:LUO1"/>
    <mergeCell ref="LUP1:LUS1"/>
    <mergeCell ref="LUT1:LUW1"/>
    <mergeCell ref="LUX1:LVA1"/>
    <mergeCell ref="LVB1:LVE1"/>
    <mergeCell ref="LTJ1:LTM1"/>
    <mergeCell ref="LTN1:LTQ1"/>
    <mergeCell ref="LTR1:LTU1"/>
    <mergeCell ref="LTV1:LTY1"/>
    <mergeCell ref="LTZ1:LUC1"/>
    <mergeCell ref="LUD1:LUG1"/>
    <mergeCell ref="LXZ1:LYC1"/>
    <mergeCell ref="LYD1:LYG1"/>
    <mergeCell ref="LYH1:LYK1"/>
    <mergeCell ref="LYL1:LYO1"/>
    <mergeCell ref="LYP1:LYS1"/>
    <mergeCell ref="LYT1:LYW1"/>
    <mergeCell ref="LXB1:LXE1"/>
    <mergeCell ref="LXF1:LXI1"/>
    <mergeCell ref="LXJ1:LXM1"/>
    <mergeCell ref="LXN1:LXQ1"/>
    <mergeCell ref="LXR1:LXU1"/>
    <mergeCell ref="LXV1:LXY1"/>
    <mergeCell ref="LWD1:LWG1"/>
    <mergeCell ref="LWH1:LWK1"/>
    <mergeCell ref="LWL1:LWO1"/>
    <mergeCell ref="LWP1:LWS1"/>
    <mergeCell ref="LWT1:LWW1"/>
    <mergeCell ref="LWX1:LXA1"/>
    <mergeCell ref="MAT1:MAW1"/>
    <mergeCell ref="MAX1:MBA1"/>
    <mergeCell ref="MBB1:MBE1"/>
    <mergeCell ref="MBF1:MBI1"/>
    <mergeCell ref="MBJ1:MBM1"/>
    <mergeCell ref="MBN1:MBQ1"/>
    <mergeCell ref="LZV1:LZY1"/>
    <mergeCell ref="LZZ1:MAC1"/>
    <mergeCell ref="MAD1:MAG1"/>
    <mergeCell ref="MAH1:MAK1"/>
    <mergeCell ref="MAL1:MAO1"/>
    <mergeCell ref="MAP1:MAS1"/>
    <mergeCell ref="LYX1:LZA1"/>
    <mergeCell ref="LZB1:LZE1"/>
    <mergeCell ref="LZF1:LZI1"/>
    <mergeCell ref="LZJ1:LZM1"/>
    <mergeCell ref="LZN1:LZQ1"/>
    <mergeCell ref="LZR1:LZU1"/>
    <mergeCell ref="MDN1:MDQ1"/>
    <mergeCell ref="MDR1:MDU1"/>
    <mergeCell ref="MDV1:MDY1"/>
    <mergeCell ref="MDZ1:MEC1"/>
    <mergeCell ref="MED1:MEG1"/>
    <mergeCell ref="MEH1:MEK1"/>
    <mergeCell ref="MCP1:MCS1"/>
    <mergeCell ref="MCT1:MCW1"/>
    <mergeCell ref="MCX1:MDA1"/>
    <mergeCell ref="MDB1:MDE1"/>
    <mergeCell ref="MDF1:MDI1"/>
    <mergeCell ref="MDJ1:MDM1"/>
    <mergeCell ref="MBR1:MBU1"/>
    <mergeCell ref="MBV1:MBY1"/>
    <mergeCell ref="MBZ1:MCC1"/>
    <mergeCell ref="MCD1:MCG1"/>
    <mergeCell ref="MCH1:MCK1"/>
    <mergeCell ref="MCL1:MCO1"/>
    <mergeCell ref="MGH1:MGK1"/>
    <mergeCell ref="MGL1:MGO1"/>
    <mergeCell ref="MGP1:MGS1"/>
    <mergeCell ref="MGT1:MGW1"/>
    <mergeCell ref="MGX1:MHA1"/>
    <mergeCell ref="MHB1:MHE1"/>
    <mergeCell ref="MFJ1:MFM1"/>
    <mergeCell ref="MFN1:MFQ1"/>
    <mergeCell ref="MFR1:MFU1"/>
    <mergeCell ref="MFV1:MFY1"/>
    <mergeCell ref="MFZ1:MGC1"/>
    <mergeCell ref="MGD1:MGG1"/>
    <mergeCell ref="MEL1:MEO1"/>
    <mergeCell ref="MEP1:MES1"/>
    <mergeCell ref="MET1:MEW1"/>
    <mergeCell ref="MEX1:MFA1"/>
    <mergeCell ref="MFB1:MFE1"/>
    <mergeCell ref="MFF1:MFI1"/>
    <mergeCell ref="MJB1:MJE1"/>
    <mergeCell ref="MJF1:MJI1"/>
    <mergeCell ref="MJJ1:MJM1"/>
    <mergeCell ref="MJN1:MJQ1"/>
    <mergeCell ref="MJR1:MJU1"/>
    <mergeCell ref="MJV1:MJY1"/>
    <mergeCell ref="MID1:MIG1"/>
    <mergeCell ref="MIH1:MIK1"/>
    <mergeCell ref="MIL1:MIO1"/>
    <mergeCell ref="MIP1:MIS1"/>
    <mergeCell ref="MIT1:MIW1"/>
    <mergeCell ref="MIX1:MJA1"/>
    <mergeCell ref="MHF1:MHI1"/>
    <mergeCell ref="MHJ1:MHM1"/>
    <mergeCell ref="MHN1:MHQ1"/>
    <mergeCell ref="MHR1:MHU1"/>
    <mergeCell ref="MHV1:MHY1"/>
    <mergeCell ref="MHZ1:MIC1"/>
    <mergeCell ref="MLV1:MLY1"/>
    <mergeCell ref="MLZ1:MMC1"/>
    <mergeCell ref="MMD1:MMG1"/>
    <mergeCell ref="MMH1:MMK1"/>
    <mergeCell ref="MML1:MMO1"/>
    <mergeCell ref="MMP1:MMS1"/>
    <mergeCell ref="MKX1:MLA1"/>
    <mergeCell ref="MLB1:MLE1"/>
    <mergeCell ref="MLF1:MLI1"/>
    <mergeCell ref="MLJ1:MLM1"/>
    <mergeCell ref="MLN1:MLQ1"/>
    <mergeCell ref="MLR1:MLU1"/>
    <mergeCell ref="MJZ1:MKC1"/>
    <mergeCell ref="MKD1:MKG1"/>
    <mergeCell ref="MKH1:MKK1"/>
    <mergeCell ref="MKL1:MKO1"/>
    <mergeCell ref="MKP1:MKS1"/>
    <mergeCell ref="MKT1:MKW1"/>
    <mergeCell ref="MOP1:MOS1"/>
    <mergeCell ref="MOT1:MOW1"/>
    <mergeCell ref="MOX1:MPA1"/>
    <mergeCell ref="MPB1:MPE1"/>
    <mergeCell ref="MPF1:MPI1"/>
    <mergeCell ref="MPJ1:MPM1"/>
    <mergeCell ref="MNR1:MNU1"/>
    <mergeCell ref="MNV1:MNY1"/>
    <mergeCell ref="MNZ1:MOC1"/>
    <mergeCell ref="MOD1:MOG1"/>
    <mergeCell ref="MOH1:MOK1"/>
    <mergeCell ref="MOL1:MOO1"/>
    <mergeCell ref="MMT1:MMW1"/>
    <mergeCell ref="MMX1:MNA1"/>
    <mergeCell ref="MNB1:MNE1"/>
    <mergeCell ref="MNF1:MNI1"/>
    <mergeCell ref="MNJ1:MNM1"/>
    <mergeCell ref="MNN1:MNQ1"/>
    <mergeCell ref="MRJ1:MRM1"/>
    <mergeCell ref="MRN1:MRQ1"/>
    <mergeCell ref="MRR1:MRU1"/>
    <mergeCell ref="MRV1:MRY1"/>
    <mergeCell ref="MRZ1:MSC1"/>
    <mergeCell ref="MSD1:MSG1"/>
    <mergeCell ref="MQL1:MQO1"/>
    <mergeCell ref="MQP1:MQS1"/>
    <mergeCell ref="MQT1:MQW1"/>
    <mergeCell ref="MQX1:MRA1"/>
    <mergeCell ref="MRB1:MRE1"/>
    <mergeCell ref="MRF1:MRI1"/>
    <mergeCell ref="MPN1:MPQ1"/>
    <mergeCell ref="MPR1:MPU1"/>
    <mergeCell ref="MPV1:MPY1"/>
    <mergeCell ref="MPZ1:MQC1"/>
    <mergeCell ref="MQD1:MQG1"/>
    <mergeCell ref="MQH1:MQK1"/>
    <mergeCell ref="MUD1:MUG1"/>
    <mergeCell ref="MUH1:MUK1"/>
    <mergeCell ref="MUL1:MUO1"/>
    <mergeCell ref="MUP1:MUS1"/>
    <mergeCell ref="MUT1:MUW1"/>
    <mergeCell ref="MUX1:MVA1"/>
    <mergeCell ref="MTF1:MTI1"/>
    <mergeCell ref="MTJ1:MTM1"/>
    <mergeCell ref="MTN1:MTQ1"/>
    <mergeCell ref="MTR1:MTU1"/>
    <mergeCell ref="MTV1:MTY1"/>
    <mergeCell ref="MTZ1:MUC1"/>
    <mergeCell ref="MSH1:MSK1"/>
    <mergeCell ref="MSL1:MSO1"/>
    <mergeCell ref="MSP1:MSS1"/>
    <mergeCell ref="MST1:MSW1"/>
    <mergeCell ref="MSX1:MTA1"/>
    <mergeCell ref="MTB1:MTE1"/>
    <mergeCell ref="MWX1:MXA1"/>
    <mergeCell ref="MXB1:MXE1"/>
    <mergeCell ref="MXF1:MXI1"/>
    <mergeCell ref="MXJ1:MXM1"/>
    <mergeCell ref="MXN1:MXQ1"/>
    <mergeCell ref="MXR1:MXU1"/>
    <mergeCell ref="MVZ1:MWC1"/>
    <mergeCell ref="MWD1:MWG1"/>
    <mergeCell ref="MWH1:MWK1"/>
    <mergeCell ref="MWL1:MWO1"/>
    <mergeCell ref="MWP1:MWS1"/>
    <mergeCell ref="MWT1:MWW1"/>
    <mergeCell ref="MVB1:MVE1"/>
    <mergeCell ref="MVF1:MVI1"/>
    <mergeCell ref="MVJ1:MVM1"/>
    <mergeCell ref="MVN1:MVQ1"/>
    <mergeCell ref="MVR1:MVU1"/>
    <mergeCell ref="MVV1:MVY1"/>
    <mergeCell ref="MZR1:MZU1"/>
    <mergeCell ref="MZV1:MZY1"/>
    <mergeCell ref="MZZ1:NAC1"/>
    <mergeCell ref="NAD1:NAG1"/>
    <mergeCell ref="NAH1:NAK1"/>
    <mergeCell ref="NAL1:NAO1"/>
    <mergeCell ref="MYT1:MYW1"/>
    <mergeCell ref="MYX1:MZA1"/>
    <mergeCell ref="MZB1:MZE1"/>
    <mergeCell ref="MZF1:MZI1"/>
    <mergeCell ref="MZJ1:MZM1"/>
    <mergeCell ref="MZN1:MZQ1"/>
    <mergeCell ref="MXV1:MXY1"/>
    <mergeCell ref="MXZ1:MYC1"/>
    <mergeCell ref="MYD1:MYG1"/>
    <mergeCell ref="MYH1:MYK1"/>
    <mergeCell ref="MYL1:MYO1"/>
    <mergeCell ref="MYP1:MYS1"/>
    <mergeCell ref="NCL1:NCO1"/>
    <mergeCell ref="NCP1:NCS1"/>
    <mergeCell ref="NCT1:NCW1"/>
    <mergeCell ref="NCX1:NDA1"/>
    <mergeCell ref="NDB1:NDE1"/>
    <mergeCell ref="NDF1:NDI1"/>
    <mergeCell ref="NBN1:NBQ1"/>
    <mergeCell ref="NBR1:NBU1"/>
    <mergeCell ref="NBV1:NBY1"/>
    <mergeCell ref="NBZ1:NCC1"/>
    <mergeCell ref="NCD1:NCG1"/>
    <mergeCell ref="NCH1:NCK1"/>
    <mergeCell ref="NAP1:NAS1"/>
    <mergeCell ref="NAT1:NAW1"/>
    <mergeCell ref="NAX1:NBA1"/>
    <mergeCell ref="NBB1:NBE1"/>
    <mergeCell ref="NBF1:NBI1"/>
    <mergeCell ref="NBJ1:NBM1"/>
    <mergeCell ref="NFF1:NFI1"/>
    <mergeCell ref="NFJ1:NFM1"/>
    <mergeCell ref="NFN1:NFQ1"/>
    <mergeCell ref="NFR1:NFU1"/>
    <mergeCell ref="NFV1:NFY1"/>
    <mergeCell ref="NFZ1:NGC1"/>
    <mergeCell ref="NEH1:NEK1"/>
    <mergeCell ref="NEL1:NEO1"/>
    <mergeCell ref="NEP1:NES1"/>
    <mergeCell ref="NET1:NEW1"/>
    <mergeCell ref="NEX1:NFA1"/>
    <mergeCell ref="NFB1:NFE1"/>
    <mergeCell ref="NDJ1:NDM1"/>
    <mergeCell ref="NDN1:NDQ1"/>
    <mergeCell ref="NDR1:NDU1"/>
    <mergeCell ref="NDV1:NDY1"/>
    <mergeCell ref="NDZ1:NEC1"/>
    <mergeCell ref="NED1:NEG1"/>
    <mergeCell ref="NHZ1:NIC1"/>
    <mergeCell ref="NID1:NIG1"/>
    <mergeCell ref="NIH1:NIK1"/>
    <mergeCell ref="NIL1:NIO1"/>
    <mergeCell ref="NIP1:NIS1"/>
    <mergeCell ref="NIT1:NIW1"/>
    <mergeCell ref="NHB1:NHE1"/>
    <mergeCell ref="NHF1:NHI1"/>
    <mergeCell ref="NHJ1:NHM1"/>
    <mergeCell ref="NHN1:NHQ1"/>
    <mergeCell ref="NHR1:NHU1"/>
    <mergeCell ref="NHV1:NHY1"/>
    <mergeCell ref="NGD1:NGG1"/>
    <mergeCell ref="NGH1:NGK1"/>
    <mergeCell ref="NGL1:NGO1"/>
    <mergeCell ref="NGP1:NGS1"/>
    <mergeCell ref="NGT1:NGW1"/>
    <mergeCell ref="NGX1:NHA1"/>
    <mergeCell ref="NKT1:NKW1"/>
    <mergeCell ref="NKX1:NLA1"/>
    <mergeCell ref="NLB1:NLE1"/>
    <mergeCell ref="NLF1:NLI1"/>
    <mergeCell ref="NLJ1:NLM1"/>
    <mergeCell ref="NLN1:NLQ1"/>
    <mergeCell ref="NJV1:NJY1"/>
    <mergeCell ref="NJZ1:NKC1"/>
    <mergeCell ref="NKD1:NKG1"/>
    <mergeCell ref="NKH1:NKK1"/>
    <mergeCell ref="NKL1:NKO1"/>
    <mergeCell ref="NKP1:NKS1"/>
    <mergeCell ref="NIX1:NJA1"/>
    <mergeCell ref="NJB1:NJE1"/>
    <mergeCell ref="NJF1:NJI1"/>
    <mergeCell ref="NJJ1:NJM1"/>
    <mergeCell ref="NJN1:NJQ1"/>
    <mergeCell ref="NJR1:NJU1"/>
    <mergeCell ref="NNN1:NNQ1"/>
    <mergeCell ref="NNR1:NNU1"/>
    <mergeCell ref="NNV1:NNY1"/>
    <mergeCell ref="NNZ1:NOC1"/>
    <mergeCell ref="NOD1:NOG1"/>
    <mergeCell ref="NOH1:NOK1"/>
    <mergeCell ref="NMP1:NMS1"/>
    <mergeCell ref="NMT1:NMW1"/>
    <mergeCell ref="NMX1:NNA1"/>
    <mergeCell ref="NNB1:NNE1"/>
    <mergeCell ref="NNF1:NNI1"/>
    <mergeCell ref="NNJ1:NNM1"/>
    <mergeCell ref="NLR1:NLU1"/>
    <mergeCell ref="NLV1:NLY1"/>
    <mergeCell ref="NLZ1:NMC1"/>
    <mergeCell ref="NMD1:NMG1"/>
    <mergeCell ref="NMH1:NMK1"/>
    <mergeCell ref="NML1:NMO1"/>
    <mergeCell ref="NQH1:NQK1"/>
    <mergeCell ref="NQL1:NQO1"/>
    <mergeCell ref="NQP1:NQS1"/>
    <mergeCell ref="NQT1:NQW1"/>
    <mergeCell ref="NQX1:NRA1"/>
    <mergeCell ref="NRB1:NRE1"/>
    <mergeCell ref="NPJ1:NPM1"/>
    <mergeCell ref="NPN1:NPQ1"/>
    <mergeCell ref="NPR1:NPU1"/>
    <mergeCell ref="NPV1:NPY1"/>
    <mergeCell ref="NPZ1:NQC1"/>
    <mergeCell ref="NQD1:NQG1"/>
    <mergeCell ref="NOL1:NOO1"/>
    <mergeCell ref="NOP1:NOS1"/>
    <mergeCell ref="NOT1:NOW1"/>
    <mergeCell ref="NOX1:NPA1"/>
    <mergeCell ref="NPB1:NPE1"/>
    <mergeCell ref="NPF1:NPI1"/>
    <mergeCell ref="NTB1:NTE1"/>
    <mergeCell ref="NTF1:NTI1"/>
    <mergeCell ref="NTJ1:NTM1"/>
    <mergeCell ref="NTN1:NTQ1"/>
    <mergeCell ref="NTR1:NTU1"/>
    <mergeCell ref="NTV1:NTY1"/>
    <mergeCell ref="NSD1:NSG1"/>
    <mergeCell ref="NSH1:NSK1"/>
    <mergeCell ref="NSL1:NSO1"/>
    <mergeCell ref="NSP1:NSS1"/>
    <mergeCell ref="NST1:NSW1"/>
    <mergeCell ref="NSX1:NTA1"/>
    <mergeCell ref="NRF1:NRI1"/>
    <mergeCell ref="NRJ1:NRM1"/>
    <mergeCell ref="NRN1:NRQ1"/>
    <mergeCell ref="NRR1:NRU1"/>
    <mergeCell ref="NRV1:NRY1"/>
    <mergeCell ref="NRZ1:NSC1"/>
    <mergeCell ref="NVV1:NVY1"/>
    <mergeCell ref="NVZ1:NWC1"/>
    <mergeCell ref="NWD1:NWG1"/>
    <mergeCell ref="NWH1:NWK1"/>
    <mergeCell ref="NWL1:NWO1"/>
    <mergeCell ref="NWP1:NWS1"/>
    <mergeCell ref="NUX1:NVA1"/>
    <mergeCell ref="NVB1:NVE1"/>
    <mergeCell ref="NVF1:NVI1"/>
    <mergeCell ref="NVJ1:NVM1"/>
    <mergeCell ref="NVN1:NVQ1"/>
    <mergeCell ref="NVR1:NVU1"/>
    <mergeCell ref="NTZ1:NUC1"/>
    <mergeCell ref="NUD1:NUG1"/>
    <mergeCell ref="NUH1:NUK1"/>
    <mergeCell ref="NUL1:NUO1"/>
    <mergeCell ref="NUP1:NUS1"/>
    <mergeCell ref="NUT1:NUW1"/>
    <mergeCell ref="NYP1:NYS1"/>
    <mergeCell ref="NYT1:NYW1"/>
    <mergeCell ref="NYX1:NZA1"/>
    <mergeCell ref="NZB1:NZE1"/>
    <mergeCell ref="NZF1:NZI1"/>
    <mergeCell ref="NZJ1:NZM1"/>
    <mergeCell ref="NXR1:NXU1"/>
    <mergeCell ref="NXV1:NXY1"/>
    <mergeCell ref="NXZ1:NYC1"/>
    <mergeCell ref="NYD1:NYG1"/>
    <mergeCell ref="NYH1:NYK1"/>
    <mergeCell ref="NYL1:NYO1"/>
    <mergeCell ref="NWT1:NWW1"/>
    <mergeCell ref="NWX1:NXA1"/>
    <mergeCell ref="NXB1:NXE1"/>
    <mergeCell ref="NXF1:NXI1"/>
    <mergeCell ref="NXJ1:NXM1"/>
    <mergeCell ref="NXN1:NXQ1"/>
    <mergeCell ref="OBJ1:OBM1"/>
    <mergeCell ref="OBN1:OBQ1"/>
    <mergeCell ref="OBR1:OBU1"/>
    <mergeCell ref="OBV1:OBY1"/>
    <mergeCell ref="OBZ1:OCC1"/>
    <mergeCell ref="OCD1:OCG1"/>
    <mergeCell ref="OAL1:OAO1"/>
    <mergeCell ref="OAP1:OAS1"/>
    <mergeCell ref="OAT1:OAW1"/>
    <mergeCell ref="OAX1:OBA1"/>
    <mergeCell ref="OBB1:OBE1"/>
    <mergeCell ref="OBF1:OBI1"/>
    <mergeCell ref="NZN1:NZQ1"/>
    <mergeCell ref="NZR1:NZU1"/>
    <mergeCell ref="NZV1:NZY1"/>
    <mergeCell ref="NZZ1:OAC1"/>
    <mergeCell ref="OAD1:OAG1"/>
    <mergeCell ref="OAH1:OAK1"/>
    <mergeCell ref="OED1:OEG1"/>
    <mergeCell ref="OEH1:OEK1"/>
    <mergeCell ref="OEL1:OEO1"/>
    <mergeCell ref="OEP1:OES1"/>
    <mergeCell ref="OET1:OEW1"/>
    <mergeCell ref="OEX1:OFA1"/>
    <mergeCell ref="ODF1:ODI1"/>
    <mergeCell ref="ODJ1:ODM1"/>
    <mergeCell ref="ODN1:ODQ1"/>
    <mergeCell ref="ODR1:ODU1"/>
    <mergeCell ref="ODV1:ODY1"/>
    <mergeCell ref="ODZ1:OEC1"/>
    <mergeCell ref="OCH1:OCK1"/>
    <mergeCell ref="OCL1:OCO1"/>
    <mergeCell ref="OCP1:OCS1"/>
    <mergeCell ref="OCT1:OCW1"/>
    <mergeCell ref="OCX1:ODA1"/>
    <mergeCell ref="ODB1:ODE1"/>
    <mergeCell ref="OGX1:OHA1"/>
    <mergeCell ref="OHB1:OHE1"/>
    <mergeCell ref="OHF1:OHI1"/>
    <mergeCell ref="OHJ1:OHM1"/>
    <mergeCell ref="OHN1:OHQ1"/>
    <mergeCell ref="OHR1:OHU1"/>
    <mergeCell ref="OFZ1:OGC1"/>
    <mergeCell ref="OGD1:OGG1"/>
    <mergeCell ref="OGH1:OGK1"/>
    <mergeCell ref="OGL1:OGO1"/>
    <mergeCell ref="OGP1:OGS1"/>
    <mergeCell ref="OGT1:OGW1"/>
    <mergeCell ref="OFB1:OFE1"/>
    <mergeCell ref="OFF1:OFI1"/>
    <mergeCell ref="OFJ1:OFM1"/>
    <mergeCell ref="OFN1:OFQ1"/>
    <mergeCell ref="OFR1:OFU1"/>
    <mergeCell ref="OFV1:OFY1"/>
    <mergeCell ref="OJR1:OJU1"/>
    <mergeCell ref="OJV1:OJY1"/>
    <mergeCell ref="OJZ1:OKC1"/>
    <mergeCell ref="OKD1:OKG1"/>
    <mergeCell ref="OKH1:OKK1"/>
    <mergeCell ref="OKL1:OKO1"/>
    <mergeCell ref="OIT1:OIW1"/>
    <mergeCell ref="OIX1:OJA1"/>
    <mergeCell ref="OJB1:OJE1"/>
    <mergeCell ref="OJF1:OJI1"/>
    <mergeCell ref="OJJ1:OJM1"/>
    <mergeCell ref="OJN1:OJQ1"/>
    <mergeCell ref="OHV1:OHY1"/>
    <mergeCell ref="OHZ1:OIC1"/>
    <mergeCell ref="OID1:OIG1"/>
    <mergeCell ref="OIH1:OIK1"/>
    <mergeCell ref="OIL1:OIO1"/>
    <mergeCell ref="OIP1:OIS1"/>
    <mergeCell ref="OML1:OMO1"/>
    <mergeCell ref="OMP1:OMS1"/>
    <mergeCell ref="OMT1:OMW1"/>
    <mergeCell ref="OMX1:ONA1"/>
    <mergeCell ref="ONB1:ONE1"/>
    <mergeCell ref="ONF1:ONI1"/>
    <mergeCell ref="OLN1:OLQ1"/>
    <mergeCell ref="OLR1:OLU1"/>
    <mergeCell ref="OLV1:OLY1"/>
    <mergeCell ref="OLZ1:OMC1"/>
    <mergeCell ref="OMD1:OMG1"/>
    <mergeCell ref="OMH1:OMK1"/>
    <mergeCell ref="OKP1:OKS1"/>
    <mergeCell ref="OKT1:OKW1"/>
    <mergeCell ref="OKX1:OLA1"/>
    <mergeCell ref="OLB1:OLE1"/>
    <mergeCell ref="OLF1:OLI1"/>
    <mergeCell ref="OLJ1:OLM1"/>
    <mergeCell ref="OPF1:OPI1"/>
    <mergeCell ref="OPJ1:OPM1"/>
    <mergeCell ref="OPN1:OPQ1"/>
    <mergeCell ref="OPR1:OPU1"/>
    <mergeCell ref="OPV1:OPY1"/>
    <mergeCell ref="OPZ1:OQC1"/>
    <mergeCell ref="OOH1:OOK1"/>
    <mergeCell ref="OOL1:OOO1"/>
    <mergeCell ref="OOP1:OOS1"/>
    <mergeCell ref="OOT1:OOW1"/>
    <mergeCell ref="OOX1:OPA1"/>
    <mergeCell ref="OPB1:OPE1"/>
    <mergeCell ref="ONJ1:ONM1"/>
    <mergeCell ref="ONN1:ONQ1"/>
    <mergeCell ref="ONR1:ONU1"/>
    <mergeCell ref="ONV1:ONY1"/>
    <mergeCell ref="ONZ1:OOC1"/>
    <mergeCell ref="OOD1:OOG1"/>
    <mergeCell ref="ORZ1:OSC1"/>
    <mergeCell ref="OSD1:OSG1"/>
    <mergeCell ref="OSH1:OSK1"/>
    <mergeCell ref="OSL1:OSO1"/>
    <mergeCell ref="OSP1:OSS1"/>
    <mergeCell ref="OST1:OSW1"/>
    <mergeCell ref="ORB1:ORE1"/>
    <mergeCell ref="ORF1:ORI1"/>
    <mergeCell ref="ORJ1:ORM1"/>
    <mergeCell ref="ORN1:ORQ1"/>
    <mergeCell ref="ORR1:ORU1"/>
    <mergeCell ref="ORV1:ORY1"/>
    <mergeCell ref="OQD1:OQG1"/>
    <mergeCell ref="OQH1:OQK1"/>
    <mergeCell ref="OQL1:OQO1"/>
    <mergeCell ref="OQP1:OQS1"/>
    <mergeCell ref="OQT1:OQW1"/>
    <mergeCell ref="OQX1:ORA1"/>
    <mergeCell ref="OUT1:OUW1"/>
    <mergeCell ref="OUX1:OVA1"/>
    <mergeCell ref="OVB1:OVE1"/>
    <mergeCell ref="OVF1:OVI1"/>
    <mergeCell ref="OVJ1:OVM1"/>
    <mergeCell ref="OVN1:OVQ1"/>
    <mergeCell ref="OTV1:OTY1"/>
    <mergeCell ref="OTZ1:OUC1"/>
    <mergeCell ref="OUD1:OUG1"/>
    <mergeCell ref="OUH1:OUK1"/>
    <mergeCell ref="OUL1:OUO1"/>
    <mergeCell ref="OUP1:OUS1"/>
    <mergeCell ref="OSX1:OTA1"/>
    <mergeCell ref="OTB1:OTE1"/>
    <mergeCell ref="OTF1:OTI1"/>
    <mergeCell ref="OTJ1:OTM1"/>
    <mergeCell ref="OTN1:OTQ1"/>
    <mergeCell ref="OTR1:OTU1"/>
    <mergeCell ref="OXN1:OXQ1"/>
    <mergeCell ref="OXR1:OXU1"/>
    <mergeCell ref="OXV1:OXY1"/>
    <mergeCell ref="OXZ1:OYC1"/>
    <mergeCell ref="OYD1:OYG1"/>
    <mergeCell ref="OYH1:OYK1"/>
    <mergeCell ref="OWP1:OWS1"/>
    <mergeCell ref="OWT1:OWW1"/>
    <mergeCell ref="OWX1:OXA1"/>
    <mergeCell ref="OXB1:OXE1"/>
    <mergeCell ref="OXF1:OXI1"/>
    <mergeCell ref="OXJ1:OXM1"/>
    <mergeCell ref="OVR1:OVU1"/>
    <mergeCell ref="OVV1:OVY1"/>
    <mergeCell ref="OVZ1:OWC1"/>
    <mergeCell ref="OWD1:OWG1"/>
    <mergeCell ref="OWH1:OWK1"/>
    <mergeCell ref="OWL1:OWO1"/>
    <mergeCell ref="PAH1:PAK1"/>
    <mergeCell ref="PAL1:PAO1"/>
    <mergeCell ref="PAP1:PAS1"/>
    <mergeCell ref="PAT1:PAW1"/>
    <mergeCell ref="PAX1:PBA1"/>
    <mergeCell ref="PBB1:PBE1"/>
    <mergeCell ref="OZJ1:OZM1"/>
    <mergeCell ref="OZN1:OZQ1"/>
    <mergeCell ref="OZR1:OZU1"/>
    <mergeCell ref="OZV1:OZY1"/>
    <mergeCell ref="OZZ1:PAC1"/>
    <mergeCell ref="PAD1:PAG1"/>
    <mergeCell ref="OYL1:OYO1"/>
    <mergeCell ref="OYP1:OYS1"/>
    <mergeCell ref="OYT1:OYW1"/>
    <mergeCell ref="OYX1:OZA1"/>
    <mergeCell ref="OZB1:OZE1"/>
    <mergeCell ref="OZF1:OZI1"/>
    <mergeCell ref="PDB1:PDE1"/>
    <mergeCell ref="PDF1:PDI1"/>
    <mergeCell ref="PDJ1:PDM1"/>
    <mergeCell ref="PDN1:PDQ1"/>
    <mergeCell ref="PDR1:PDU1"/>
    <mergeCell ref="PDV1:PDY1"/>
    <mergeCell ref="PCD1:PCG1"/>
    <mergeCell ref="PCH1:PCK1"/>
    <mergeCell ref="PCL1:PCO1"/>
    <mergeCell ref="PCP1:PCS1"/>
    <mergeCell ref="PCT1:PCW1"/>
    <mergeCell ref="PCX1:PDA1"/>
    <mergeCell ref="PBF1:PBI1"/>
    <mergeCell ref="PBJ1:PBM1"/>
    <mergeCell ref="PBN1:PBQ1"/>
    <mergeCell ref="PBR1:PBU1"/>
    <mergeCell ref="PBV1:PBY1"/>
    <mergeCell ref="PBZ1:PCC1"/>
    <mergeCell ref="PFV1:PFY1"/>
    <mergeCell ref="PFZ1:PGC1"/>
    <mergeCell ref="PGD1:PGG1"/>
    <mergeCell ref="PGH1:PGK1"/>
    <mergeCell ref="PGL1:PGO1"/>
    <mergeCell ref="PGP1:PGS1"/>
    <mergeCell ref="PEX1:PFA1"/>
    <mergeCell ref="PFB1:PFE1"/>
    <mergeCell ref="PFF1:PFI1"/>
    <mergeCell ref="PFJ1:PFM1"/>
    <mergeCell ref="PFN1:PFQ1"/>
    <mergeCell ref="PFR1:PFU1"/>
    <mergeCell ref="PDZ1:PEC1"/>
    <mergeCell ref="PED1:PEG1"/>
    <mergeCell ref="PEH1:PEK1"/>
    <mergeCell ref="PEL1:PEO1"/>
    <mergeCell ref="PEP1:PES1"/>
    <mergeCell ref="PET1:PEW1"/>
    <mergeCell ref="PIP1:PIS1"/>
    <mergeCell ref="PIT1:PIW1"/>
    <mergeCell ref="PIX1:PJA1"/>
    <mergeCell ref="PJB1:PJE1"/>
    <mergeCell ref="PJF1:PJI1"/>
    <mergeCell ref="PJJ1:PJM1"/>
    <mergeCell ref="PHR1:PHU1"/>
    <mergeCell ref="PHV1:PHY1"/>
    <mergeCell ref="PHZ1:PIC1"/>
    <mergeCell ref="PID1:PIG1"/>
    <mergeCell ref="PIH1:PIK1"/>
    <mergeCell ref="PIL1:PIO1"/>
    <mergeCell ref="PGT1:PGW1"/>
    <mergeCell ref="PGX1:PHA1"/>
    <mergeCell ref="PHB1:PHE1"/>
    <mergeCell ref="PHF1:PHI1"/>
    <mergeCell ref="PHJ1:PHM1"/>
    <mergeCell ref="PHN1:PHQ1"/>
    <mergeCell ref="PLJ1:PLM1"/>
    <mergeCell ref="PLN1:PLQ1"/>
    <mergeCell ref="PLR1:PLU1"/>
    <mergeCell ref="PLV1:PLY1"/>
    <mergeCell ref="PLZ1:PMC1"/>
    <mergeCell ref="PMD1:PMG1"/>
    <mergeCell ref="PKL1:PKO1"/>
    <mergeCell ref="PKP1:PKS1"/>
    <mergeCell ref="PKT1:PKW1"/>
    <mergeCell ref="PKX1:PLA1"/>
    <mergeCell ref="PLB1:PLE1"/>
    <mergeCell ref="PLF1:PLI1"/>
    <mergeCell ref="PJN1:PJQ1"/>
    <mergeCell ref="PJR1:PJU1"/>
    <mergeCell ref="PJV1:PJY1"/>
    <mergeCell ref="PJZ1:PKC1"/>
    <mergeCell ref="PKD1:PKG1"/>
    <mergeCell ref="PKH1:PKK1"/>
    <mergeCell ref="POD1:POG1"/>
    <mergeCell ref="POH1:POK1"/>
    <mergeCell ref="POL1:POO1"/>
    <mergeCell ref="POP1:POS1"/>
    <mergeCell ref="POT1:POW1"/>
    <mergeCell ref="POX1:PPA1"/>
    <mergeCell ref="PNF1:PNI1"/>
    <mergeCell ref="PNJ1:PNM1"/>
    <mergeCell ref="PNN1:PNQ1"/>
    <mergeCell ref="PNR1:PNU1"/>
    <mergeCell ref="PNV1:PNY1"/>
    <mergeCell ref="PNZ1:POC1"/>
    <mergeCell ref="PMH1:PMK1"/>
    <mergeCell ref="PML1:PMO1"/>
    <mergeCell ref="PMP1:PMS1"/>
    <mergeCell ref="PMT1:PMW1"/>
    <mergeCell ref="PMX1:PNA1"/>
    <mergeCell ref="PNB1:PNE1"/>
    <mergeCell ref="PQX1:PRA1"/>
    <mergeCell ref="PRB1:PRE1"/>
    <mergeCell ref="PRF1:PRI1"/>
    <mergeCell ref="PRJ1:PRM1"/>
    <mergeCell ref="PRN1:PRQ1"/>
    <mergeCell ref="PRR1:PRU1"/>
    <mergeCell ref="PPZ1:PQC1"/>
    <mergeCell ref="PQD1:PQG1"/>
    <mergeCell ref="PQH1:PQK1"/>
    <mergeCell ref="PQL1:PQO1"/>
    <mergeCell ref="PQP1:PQS1"/>
    <mergeCell ref="PQT1:PQW1"/>
    <mergeCell ref="PPB1:PPE1"/>
    <mergeCell ref="PPF1:PPI1"/>
    <mergeCell ref="PPJ1:PPM1"/>
    <mergeCell ref="PPN1:PPQ1"/>
    <mergeCell ref="PPR1:PPU1"/>
    <mergeCell ref="PPV1:PPY1"/>
    <mergeCell ref="PTR1:PTU1"/>
    <mergeCell ref="PTV1:PTY1"/>
    <mergeCell ref="PTZ1:PUC1"/>
    <mergeCell ref="PUD1:PUG1"/>
    <mergeCell ref="PUH1:PUK1"/>
    <mergeCell ref="PUL1:PUO1"/>
    <mergeCell ref="PST1:PSW1"/>
    <mergeCell ref="PSX1:PTA1"/>
    <mergeCell ref="PTB1:PTE1"/>
    <mergeCell ref="PTF1:PTI1"/>
    <mergeCell ref="PTJ1:PTM1"/>
    <mergeCell ref="PTN1:PTQ1"/>
    <mergeCell ref="PRV1:PRY1"/>
    <mergeCell ref="PRZ1:PSC1"/>
    <mergeCell ref="PSD1:PSG1"/>
    <mergeCell ref="PSH1:PSK1"/>
    <mergeCell ref="PSL1:PSO1"/>
    <mergeCell ref="PSP1:PSS1"/>
    <mergeCell ref="PWL1:PWO1"/>
    <mergeCell ref="PWP1:PWS1"/>
    <mergeCell ref="PWT1:PWW1"/>
    <mergeCell ref="PWX1:PXA1"/>
    <mergeCell ref="PXB1:PXE1"/>
    <mergeCell ref="PXF1:PXI1"/>
    <mergeCell ref="PVN1:PVQ1"/>
    <mergeCell ref="PVR1:PVU1"/>
    <mergeCell ref="PVV1:PVY1"/>
    <mergeCell ref="PVZ1:PWC1"/>
    <mergeCell ref="PWD1:PWG1"/>
    <mergeCell ref="PWH1:PWK1"/>
    <mergeCell ref="PUP1:PUS1"/>
    <mergeCell ref="PUT1:PUW1"/>
    <mergeCell ref="PUX1:PVA1"/>
    <mergeCell ref="PVB1:PVE1"/>
    <mergeCell ref="PVF1:PVI1"/>
    <mergeCell ref="PVJ1:PVM1"/>
    <mergeCell ref="PZF1:PZI1"/>
    <mergeCell ref="PZJ1:PZM1"/>
    <mergeCell ref="PZN1:PZQ1"/>
    <mergeCell ref="PZR1:PZU1"/>
    <mergeCell ref="PZV1:PZY1"/>
    <mergeCell ref="PZZ1:QAC1"/>
    <mergeCell ref="PYH1:PYK1"/>
    <mergeCell ref="PYL1:PYO1"/>
    <mergeCell ref="PYP1:PYS1"/>
    <mergeCell ref="PYT1:PYW1"/>
    <mergeCell ref="PYX1:PZA1"/>
    <mergeCell ref="PZB1:PZE1"/>
    <mergeCell ref="PXJ1:PXM1"/>
    <mergeCell ref="PXN1:PXQ1"/>
    <mergeCell ref="PXR1:PXU1"/>
    <mergeCell ref="PXV1:PXY1"/>
    <mergeCell ref="PXZ1:PYC1"/>
    <mergeCell ref="PYD1:PYG1"/>
    <mergeCell ref="QBZ1:QCC1"/>
    <mergeCell ref="QCD1:QCG1"/>
    <mergeCell ref="QCH1:QCK1"/>
    <mergeCell ref="QCL1:QCO1"/>
    <mergeCell ref="QCP1:QCS1"/>
    <mergeCell ref="QCT1:QCW1"/>
    <mergeCell ref="QBB1:QBE1"/>
    <mergeCell ref="QBF1:QBI1"/>
    <mergeCell ref="QBJ1:QBM1"/>
    <mergeCell ref="QBN1:QBQ1"/>
    <mergeCell ref="QBR1:QBU1"/>
    <mergeCell ref="QBV1:QBY1"/>
    <mergeCell ref="QAD1:QAG1"/>
    <mergeCell ref="QAH1:QAK1"/>
    <mergeCell ref="QAL1:QAO1"/>
    <mergeCell ref="QAP1:QAS1"/>
    <mergeCell ref="QAT1:QAW1"/>
    <mergeCell ref="QAX1:QBA1"/>
    <mergeCell ref="QET1:QEW1"/>
    <mergeCell ref="QEX1:QFA1"/>
    <mergeCell ref="QFB1:QFE1"/>
    <mergeCell ref="QFF1:QFI1"/>
    <mergeCell ref="QFJ1:QFM1"/>
    <mergeCell ref="QFN1:QFQ1"/>
    <mergeCell ref="QDV1:QDY1"/>
    <mergeCell ref="QDZ1:QEC1"/>
    <mergeCell ref="QED1:QEG1"/>
    <mergeCell ref="QEH1:QEK1"/>
    <mergeCell ref="QEL1:QEO1"/>
    <mergeCell ref="QEP1:QES1"/>
    <mergeCell ref="QCX1:QDA1"/>
    <mergeCell ref="QDB1:QDE1"/>
    <mergeCell ref="QDF1:QDI1"/>
    <mergeCell ref="QDJ1:QDM1"/>
    <mergeCell ref="QDN1:QDQ1"/>
    <mergeCell ref="QDR1:QDU1"/>
    <mergeCell ref="QHN1:QHQ1"/>
    <mergeCell ref="QHR1:QHU1"/>
    <mergeCell ref="QHV1:QHY1"/>
    <mergeCell ref="QHZ1:QIC1"/>
    <mergeCell ref="QID1:QIG1"/>
    <mergeCell ref="QIH1:QIK1"/>
    <mergeCell ref="QGP1:QGS1"/>
    <mergeCell ref="QGT1:QGW1"/>
    <mergeCell ref="QGX1:QHA1"/>
    <mergeCell ref="QHB1:QHE1"/>
    <mergeCell ref="QHF1:QHI1"/>
    <mergeCell ref="QHJ1:QHM1"/>
    <mergeCell ref="QFR1:QFU1"/>
    <mergeCell ref="QFV1:QFY1"/>
    <mergeCell ref="QFZ1:QGC1"/>
    <mergeCell ref="QGD1:QGG1"/>
    <mergeCell ref="QGH1:QGK1"/>
    <mergeCell ref="QGL1:QGO1"/>
    <mergeCell ref="QKH1:QKK1"/>
    <mergeCell ref="QKL1:QKO1"/>
    <mergeCell ref="QKP1:QKS1"/>
    <mergeCell ref="QKT1:QKW1"/>
    <mergeCell ref="QKX1:QLA1"/>
    <mergeCell ref="QLB1:QLE1"/>
    <mergeCell ref="QJJ1:QJM1"/>
    <mergeCell ref="QJN1:QJQ1"/>
    <mergeCell ref="QJR1:QJU1"/>
    <mergeCell ref="QJV1:QJY1"/>
    <mergeCell ref="QJZ1:QKC1"/>
    <mergeCell ref="QKD1:QKG1"/>
    <mergeCell ref="QIL1:QIO1"/>
    <mergeCell ref="QIP1:QIS1"/>
    <mergeCell ref="QIT1:QIW1"/>
    <mergeCell ref="QIX1:QJA1"/>
    <mergeCell ref="QJB1:QJE1"/>
    <mergeCell ref="QJF1:QJI1"/>
    <mergeCell ref="QNB1:QNE1"/>
    <mergeCell ref="QNF1:QNI1"/>
    <mergeCell ref="QNJ1:QNM1"/>
    <mergeCell ref="QNN1:QNQ1"/>
    <mergeCell ref="QNR1:QNU1"/>
    <mergeCell ref="QNV1:QNY1"/>
    <mergeCell ref="QMD1:QMG1"/>
    <mergeCell ref="QMH1:QMK1"/>
    <mergeCell ref="QML1:QMO1"/>
    <mergeCell ref="QMP1:QMS1"/>
    <mergeCell ref="QMT1:QMW1"/>
    <mergeCell ref="QMX1:QNA1"/>
    <mergeCell ref="QLF1:QLI1"/>
    <mergeCell ref="QLJ1:QLM1"/>
    <mergeCell ref="QLN1:QLQ1"/>
    <mergeCell ref="QLR1:QLU1"/>
    <mergeCell ref="QLV1:QLY1"/>
    <mergeCell ref="QLZ1:QMC1"/>
    <mergeCell ref="QPV1:QPY1"/>
    <mergeCell ref="QPZ1:QQC1"/>
    <mergeCell ref="QQD1:QQG1"/>
    <mergeCell ref="QQH1:QQK1"/>
    <mergeCell ref="QQL1:QQO1"/>
    <mergeCell ref="QQP1:QQS1"/>
    <mergeCell ref="QOX1:QPA1"/>
    <mergeCell ref="QPB1:QPE1"/>
    <mergeCell ref="QPF1:QPI1"/>
    <mergeCell ref="QPJ1:QPM1"/>
    <mergeCell ref="QPN1:QPQ1"/>
    <mergeCell ref="QPR1:QPU1"/>
    <mergeCell ref="QNZ1:QOC1"/>
    <mergeCell ref="QOD1:QOG1"/>
    <mergeCell ref="QOH1:QOK1"/>
    <mergeCell ref="QOL1:QOO1"/>
    <mergeCell ref="QOP1:QOS1"/>
    <mergeCell ref="QOT1:QOW1"/>
    <mergeCell ref="QSP1:QSS1"/>
    <mergeCell ref="QST1:QSW1"/>
    <mergeCell ref="QSX1:QTA1"/>
    <mergeCell ref="QTB1:QTE1"/>
    <mergeCell ref="QTF1:QTI1"/>
    <mergeCell ref="QTJ1:QTM1"/>
    <mergeCell ref="QRR1:QRU1"/>
    <mergeCell ref="QRV1:QRY1"/>
    <mergeCell ref="QRZ1:QSC1"/>
    <mergeCell ref="QSD1:QSG1"/>
    <mergeCell ref="QSH1:QSK1"/>
    <mergeCell ref="QSL1:QSO1"/>
    <mergeCell ref="QQT1:QQW1"/>
    <mergeCell ref="QQX1:QRA1"/>
    <mergeCell ref="QRB1:QRE1"/>
    <mergeCell ref="QRF1:QRI1"/>
    <mergeCell ref="QRJ1:QRM1"/>
    <mergeCell ref="QRN1:QRQ1"/>
    <mergeCell ref="QVJ1:QVM1"/>
    <mergeCell ref="QVN1:QVQ1"/>
    <mergeCell ref="QVR1:QVU1"/>
    <mergeCell ref="QVV1:QVY1"/>
    <mergeCell ref="QVZ1:QWC1"/>
    <mergeCell ref="QWD1:QWG1"/>
    <mergeCell ref="QUL1:QUO1"/>
    <mergeCell ref="QUP1:QUS1"/>
    <mergeCell ref="QUT1:QUW1"/>
    <mergeCell ref="QUX1:QVA1"/>
    <mergeCell ref="QVB1:QVE1"/>
    <mergeCell ref="QVF1:QVI1"/>
    <mergeCell ref="QTN1:QTQ1"/>
    <mergeCell ref="QTR1:QTU1"/>
    <mergeCell ref="QTV1:QTY1"/>
    <mergeCell ref="QTZ1:QUC1"/>
    <mergeCell ref="QUD1:QUG1"/>
    <mergeCell ref="QUH1:QUK1"/>
    <mergeCell ref="QYD1:QYG1"/>
    <mergeCell ref="QYH1:QYK1"/>
    <mergeCell ref="QYL1:QYO1"/>
    <mergeCell ref="QYP1:QYS1"/>
    <mergeCell ref="QYT1:QYW1"/>
    <mergeCell ref="QYX1:QZA1"/>
    <mergeCell ref="QXF1:QXI1"/>
    <mergeCell ref="QXJ1:QXM1"/>
    <mergeCell ref="QXN1:QXQ1"/>
    <mergeCell ref="QXR1:QXU1"/>
    <mergeCell ref="QXV1:QXY1"/>
    <mergeCell ref="QXZ1:QYC1"/>
    <mergeCell ref="QWH1:QWK1"/>
    <mergeCell ref="QWL1:QWO1"/>
    <mergeCell ref="QWP1:QWS1"/>
    <mergeCell ref="QWT1:QWW1"/>
    <mergeCell ref="QWX1:QXA1"/>
    <mergeCell ref="QXB1:QXE1"/>
    <mergeCell ref="RAX1:RBA1"/>
    <mergeCell ref="RBB1:RBE1"/>
    <mergeCell ref="RBF1:RBI1"/>
    <mergeCell ref="RBJ1:RBM1"/>
    <mergeCell ref="RBN1:RBQ1"/>
    <mergeCell ref="RBR1:RBU1"/>
    <mergeCell ref="QZZ1:RAC1"/>
    <mergeCell ref="RAD1:RAG1"/>
    <mergeCell ref="RAH1:RAK1"/>
    <mergeCell ref="RAL1:RAO1"/>
    <mergeCell ref="RAP1:RAS1"/>
    <mergeCell ref="RAT1:RAW1"/>
    <mergeCell ref="QZB1:QZE1"/>
    <mergeCell ref="QZF1:QZI1"/>
    <mergeCell ref="QZJ1:QZM1"/>
    <mergeCell ref="QZN1:QZQ1"/>
    <mergeCell ref="QZR1:QZU1"/>
    <mergeCell ref="QZV1:QZY1"/>
    <mergeCell ref="RDR1:RDU1"/>
    <mergeCell ref="RDV1:RDY1"/>
    <mergeCell ref="RDZ1:REC1"/>
    <mergeCell ref="RED1:REG1"/>
    <mergeCell ref="REH1:REK1"/>
    <mergeCell ref="REL1:REO1"/>
    <mergeCell ref="RCT1:RCW1"/>
    <mergeCell ref="RCX1:RDA1"/>
    <mergeCell ref="RDB1:RDE1"/>
    <mergeCell ref="RDF1:RDI1"/>
    <mergeCell ref="RDJ1:RDM1"/>
    <mergeCell ref="RDN1:RDQ1"/>
    <mergeCell ref="RBV1:RBY1"/>
    <mergeCell ref="RBZ1:RCC1"/>
    <mergeCell ref="RCD1:RCG1"/>
    <mergeCell ref="RCH1:RCK1"/>
    <mergeCell ref="RCL1:RCO1"/>
    <mergeCell ref="RCP1:RCS1"/>
    <mergeCell ref="RGL1:RGO1"/>
    <mergeCell ref="RGP1:RGS1"/>
    <mergeCell ref="RGT1:RGW1"/>
    <mergeCell ref="RGX1:RHA1"/>
    <mergeCell ref="RHB1:RHE1"/>
    <mergeCell ref="RHF1:RHI1"/>
    <mergeCell ref="RFN1:RFQ1"/>
    <mergeCell ref="RFR1:RFU1"/>
    <mergeCell ref="RFV1:RFY1"/>
    <mergeCell ref="RFZ1:RGC1"/>
    <mergeCell ref="RGD1:RGG1"/>
    <mergeCell ref="RGH1:RGK1"/>
    <mergeCell ref="REP1:RES1"/>
    <mergeCell ref="RET1:REW1"/>
    <mergeCell ref="REX1:RFA1"/>
    <mergeCell ref="RFB1:RFE1"/>
    <mergeCell ref="RFF1:RFI1"/>
    <mergeCell ref="RFJ1:RFM1"/>
    <mergeCell ref="RJF1:RJI1"/>
    <mergeCell ref="RJJ1:RJM1"/>
    <mergeCell ref="RJN1:RJQ1"/>
    <mergeCell ref="RJR1:RJU1"/>
    <mergeCell ref="RJV1:RJY1"/>
    <mergeCell ref="RJZ1:RKC1"/>
    <mergeCell ref="RIH1:RIK1"/>
    <mergeCell ref="RIL1:RIO1"/>
    <mergeCell ref="RIP1:RIS1"/>
    <mergeCell ref="RIT1:RIW1"/>
    <mergeCell ref="RIX1:RJA1"/>
    <mergeCell ref="RJB1:RJE1"/>
    <mergeCell ref="RHJ1:RHM1"/>
    <mergeCell ref="RHN1:RHQ1"/>
    <mergeCell ref="RHR1:RHU1"/>
    <mergeCell ref="RHV1:RHY1"/>
    <mergeCell ref="RHZ1:RIC1"/>
    <mergeCell ref="RID1:RIG1"/>
    <mergeCell ref="RLZ1:RMC1"/>
    <mergeCell ref="RMD1:RMG1"/>
    <mergeCell ref="RMH1:RMK1"/>
    <mergeCell ref="RML1:RMO1"/>
    <mergeCell ref="RMP1:RMS1"/>
    <mergeCell ref="RMT1:RMW1"/>
    <mergeCell ref="RLB1:RLE1"/>
    <mergeCell ref="RLF1:RLI1"/>
    <mergeCell ref="RLJ1:RLM1"/>
    <mergeCell ref="RLN1:RLQ1"/>
    <mergeCell ref="RLR1:RLU1"/>
    <mergeCell ref="RLV1:RLY1"/>
    <mergeCell ref="RKD1:RKG1"/>
    <mergeCell ref="RKH1:RKK1"/>
    <mergeCell ref="RKL1:RKO1"/>
    <mergeCell ref="RKP1:RKS1"/>
    <mergeCell ref="RKT1:RKW1"/>
    <mergeCell ref="RKX1:RLA1"/>
    <mergeCell ref="ROT1:ROW1"/>
    <mergeCell ref="ROX1:RPA1"/>
    <mergeCell ref="RPB1:RPE1"/>
    <mergeCell ref="RPF1:RPI1"/>
    <mergeCell ref="RPJ1:RPM1"/>
    <mergeCell ref="RPN1:RPQ1"/>
    <mergeCell ref="RNV1:RNY1"/>
    <mergeCell ref="RNZ1:ROC1"/>
    <mergeCell ref="ROD1:ROG1"/>
    <mergeCell ref="ROH1:ROK1"/>
    <mergeCell ref="ROL1:ROO1"/>
    <mergeCell ref="ROP1:ROS1"/>
    <mergeCell ref="RMX1:RNA1"/>
    <mergeCell ref="RNB1:RNE1"/>
    <mergeCell ref="RNF1:RNI1"/>
    <mergeCell ref="RNJ1:RNM1"/>
    <mergeCell ref="RNN1:RNQ1"/>
    <mergeCell ref="RNR1:RNU1"/>
    <mergeCell ref="RRN1:RRQ1"/>
    <mergeCell ref="RRR1:RRU1"/>
    <mergeCell ref="RRV1:RRY1"/>
    <mergeCell ref="RRZ1:RSC1"/>
    <mergeCell ref="RSD1:RSG1"/>
    <mergeCell ref="RSH1:RSK1"/>
    <mergeCell ref="RQP1:RQS1"/>
    <mergeCell ref="RQT1:RQW1"/>
    <mergeCell ref="RQX1:RRA1"/>
    <mergeCell ref="RRB1:RRE1"/>
    <mergeCell ref="RRF1:RRI1"/>
    <mergeCell ref="RRJ1:RRM1"/>
    <mergeCell ref="RPR1:RPU1"/>
    <mergeCell ref="RPV1:RPY1"/>
    <mergeCell ref="RPZ1:RQC1"/>
    <mergeCell ref="RQD1:RQG1"/>
    <mergeCell ref="RQH1:RQK1"/>
    <mergeCell ref="RQL1:RQO1"/>
    <mergeCell ref="RUH1:RUK1"/>
    <mergeCell ref="RUL1:RUO1"/>
    <mergeCell ref="RUP1:RUS1"/>
    <mergeCell ref="RUT1:RUW1"/>
    <mergeCell ref="RUX1:RVA1"/>
    <mergeCell ref="RVB1:RVE1"/>
    <mergeCell ref="RTJ1:RTM1"/>
    <mergeCell ref="RTN1:RTQ1"/>
    <mergeCell ref="RTR1:RTU1"/>
    <mergeCell ref="RTV1:RTY1"/>
    <mergeCell ref="RTZ1:RUC1"/>
    <mergeCell ref="RUD1:RUG1"/>
    <mergeCell ref="RSL1:RSO1"/>
    <mergeCell ref="RSP1:RSS1"/>
    <mergeCell ref="RST1:RSW1"/>
    <mergeCell ref="RSX1:RTA1"/>
    <mergeCell ref="RTB1:RTE1"/>
    <mergeCell ref="RTF1:RTI1"/>
    <mergeCell ref="RXB1:RXE1"/>
    <mergeCell ref="RXF1:RXI1"/>
    <mergeCell ref="RXJ1:RXM1"/>
    <mergeCell ref="RXN1:RXQ1"/>
    <mergeCell ref="RXR1:RXU1"/>
    <mergeCell ref="RXV1:RXY1"/>
    <mergeCell ref="RWD1:RWG1"/>
    <mergeCell ref="RWH1:RWK1"/>
    <mergeCell ref="RWL1:RWO1"/>
    <mergeCell ref="RWP1:RWS1"/>
    <mergeCell ref="RWT1:RWW1"/>
    <mergeCell ref="RWX1:RXA1"/>
    <mergeCell ref="RVF1:RVI1"/>
    <mergeCell ref="RVJ1:RVM1"/>
    <mergeCell ref="RVN1:RVQ1"/>
    <mergeCell ref="RVR1:RVU1"/>
    <mergeCell ref="RVV1:RVY1"/>
    <mergeCell ref="RVZ1:RWC1"/>
    <mergeCell ref="RZV1:RZY1"/>
    <mergeCell ref="RZZ1:SAC1"/>
    <mergeCell ref="SAD1:SAG1"/>
    <mergeCell ref="SAH1:SAK1"/>
    <mergeCell ref="SAL1:SAO1"/>
    <mergeCell ref="SAP1:SAS1"/>
    <mergeCell ref="RYX1:RZA1"/>
    <mergeCell ref="RZB1:RZE1"/>
    <mergeCell ref="RZF1:RZI1"/>
    <mergeCell ref="RZJ1:RZM1"/>
    <mergeCell ref="RZN1:RZQ1"/>
    <mergeCell ref="RZR1:RZU1"/>
    <mergeCell ref="RXZ1:RYC1"/>
    <mergeCell ref="RYD1:RYG1"/>
    <mergeCell ref="RYH1:RYK1"/>
    <mergeCell ref="RYL1:RYO1"/>
    <mergeCell ref="RYP1:RYS1"/>
    <mergeCell ref="RYT1:RYW1"/>
    <mergeCell ref="SCP1:SCS1"/>
    <mergeCell ref="SCT1:SCW1"/>
    <mergeCell ref="SCX1:SDA1"/>
    <mergeCell ref="SDB1:SDE1"/>
    <mergeCell ref="SDF1:SDI1"/>
    <mergeCell ref="SDJ1:SDM1"/>
    <mergeCell ref="SBR1:SBU1"/>
    <mergeCell ref="SBV1:SBY1"/>
    <mergeCell ref="SBZ1:SCC1"/>
    <mergeCell ref="SCD1:SCG1"/>
    <mergeCell ref="SCH1:SCK1"/>
    <mergeCell ref="SCL1:SCO1"/>
    <mergeCell ref="SAT1:SAW1"/>
    <mergeCell ref="SAX1:SBA1"/>
    <mergeCell ref="SBB1:SBE1"/>
    <mergeCell ref="SBF1:SBI1"/>
    <mergeCell ref="SBJ1:SBM1"/>
    <mergeCell ref="SBN1:SBQ1"/>
    <mergeCell ref="SFJ1:SFM1"/>
    <mergeCell ref="SFN1:SFQ1"/>
    <mergeCell ref="SFR1:SFU1"/>
    <mergeCell ref="SFV1:SFY1"/>
    <mergeCell ref="SFZ1:SGC1"/>
    <mergeCell ref="SGD1:SGG1"/>
    <mergeCell ref="SEL1:SEO1"/>
    <mergeCell ref="SEP1:SES1"/>
    <mergeCell ref="SET1:SEW1"/>
    <mergeCell ref="SEX1:SFA1"/>
    <mergeCell ref="SFB1:SFE1"/>
    <mergeCell ref="SFF1:SFI1"/>
    <mergeCell ref="SDN1:SDQ1"/>
    <mergeCell ref="SDR1:SDU1"/>
    <mergeCell ref="SDV1:SDY1"/>
    <mergeCell ref="SDZ1:SEC1"/>
    <mergeCell ref="SED1:SEG1"/>
    <mergeCell ref="SEH1:SEK1"/>
    <mergeCell ref="SID1:SIG1"/>
    <mergeCell ref="SIH1:SIK1"/>
    <mergeCell ref="SIL1:SIO1"/>
    <mergeCell ref="SIP1:SIS1"/>
    <mergeCell ref="SIT1:SIW1"/>
    <mergeCell ref="SIX1:SJA1"/>
    <mergeCell ref="SHF1:SHI1"/>
    <mergeCell ref="SHJ1:SHM1"/>
    <mergeCell ref="SHN1:SHQ1"/>
    <mergeCell ref="SHR1:SHU1"/>
    <mergeCell ref="SHV1:SHY1"/>
    <mergeCell ref="SHZ1:SIC1"/>
    <mergeCell ref="SGH1:SGK1"/>
    <mergeCell ref="SGL1:SGO1"/>
    <mergeCell ref="SGP1:SGS1"/>
    <mergeCell ref="SGT1:SGW1"/>
    <mergeCell ref="SGX1:SHA1"/>
    <mergeCell ref="SHB1:SHE1"/>
    <mergeCell ref="SKX1:SLA1"/>
    <mergeCell ref="SLB1:SLE1"/>
    <mergeCell ref="SLF1:SLI1"/>
    <mergeCell ref="SLJ1:SLM1"/>
    <mergeCell ref="SLN1:SLQ1"/>
    <mergeCell ref="SLR1:SLU1"/>
    <mergeCell ref="SJZ1:SKC1"/>
    <mergeCell ref="SKD1:SKG1"/>
    <mergeCell ref="SKH1:SKK1"/>
    <mergeCell ref="SKL1:SKO1"/>
    <mergeCell ref="SKP1:SKS1"/>
    <mergeCell ref="SKT1:SKW1"/>
    <mergeCell ref="SJB1:SJE1"/>
    <mergeCell ref="SJF1:SJI1"/>
    <mergeCell ref="SJJ1:SJM1"/>
    <mergeCell ref="SJN1:SJQ1"/>
    <mergeCell ref="SJR1:SJU1"/>
    <mergeCell ref="SJV1:SJY1"/>
    <mergeCell ref="SNR1:SNU1"/>
    <mergeCell ref="SNV1:SNY1"/>
    <mergeCell ref="SNZ1:SOC1"/>
    <mergeCell ref="SOD1:SOG1"/>
    <mergeCell ref="SOH1:SOK1"/>
    <mergeCell ref="SOL1:SOO1"/>
    <mergeCell ref="SMT1:SMW1"/>
    <mergeCell ref="SMX1:SNA1"/>
    <mergeCell ref="SNB1:SNE1"/>
    <mergeCell ref="SNF1:SNI1"/>
    <mergeCell ref="SNJ1:SNM1"/>
    <mergeCell ref="SNN1:SNQ1"/>
    <mergeCell ref="SLV1:SLY1"/>
    <mergeCell ref="SLZ1:SMC1"/>
    <mergeCell ref="SMD1:SMG1"/>
    <mergeCell ref="SMH1:SMK1"/>
    <mergeCell ref="SML1:SMO1"/>
    <mergeCell ref="SMP1:SMS1"/>
    <mergeCell ref="SQL1:SQO1"/>
    <mergeCell ref="SQP1:SQS1"/>
    <mergeCell ref="SQT1:SQW1"/>
    <mergeCell ref="SQX1:SRA1"/>
    <mergeCell ref="SRB1:SRE1"/>
    <mergeCell ref="SRF1:SRI1"/>
    <mergeCell ref="SPN1:SPQ1"/>
    <mergeCell ref="SPR1:SPU1"/>
    <mergeCell ref="SPV1:SPY1"/>
    <mergeCell ref="SPZ1:SQC1"/>
    <mergeCell ref="SQD1:SQG1"/>
    <mergeCell ref="SQH1:SQK1"/>
    <mergeCell ref="SOP1:SOS1"/>
    <mergeCell ref="SOT1:SOW1"/>
    <mergeCell ref="SOX1:SPA1"/>
    <mergeCell ref="SPB1:SPE1"/>
    <mergeCell ref="SPF1:SPI1"/>
    <mergeCell ref="SPJ1:SPM1"/>
    <mergeCell ref="STF1:STI1"/>
    <mergeCell ref="STJ1:STM1"/>
    <mergeCell ref="STN1:STQ1"/>
    <mergeCell ref="STR1:STU1"/>
    <mergeCell ref="STV1:STY1"/>
    <mergeCell ref="STZ1:SUC1"/>
    <mergeCell ref="SSH1:SSK1"/>
    <mergeCell ref="SSL1:SSO1"/>
    <mergeCell ref="SSP1:SSS1"/>
    <mergeCell ref="SST1:SSW1"/>
    <mergeCell ref="SSX1:STA1"/>
    <mergeCell ref="STB1:STE1"/>
    <mergeCell ref="SRJ1:SRM1"/>
    <mergeCell ref="SRN1:SRQ1"/>
    <mergeCell ref="SRR1:SRU1"/>
    <mergeCell ref="SRV1:SRY1"/>
    <mergeCell ref="SRZ1:SSC1"/>
    <mergeCell ref="SSD1:SSG1"/>
    <mergeCell ref="SVZ1:SWC1"/>
    <mergeCell ref="SWD1:SWG1"/>
    <mergeCell ref="SWH1:SWK1"/>
    <mergeCell ref="SWL1:SWO1"/>
    <mergeCell ref="SWP1:SWS1"/>
    <mergeCell ref="SWT1:SWW1"/>
    <mergeCell ref="SVB1:SVE1"/>
    <mergeCell ref="SVF1:SVI1"/>
    <mergeCell ref="SVJ1:SVM1"/>
    <mergeCell ref="SVN1:SVQ1"/>
    <mergeCell ref="SVR1:SVU1"/>
    <mergeCell ref="SVV1:SVY1"/>
    <mergeCell ref="SUD1:SUG1"/>
    <mergeCell ref="SUH1:SUK1"/>
    <mergeCell ref="SUL1:SUO1"/>
    <mergeCell ref="SUP1:SUS1"/>
    <mergeCell ref="SUT1:SUW1"/>
    <mergeCell ref="SUX1:SVA1"/>
    <mergeCell ref="SYT1:SYW1"/>
    <mergeCell ref="SYX1:SZA1"/>
    <mergeCell ref="SZB1:SZE1"/>
    <mergeCell ref="SZF1:SZI1"/>
    <mergeCell ref="SZJ1:SZM1"/>
    <mergeCell ref="SZN1:SZQ1"/>
    <mergeCell ref="SXV1:SXY1"/>
    <mergeCell ref="SXZ1:SYC1"/>
    <mergeCell ref="SYD1:SYG1"/>
    <mergeCell ref="SYH1:SYK1"/>
    <mergeCell ref="SYL1:SYO1"/>
    <mergeCell ref="SYP1:SYS1"/>
    <mergeCell ref="SWX1:SXA1"/>
    <mergeCell ref="SXB1:SXE1"/>
    <mergeCell ref="SXF1:SXI1"/>
    <mergeCell ref="SXJ1:SXM1"/>
    <mergeCell ref="SXN1:SXQ1"/>
    <mergeCell ref="SXR1:SXU1"/>
    <mergeCell ref="TBN1:TBQ1"/>
    <mergeCell ref="TBR1:TBU1"/>
    <mergeCell ref="TBV1:TBY1"/>
    <mergeCell ref="TBZ1:TCC1"/>
    <mergeCell ref="TCD1:TCG1"/>
    <mergeCell ref="TCH1:TCK1"/>
    <mergeCell ref="TAP1:TAS1"/>
    <mergeCell ref="TAT1:TAW1"/>
    <mergeCell ref="TAX1:TBA1"/>
    <mergeCell ref="TBB1:TBE1"/>
    <mergeCell ref="TBF1:TBI1"/>
    <mergeCell ref="TBJ1:TBM1"/>
    <mergeCell ref="SZR1:SZU1"/>
    <mergeCell ref="SZV1:SZY1"/>
    <mergeCell ref="SZZ1:TAC1"/>
    <mergeCell ref="TAD1:TAG1"/>
    <mergeCell ref="TAH1:TAK1"/>
    <mergeCell ref="TAL1:TAO1"/>
    <mergeCell ref="TEH1:TEK1"/>
    <mergeCell ref="TEL1:TEO1"/>
    <mergeCell ref="TEP1:TES1"/>
    <mergeCell ref="TET1:TEW1"/>
    <mergeCell ref="TEX1:TFA1"/>
    <mergeCell ref="TFB1:TFE1"/>
    <mergeCell ref="TDJ1:TDM1"/>
    <mergeCell ref="TDN1:TDQ1"/>
    <mergeCell ref="TDR1:TDU1"/>
    <mergeCell ref="TDV1:TDY1"/>
    <mergeCell ref="TDZ1:TEC1"/>
    <mergeCell ref="TED1:TEG1"/>
    <mergeCell ref="TCL1:TCO1"/>
    <mergeCell ref="TCP1:TCS1"/>
    <mergeCell ref="TCT1:TCW1"/>
    <mergeCell ref="TCX1:TDA1"/>
    <mergeCell ref="TDB1:TDE1"/>
    <mergeCell ref="TDF1:TDI1"/>
    <mergeCell ref="THB1:THE1"/>
    <mergeCell ref="THF1:THI1"/>
    <mergeCell ref="THJ1:THM1"/>
    <mergeCell ref="THN1:THQ1"/>
    <mergeCell ref="THR1:THU1"/>
    <mergeCell ref="THV1:THY1"/>
    <mergeCell ref="TGD1:TGG1"/>
    <mergeCell ref="TGH1:TGK1"/>
    <mergeCell ref="TGL1:TGO1"/>
    <mergeCell ref="TGP1:TGS1"/>
    <mergeCell ref="TGT1:TGW1"/>
    <mergeCell ref="TGX1:THA1"/>
    <mergeCell ref="TFF1:TFI1"/>
    <mergeCell ref="TFJ1:TFM1"/>
    <mergeCell ref="TFN1:TFQ1"/>
    <mergeCell ref="TFR1:TFU1"/>
    <mergeCell ref="TFV1:TFY1"/>
    <mergeCell ref="TFZ1:TGC1"/>
    <mergeCell ref="TJV1:TJY1"/>
    <mergeCell ref="TJZ1:TKC1"/>
    <mergeCell ref="TKD1:TKG1"/>
    <mergeCell ref="TKH1:TKK1"/>
    <mergeCell ref="TKL1:TKO1"/>
    <mergeCell ref="TKP1:TKS1"/>
    <mergeCell ref="TIX1:TJA1"/>
    <mergeCell ref="TJB1:TJE1"/>
    <mergeCell ref="TJF1:TJI1"/>
    <mergeCell ref="TJJ1:TJM1"/>
    <mergeCell ref="TJN1:TJQ1"/>
    <mergeCell ref="TJR1:TJU1"/>
    <mergeCell ref="THZ1:TIC1"/>
    <mergeCell ref="TID1:TIG1"/>
    <mergeCell ref="TIH1:TIK1"/>
    <mergeCell ref="TIL1:TIO1"/>
    <mergeCell ref="TIP1:TIS1"/>
    <mergeCell ref="TIT1:TIW1"/>
    <mergeCell ref="TMP1:TMS1"/>
    <mergeCell ref="TMT1:TMW1"/>
    <mergeCell ref="TMX1:TNA1"/>
    <mergeCell ref="TNB1:TNE1"/>
    <mergeCell ref="TNF1:TNI1"/>
    <mergeCell ref="TNJ1:TNM1"/>
    <mergeCell ref="TLR1:TLU1"/>
    <mergeCell ref="TLV1:TLY1"/>
    <mergeCell ref="TLZ1:TMC1"/>
    <mergeCell ref="TMD1:TMG1"/>
    <mergeCell ref="TMH1:TMK1"/>
    <mergeCell ref="TML1:TMO1"/>
    <mergeCell ref="TKT1:TKW1"/>
    <mergeCell ref="TKX1:TLA1"/>
    <mergeCell ref="TLB1:TLE1"/>
    <mergeCell ref="TLF1:TLI1"/>
    <mergeCell ref="TLJ1:TLM1"/>
    <mergeCell ref="TLN1:TLQ1"/>
    <mergeCell ref="TPJ1:TPM1"/>
    <mergeCell ref="TPN1:TPQ1"/>
    <mergeCell ref="TPR1:TPU1"/>
    <mergeCell ref="TPV1:TPY1"/>
    <mergeCell ref="TPZ1:TQC1"/>
    <mergeCell ref="TQD1:TQG1"/>
    <mergeCell ref="TOL1:TOO1"/>
    <mergeCell ref="TOP1:TOS1"/>
    <mergeCell ref="TOT1:TOW1"/>
    <mergeCell ref="TOX1:TPA1"/>
    <mergeCell ref="TPB1:TPE1"/>
    <mergeCell ref="TPF1:TPI1"/>
    <mergeCell ref="TNN1:TNQ1"/>
    <mergeCell ref="TNR1:TNU1"/>
    <mergeCell ref="TNV1:TNY1"/>
    <mergeCell ref="TNZ1:TOC1"/>
    <mergeCell ref="TOD1:TOG1"/>
    <mergeCell ref="TOH1:TOK1"/>
    <mergeCell ref="TSD1:TSG1"/>
    <mergeCell ref="TSH1:TSK1"/>
    <mergeCell ref="TSL1:TSO1"/>
    <mergeCell ref="TSP1:TSS1"/>
    <mergeCell ref="TST1:TSW1"/>
    <mergeCell ref="TSX1:TTA1"/>
    <mergeCell ref="TRF1:TRI1"/>
    <mergeCell ref="TRJ1:TRM1"/>
    <mergeCell ref="TRN1:TRQ1"/>
    <mergeCell ref="TRR1:TRU1"/>
    <mergeCell ref="TRV1:TRY1"/>
    <mergeCell ref="TRZ1:TSC1"/>
    <mergeCell ref="TQH1:TQK1"/>
    <mergeCell ref="TQL1:TQO1"/>
    <mergeCell ref="TQP1:TQS1"/>
    <mergeCell ref="TQT1:TQW1"/>
    <mergeCell ref="TQX1:TRA1"/>
    <mergeCell ref="TRB1:TRE1"/>
    <mergeCell ref="TUX1:TVA1"/>
    <mergeCell ref="TVB1:TVE1"/>
    <mergeCell ref="TVF1:TVI1"/>
    <mergeCell ref="TVJ1:TVM1"/>
    <mergeCell ref="TVN1:TVQ1"/>
    <mergeCell ref="TVR1:TVU1"/>
    <mergeCell ref="TTZ1:TUC1"/>
    <mergeCell ref="TUD1:TUG1"/>
    <mergeCell ref="TUH1:TUK1"/>
    <mergeCell ref="TUL1:TUO1"/>
    <mergeCell ref="TUP1:TUS1"/>
    <mergeCell ref="TUT1:TUW1"/>
    <mergeCell ref="TTB1:TTE1"/>
    <mergeCell ref="TTF1:TTI1"/>
    <mergeCell ref="TTJ1:TTM1"/>
    <mergeCell ref="TTN1:TTQ1"/>
    <mergeCell ref="TTR1:TTU1"/>
    <mergeCell ref="TTV1:TTY1"/>
    <mergeCell ref="TXR1:TXU1"/>
    <mergeCell ref="TXV1:TXY1"/>
    <mergeCell ref="TXZ1:TYC1"/>
    <mergeCell ref="TYD1:TYG1"/>
    <mergeCell ref="TYH1:TYK1"/>
    <mergeCell ref="TYL1:TYO1"/>
    <mergeCell ref="TWT1:TWW1"/>
    <mergeCell ref="TWX1:TXA1"/>
    <mergeCell ref="TXB1:TXE1"/>
    <mergeCell ref="TXF1:TXI1"/>
    <mergeCell ref="TXJ1:TXM1"/>
    <mergeCell ref="TXN1:TXQ1"/>
    <mergeCell ref="TVV1:TVY1"/>
    <mergeCell ref="TVZ1:TWC1"/>
    <mergeCell ref="TWD1:TWG1"/>
    <mergeCell ref="TWH1:TWK1"/>
    <mergeCell ref="TWL1:TWO1"/>
    <mergeCell ref="TWP1:TWS1"/>
    <mergeCell ref="UAL1:UAO1"/>
    <mergeCell ref="UAP1:UAS1"/>
    <mergeCell ref="UAT1:UAW1"/>
    <mergeCell ref="UAX1:UBA1"/>
    <mergeCell ref="UBB1:UBE1"/>
    <mergeCell ref="UBF1:UBI1"/>
    <mergeCell ref="TZN1:TZQ1"/>
    <mergeCell ref="TZR1:TZU1"/>
    <mergeCell ref="TZV1:TZY1"/>
    <mergeCell ref="TZZ1:UAC1"/>
    <mergeCell ref="UAD1:UAG1"/>
    <mergeCell ref="UAH1:UAK1"/>
    <mergeCell ref="TYP1:TYS1"/>
    <mergeCell ref="TYT1:TYW1"/>
    <mergeCell ref="TYX1:TZA1"/>
    <mergeCell ref="TZB1:TZE1"/>
    <mergeCell ref="TZF1:TZI1"/>
    <mergeCell ref="TZJ1:TZM1"/>
    <mergeCell ref="UDF1:UDI1"/>
    <mergeCell ref="UDJ1:UDM1"/>
    <mergeCell ref="UDN1:UDQ1"/>
    <mergeCell ref="UDR1:UDU1"/>
    <mergeCell ref="UDV1:UDY1"/>
    <mergeCell ref="UDZ1:UEC1"/>
    <mergeCell ref="UCH1:UCK1"/>
    <mergeCell ref="UCL1:UCO1"/>
    <mergeCell ref="UCP1:UCS1"/>
    <mergeCell ref="UCT1:UCW1"/>
    <mergeCell ref="UCX1:UDA1"/>
    <mergeCell ref="UDB1:UDE1"/>
    <mergeCell ref="UBJ1:UBM1"/>
    <mergeCell ref="UBN1:UBQ1"/>
    <mergeCell ref="UBR1:UBU1"/>
    <mergeCell ref="UBV1:UBY1"/>
    <mergeCell ref="UBZ1:UCC1"/>
    <mergeCell ref="UCD1:UCG1"/>
    <mergeCell ref="UFZ1:UGC1"/>
    <mergeCell ref="UGD1:UGG1"/>
    <mergeCell ref="UGH1:UGK1"/>
    <mergeCell ref="UGL1:UGO1"/>
    <mergeCell ref="UGP1:UGS1"/>
    <mergeCell ref="UGT1:UGW1"/>
    <mergeCell ref="UFB1:UFE1"/>
    <mergeCell ref="UFF1:UFI1"/>
    <mergeCell ref="UFJ1:UFM1"/>
    <mergeCell ref="UFN1:UFQ1"/>
    <mergeCell ref="UFR1:UFU1"/>
    <mergeCell ref="UFV1:UFY1"/>
    <mergeCell ref="UED1:UEG1"/>
    <mergeCell ref="UEH1:UEK1"/>
    <mergeCell ref="UEL1:UEO1"/>
    <mergeCell ref="UEP1:UES1"/>
    <mergeCell ref="UET1:UEW1"/>
    <mergeCell ref="UEX1:UFA1"/>
    <mergeCell ref="UIT1:UIW1"/>
    <mergeCell ref="UIX1:UJA1"/>
    <mergeCell ref="UJB1:UJE1"/>
    <mergeCell ref="UJF1:UJI1"/>
    <mergeCell ref="UJJ1:UJM1"/>
    <mergeCell ref="UJN1:UJQ1"/>
    <mergeCell ref="UHV1:UHY1"/>
    <mergeCell ref="UHZ1:UIC1"/>
    <mergeCell ref="UID1:UIG1"/>
    <mergeCell ref="UIH1:UIK1"/>
    <mergeCell ref="UIL1:UIO1"/>
    <mergeCell ref="UIP1:UIS1"/>
    <mergeCell ref="UGX1:UHA1"/>
    <mergeCell ref="UHB1:UHE1"/>
    <mergeCell ref="UHF1:UHI1"/>
    <mergeCell ref="UHJ1:UHM1"/>
    <mergeCell ref="UHN1:UHQ1"/>
    <mergeCell ref="UHR1:UHU1"/>
    <mergeCell ref="ULN1:ULQ1"/>
    <mergeCell ref="ULR1:ULU1"/>
    <mergeCell ref="ULV1:ULY1"/>
    <mergeCell ref="ULZ1:UMC1"/>
    <mergeCell ref="UMD1:UMG1"/>
    <mergeCell ref="UMH1:UMK1"/>
    <mergeCell ref="UKP1:UKS1"/>
    <mergeCell ref="UKT1:UKW1"/>
    <mergeCell ref="UKX1:ULA1"/>
    <mergeCell ref="ULB1:ULE1"/>
    <mergeCell ref="ULF1:ULI1"/>
    <mergeCell ref="ULJ1:ULM1"/>
    <mergeCell ref="UJR1:UJU1"/>
    <mergeCell ref="UJV1:UJY1"/>
    <mergeCell ref="UJZ1:UKC1"/>
    <mergeCell ref="UKD1:UKG1"/>
    <mergeCell ref="UKH1:UKK1"/>
    <mergeCell ref="UKL1:UKO1"/>
    <mergeCell ref="UOH1:UOK1"/>
    <mergeCell ref="UOL1:UOO1"/>
    <mergeCell ref="UOP1:UOS1"/>
    <mergeCell ref="UOT1:UOW1"/>
    <mergeCell ref="UOX1:UPA1"/>
    <mergeCell ref="UPB1:UPE1"/>
    <mergeCell ref="UNJ1:UNM1"/>
    <mergeCell ref="UNN1:UNQ1"/>
    <mergeCell ref="UNR1:UNU1"/>
    <mergeCell ref="UNV1:UNY1"/>
    <mergeCell ref="UNZ1:UOC1"/>
    <mergeCell ref="UOD1:UOG1"/>
    <mergeCell ref="UML1:UMO1"/>
    <mergeCell ref="UMP1:UMS1"/>
    <mergeCell ref="UMT1:UMW1"/>
    <mergeCell ref="UMX1:UNA1"/>
    <mergeCell ref="UNB1:UNE1"/>
    <mergeCell ref="UNF1:UNI1"/>
    <mergeCell ref="URB1:URE1"/>
    <mergeCell ref="URF1:URI1"/>
    <mergeCell ref="URJ1:URM1"/>
    <mergeCell ref="URN1:URQ1"/>
    <mergeCell ref="URR1:URU1"/>
    <mergeCell ref="URV1:URY1"/>
    <mergeCell ref="UQD1:UQG1"/>
    <mergeCell ref="UQH1:UQK1"/>
    <mergeCell ref="UQL1:UQO1"/>
    <mergeCell ref="UQP1:UQS1"/>
    <mergeCell ref="UQT1:UQW1"/>
    <mergeCell ref="UQX1:URA1"/>
    <mergeCell ref="UPF1:UPI1"/>
    <mergeCell ref="UPJ1:UPM1"/>
    <mergeCell ref="UPN1:UPQ1"/>
    <mergeCell ref="UPR1:UPU1"/>
    <mergeCell ref="UPV1:UPY1"/>
    <mergeCell ref="UPZ1:UQC1"/>
    <mergeCell ref="UTV1:UTY1"/>
    <mergeCell ref="UTZ1:UUC1"/>
    <mergeCell ref="UUD1:UUG1"/>
    <mergeCell ref="UUH1:UUK1"/>
    <mergeCell ref="UUL1:UUO1"/>
    <mergeCell ref="UUP1:UUS1"/>
    <mergeCell ref="USX1:UTA1"/>
    <mergeCell ref="UTB1:UTE1"/>
    <mergeCell ref="UTF1:UTI1"/>
    <mergeCell ref="UTJ1:UTM1"/>
    <mergeCell ref="UTN1:UTQ1"/>
    <mergeCell ref="UTR1:UTU1"/>
    <mergeCell ref="URZ1:USC1"/>
    <mergeCell ref="USD1:USG1"/>
    <mergeCell ref="USH1:USK1"/>
    <mergeCell ref="USL1:USO1"/>
    <mergeCell ref="USP1:USS1"/>
    <mergeCell ref="UST1:USW1"/>
    <mergeCell ref="UWP1:UWS1"/>
    <mergeCell ref="UWT1:UWW1"/>
    <mergeCell ref="UWX1:UXA1"/>
    <mergeCell ref="UXB1:UXE1"/>
    <mergeCell ref="UXF1:UXI1"/>
    <mergeCell ref="UXJ1:UXM1"/>
    <mergeCell ref="UVR1:UVU1"/>
    <mergeCell ref="UVV1:UVY1"/>
    <mergeCell ref="UVZ1:UWC1"/>
    <mergeCell ref="UWD1:UWG1"/>
    <mergeCell ref="UWH1:UWK1"/>
    <mergeCell ref="UWL1:UWO1"/>
    <mergeCell ref="UUT1:UUW1"/>
    <mergeCell ref="UUX1:UVA1"/>
    <mergeCell ref="UVB1:UVE1"/>
    <mergeCell ref="UVF1:UVI1"/>
    <mergeCell ref="UVJ1:UVM1"/>
    <mergeCell ref="UVN1:UVQ1"/>
    <mergeCell ref="UZJ1:UZM1"/>
    <mergeCell ref="UZN1:UZQ1"/>
    <mergeCell ref="UZR1:UZU1"/>
    <mergeCell ref="UZV1:UZY1"/>
    <mergeCell ref="UZZ1:VAC1"/>
    <mergeCell ref="VAD1:VAG1"/>
    <mergeCell ref="UYL1:UYO1"/>
    <mergeCell ref="UYP1:UYS1"/>
    <mergeCell ref="UYT1:UYW1"/>
    <mergeCell ref="UYX1:UZA1"/>
    <mergeCell ref="UZB1:UZE1"/>
    <mergeCell ref="UZF1:UZI1"/>
    <mergeCell ref="UXN1:UXQ1"/>
    <mergeCell ref="UXR1:UXU1"/>
    <mergeCell ref="UXV1:UXY1"/>
    <mergeCell ref="UXZ1:UYC1"/>
    <mergeCell ref="UYD1:UYG1"/>
    <mergeCell ref="UYH1:UYK1"/>
    <mergeCell ref="VCD1:VCG1"/>
    <mergeCell ref="VCH1:VCK1"/>
    <mergeCell ref="VCL1:VCO1"/>
    <mergeCell ref="VCP1:VCS1"/>
    <mergeCell ref="VCT1:VCW1"/>
    <mergeCell ref="VCX1:VDA1"/>
    <mergeCell ref="VBF1:VBI1"/>
    <mergeCell ref="VBJ1:VBM1"/>
    <mergeCell ref="VBN1:VBQ1"/>
    <mergeCell ref="VBR1:VBU1"/>
    <mergeCell ref="VBV1:VBY1"/>
    <mergeCell ref="VBZ1:VCC1"/>
    <mergeCell ref="VAH1:VAK1"/>
    <mergeCell ref="VAL1:VAO1"/>
    <mergeCell ref="VAP1:VAS1"/>
    <mergeCell ref="VAT1:VAW1"/>
    <mergeCell ref="VAX1:VBA1"/>
    <mergeCell ref="VBB1:VBE1"/>
    <mergeCell ref="VEX1:VFA1"/>
    <mergeCell ref="VFB1:VFE1"/>
    <mergeCell ref="VFF1:VFI1"/>
    <mergeCell ref="VFJ1:VFM1"/>
    <mergeCell ref="VFN1:VFQ1"/>
    <mergeCell ref="VFR1:VFU1"/>
    <mergeCell ref="VDZ1:VEC1"/>
    <mergeCell ref="VED1:VEG1"/>
    <mergeCell ref="VEH1:VEK1"/>
    <mergeCell ref="VEL1:VEO1"/>
    <mergeCell ref="VEP1:VES1"/>
    <mergeCell ref="VET1:VEW1"/>
    <mergeCell ref="VDB1:VDE1"/>
    <mergeCell ref="VDF1:VDI1"/>
    <mergeCell ref="VDJ1:VDM1"/>
    <mergeCell ref="VDN1:VDQ1"/>
    <mergeCell ref="VDR1:VDU1"/>
    <mergeCell ref="VDV1:VDY1"/>
    <mergeCell ref="VHR1:VHU1"/>
    <mergeCell ref="VHV1:VHY1"/>
    <mergeCell ref="VHZ1:VIC1"/>
    <mergeCell ref="VID1:VIG1"/>
    <mergeCell ref="VIH1:VIK1"/>
    <mergeCell ref="VIL1:VIO1"/>
    <mergeCell ref="VGT1:VGW1"/>
    <mergeCell ref="VGX1:VHA1"/>
    <mergeCell ref="VHB1:VHE1"/>
    <mergeCell ref="VHF1:VHI1"/>
    <mergeCell ref="VHJ1:VHM1"/>
    <mergeCell ref="VHN1:VHQ1"/>
    <mergeCell ref="VFV1:VFY1"/>
    <mergeCell ref="VFZ1:VGC1"/>
    <mergeCell ref="VGD1:VGG1"/>
    <mergeCell ref="VGH1:VGK1"/>
    <mergeCell ref="VGL1:VGO1"/>
    <mergeCell ref="VGP1:VGS1"/>
    <mergeCell ref="VKL1:VKO1"/>
    <mergeCell ref="VKP1:VKS1"/>
    <mergeCell ref="VKT1:VKW1"/>
    <mergeCell ref="VKX1:VLA1"/>
    <mergeCell ref="VLB1:VLE1"/>
    <mergeCell ref="VLF1:VLI1"/>
    <mergeCell ref="VJN1:VJQ1"/>
    <mergeCell ref="VJR1:VJU1"/>
    <mergeCell ref="VJV1:VJY1"/>
    <mergeCell ref="VJZ1:VKC1"/>
    <mergeCell ref="VKD1:VKG1"/>
    <mergeCell ref="VKH1:VKK1"/>
    <mergeCell ref="VIP1:VIS1"/>
    <mergeCell ref="VIT1:VIW1"/>
    <mergeCell ref="VIX1:VJA1"/>
    <mergeCell ref="VJB1:VJE1"/>
    <mergeCell ref="VJF1:VJI1"/>
    <mergeCell ref="VJJ1:VJM1"/>
    <mergeCell ref="VNF1:VNI1"/>
    <mergeCell ref="VNJ1:VNM1"/>
    <mergeCell ref="VNN1:VNQ1"/>
    <mergeCell ref="VNR1:VNU1"/>
    <mergeCell ref="VNV1:VNY1"/>
    <mergeCell ref="VNZ1:VOC1"/>
    <mergeCell ref="VMH1:VMK1"/>
    <mergeCell ref="VML1:VMO1"/>
    <mergeCell ref="VMP1:VMS1"/>
    <mergeCell ref="VMT1:VMW1"/>
    <mergeCell ref="VMX1:VNA1"/>
    <mergeCell ref="VNB1:VNE1"/>
    <mergeCell ref="VLJ1:VLM1"/>
    <mergeCell ref="VLN1:VLQ1"/>
    <mergeCell ref="VLR1:VLU1"/>
    <mergeCell ref="VLV1:VLY1"/>
    <mergeCell ref="VLZ1:VMC1"/>
    <mergeCell ref="VMD1:VMG1"/>
    <mergeCell ref="VPZ1:VQC1"/>
    <mergeCell ref="VQD1:VQG1"/>
    <mergeCell ref="VQH1:VQK1"/>
    <mergeCell ref="VQL1:VQO1"/>
    <mergeCell ref="VQP1:VQS1"/>
    <mergeCell ref="VQT1:VQW1"/>
    <mergeCell ref="VPB1:VPE1"/>
    <mergeCell ref="VPF1:VPI1"/>
    <mergeCell ref="VPJ1:VPM1"/>
    <mergeCell ref="VPN1:VPQ1"/>
    <mergeCell ref="VPR1:VPU1"/>
    <mergeCell ref="VPV1:VPY1"/>
    <mergeCell ref="VOD1:VOG1"/>
    <mergeCell ref="VOH1:VOK1"/>
    <mergeCell ref="VOL1:VOO1"/>
    <mergeCell ref="VOP1:VOS1"/>
    <mergeCell ref="VOT1:VOW1"/>
    <mergeCell ref="VOX1:VPA1"/>
    <mergeCell ref="VST1:VSW1"/>
    <mergeCell ref="VSX1:VTA1"/>
    <mergeCell ref="VTB1:VTE1"/>
    <mergeCell ref="VTF1:VTI1"/>
    <mergeCell ref="VTJ1:VTM1"/>
    <mergeCell ref="VTN1:VTQ1"/>
    <mergeCell ref="VRV1:VRY1"/>
    <mergeCell ref="VRZ1:VSC1"/>
    <mergeCell ref="VSD1:VSG1"/>
    <mergeCell ref="VSH1:VSK1"/>
    <mergeCell ref="VSL1:VSO1"/>
    <mergeCell ref="VSP1:VSS1"/>
    <mergeCell ref="VQX1:VRA1"/>
    <mergeCell ref="VRB1:VRE1"/>
    <mergeCell ref="VRF1:VRI1"/>
    <mergeCell ref="VRJ1:VRM1"/>
    <mergeCell ref="VRN1:VRQ1"/>
    <mergeCell ref="VRR1:VRU1"/>
    <mergeCell ref="VVN1:VVQ1"/>
    <mergeCell ref="VVR1:VVU1"/>
    <mergeCell ref="VVV1:VVY1"/>
    <mergeCell ref="VVZ1:VWC1"/>
    <mergeCell ref="VWD1:VWG1"/>
    <mergeCell ref="VWH1:VWK1"/>
    <mergeCell ref="VUP1:VUS1"/>
    <mergeCell ref="VUT1:VUW1"/>
    <mergeCell ref="VUX1:VVA1"/>
    <mergeCell ref="VVB1:VVE1"/>
    <mergeCell ref="VVF1:VVI1"/>
    <mergeCell ref="VVJ1:VVM1"/>
    <mergeCell ref="VTR1:VTU1"/>
    <mergeCell ref="VTV1:VTY1"/>
    <mergeCell ref="VTZ1:VUC1"/>
    <mergeCell ref="VUD1:VUG1"/>
    <mergeCell ref="VUH1:VUK1"/>
    <mergeCell ref="VUL1:VUO1"/>
    <mergeCell ref="VYH1:VYK1"/>
    <mergeCell ref="VYL1:VYO1"/>
    <mergeCell ref="VYP1:VYS1"/>
    <mergeCell ref="VYT1:VYW1"/>
    <mergeCell ref="VYX1:VZA1"/>
    <mergeCell ref="VZB1:VZE1"/>
    <mergeCell ref="VXJ1:VXM1"/>
    <mergeCell ref="VXN1:VXQ1"/>
    <mergeCell ref="VXR1:VXU1"/>
    <mergeCell ref="VXV1:VXY1"/>
    <mergeCell ref="VXZ1:VYC1"/>
    <mergeCell ref="VYD1:VYG1"/>
    <mergeCell ref="VWL1:VWO1"/>
    <mergeCell ref="VWP1:VWS1"/>
    <mergeCell ref="VWT1:VWW1"/>
    <mergeCell ref="VWX1:VXA1"/>
    <mergeCell ref="VXB1:VXE1"/>
    <mergeCell ref="VXF1:VXI1"/>
    <mergeCell ref="WBB1:WBE1"/>
    <mergeCell ref="WBF1:WBI1"/>
    <mergeCell ref="WBJ1:WBM1"/>
    <mergeCell ref="WBN1:WBQ1"/>
    <mergeCell ref="WBR1:WBU1"/>
    <mergeCell ref="WBV1:WBY1"/>
    <mergeCell ref="WAD1:WAG1"/>
    <mergeCell ref="WAH1:WAK1"/>
    <mergeCell ref="WAL1:WAO1"/>
    <mergeCell ref="WAP1:WAS1"/>
    <mergeCell ref="WAT1:WAW1"/>
    <mergeCell ref="WAX1:WBA1"/>
    <mergeCell ref="VZF1:VZI1"/>
    <mergeCell ref="VZJ1:VZM1"/>
    <mergeCell ref="VZN1:VZQ1"/>
    <mergeCell ref="VZR1:VZU1"/>
    <mergeCell ref="VZV1:VZY1"/>
    <mergeCell ref="VZZ1:WAC1"/>
    <mergeCell ref="WDV1:WDY1"/>
    <mergeCell ref="WDZ1:WEC1"/>
    <mergeCell ref="WED1:WEG1"/>
    <mergeCell ref="WEH1:WEK1"/>
    <mergeCell ref="WEL1:WEO1"/>
    <mergeCell ref="WEP1:WES1"/>
    <mergeCell ref="WCX1:WDA1"/>
    <mergeCell ref="WDB1:WDE1"/>
    <mergeCell ref="WDF1:WDI1"/>
    <mergeCell ref="WDJ1:WDM1"/>
    <mergeCell ref="WDN1:WDQ1"/>
    <mergeCell ref="WDR1:WDU1"/>
    <mergeCell ref="WBZ1:WCC1"/>
    <mergeCell ref="WCD1:WCG1"/>
    <mergeCell ref="WCH1:WCK1"/>
    <mergeCell ref="WCL1:WCO1"/>
    <mergeCell ref="WCP1:WCS1"/>
    <mergeCell ref="WCT1:WCW1"/>
    <mergeCell ref="WGP1:WGS1"/>
    <mergeCell ref="WGT1:WGW1"/>
    <mergeCell ref="WGX1:WHA1"/>
    <mergeCell ref="WHB1:WHE1"/>
    <mergeCell ref="WHF1:WHI1"/>
    <mergeCell ref="WHJ1:WHM1"/>
    <mergeCell ref="WFR1:WFU1"/>
    <mergeCell ref="WFV1:WFY1"/>
    <mergeCell ref="WFZ1:WGC1"/>
    <mergeCell ref="WGD1:WGG1"/>
    <mergeCell ref="WGH1:WGK1"/>
    <mergeCell ref="WGL1:WGO1"/>
    <mergeCell ref="WET1:WEW1"/>
    <mergeCell ref="WEX1:WFA1"/>
    <mergeCell ref="WFB1:WFE1"/>
    <mergeCell ref="WFF1:WFI1"/>
    <mergeCell ref="WFJ1:WFM1"/>
    <mergeCell ref="WFN1:WFQ1"/>
    <mergeCell ref="WJJ1:WJM1"/>
    <mergeCell ref="WJN1:WJQ1"/>
    <mergeCell ref="WJR1:WJU1"/>
    <mergeCell ref="WJV1:WJY1"/>
    <mergeCell ref="WJZ1:WKC1"/>
    <mergeCell ref="WKD1:WKG1"/>
    <mergeCell ref="WIL1:WIO1"/>
    <mergeCell ref="WIP1:WIS1"/>
    <mergeCell ref="WIT1:WIW1"/>
    <mergeCell ref="WIX1:WJA1"/>
    <mergeCell ref="WJB1:WJE1"/>
    <mergeCell ref="WJF1:WJI1"/>
    <mergeCell ref="WHN1:WHQ1"/>
    <mergeCell ref="WHR1:WHU1"/>
    <mergeCell ref="WHV1:WHY1"/>
    <mergeCell ref="WHZ1:WIC1"/>
    <mergeCell ref="WID1:WIG1"/>
    <mergeCell ref="WIH1:WIK1"/>
    <mergeCell ref="WMD1:WMG1"/>
    <mergeCell ref="WMH1:WMK1"/>
    <mergeCell ref="WML1:WMO1"/>
    <mergeCell ref="WMP1:WMS1"/>
    <mergeCell ref="WMT1:WMW1"/>
    <mergeCell ref="WMX1:WNA1"/>
    <mergeCell ref="WLF1:WLI1"/>
    <mergeCell ref="WLJ1:WLM1"/>
    <mergeCell ref="WLN1:WLQ1"/>
    <mergeCell ref="WLR1:WLU1"/>
    <mergeCell ref="WLV1:WLY1"/>
    <mergeCell ref="WLZ1:WMC1"/>
    <mergeCell ref="WKH1:WKK1"/>
    <mergeCell ref="WKL1:WKO1"/>
    <mergeCell ref="WKP1:WKS1"/>
    <mergeCell ref="WKT1:WKW1"/>
    <mergeCell ref="WKX1:WLA1"/>
    <mergeCell ref="WLB1:WLE1"/>
    <mergeCell ref="WOX1:WPA1"/>
    <mergeCell ref="WPB1:WPE1"/>
    <mergeCell ref="WPF1:WPI1"/>
    <mergeCell ref="WPJ1:WPM1"/>
    <mergeCell ref="WPN1:WPQ1"/>
    <mergeCell ref="WPR1:WPU1"/>
    <mergeCell ref="WNZ1:WOC1"/>
    <mergeCell ref="WOD1:WOG1"/>
    <mergeCell ref="WOH1:WOK1"/>
    <mergeCell ref="WOL1:WOO1"/>
    <mergeCell ref="WOP1:WOS1"/>
    <mergeCell ref="WOT1:WOW1"/>
    <mergeCell ref="WNB1:WNE1"/>
    <mergeCell ref="WNF1:WNI1"/>
    <mergeCell ref="WNJ1:WNM1"/>
    <mergeCell ref="WNN1:WNQ1"/>
    <mergeCell ref="WNR1:WNU1"/>
    <mergeCell ref="WNV1:WNY1"/>
    <mergeCell ref="WRR1:WRU1"/>
    <mergeCell ref="WRV1:WRY1"/>
    <mergeCell ref="WRZ1:WSC1"/>
    <mergeCell ref="WSD1:WSG1"/>
    <mergeCell ref="WSH1:WSK1"/>
    <mergeCell ref="WSL1:WSO1"/>
    <mergeCell ref="WQT1:WQW1"/>
    <mergeCell ref="WQX1:WRA1"/>
    <mergeCell ref="WRB1:WRE1"/>
    <mergeCell ref="WRF1:WRI1"/>
    <mergeCell ref="WRJ1:WRM1"/>
    <mergeCell ref="WRN1:WRQ1"/>
    <mergeCell ref="WPV1:WPY1"/>
    <mergeCell ref="WPZ1:WQC1"/>
    <mergeCell ref="WQD1:WQG1"/>
    <mergeCell ref="WQH1:WQK1"/>
    <mergeCell ref="WQL1:WQO1"/>
    <mergeCell ref="WQP1:WQS1"/>
    <mergeCell ref="WUL1:WUO1"/>
    <mergeCell ref="WUP1:WUS1"/>
    <mergeCell ref="WUT1:WUW1"/>
    <mergeCell ref="WUX1:WVA1"/>
    <mergeCell ref="WVB1:WVE1"/>
    <mergeCell ref="WVF1:WVI1"/>
    <mergeCell ref="WTN1:WTQ1"/>
    <mergeCell ref="WTR1:WTU1"/>
    <mergeCell ref="WTV1:WTY1"/>
    <mergeCell ref="WTZ1:WUC1"/>
    <mergeCell ref="WUD1:WUG1"/>
    <mergeCell ref="WUH1:WUK1"/>
    <mergeCell ref="WSP1:WSS1"/>
    <mergeCell ref="WST1:WSW1"/>
    <mergeCell ref="WSX1:WTA1"/>
    <mergeCell ref="WTB1:WTE1"/>
    <mergeCell ref="WTF1:WTI1"/>
    <mergeCell ref="WTJ1:WTM1"/>
    <mergeCell ref="WXF1:WXI1"/>
    <mergeCell ref="WXJ1:WXM1"/>
    <mergeCell ref="WXN1:WXQ1"/>
    <mergeCell ref="WXR1:WXU1"/>
    <mergeCell ref="WXV1:WXY1"/>
    <mergeCell ref="WXZ1:WYC1"/>
    <mergeCell ref="WWH1:WWK1"/>
    <mergeCell ref="WWL1:WWO1"/>
    <mergeCell ref="WWP1:WWS1"/>
    <mergeCell ref="WWT1:WWW1"/>
    <mergeCell ref="WWX1:WXA1"/>
    <mergeCell ref="WXB1:WXE1"/>
    <mergeCell ref="WVJ1:WVM1"/>
    <mergeCell ref="WVN1:WVQ1"/>
    <mergeCell ref="WVR1:WVU1"/>
    <mergeCell ref="WVV1:WVY1"/>
    <mergeCell ref="WVZ1:WWC1"/>
    <mergeCell ref="WWD1:WWG1"/>
    <mergeCell ref="WZZ1:XAC1"/>
    <mergeCell ref="XAD1:XAG1"/>
    <mergeCell ref="XAH1:XAK1"/>
    <mergeCell ref="XAL1:XAO1"/>
    <mergeCell ref="XAP1:XAS1"/>
    <mergeCell ref="XAT1:XAW1"/>
    <mergeCell ref="WZB1:WZE1"/>
    <mergeCell ref="WZF1:WZI1"/>
    <mergeCell ref="WZJ1:WZM1"/>
    <mergeCell ref="WZN1:WZQ1"/>
    <mergeCell ref="WZR1:WZU1"/>
    <mergeCell ref="WZV1:WZY1"/>
    <mergeCell ref="WYD1:WYG1"/>
    <mergeCell ref="WYH1:WYK1"/>
    <mergeCell ref="WYL1:WYO1"/>
    <mergeCell ref="WYP1:WYS1"/>
    <mergeCell ref="WYT1:WYW1"/>
    <mergeCell ref="WYX1:WZA1"/>
    <mergeCell ref="A6:A7"/>
    <mergeCell ref="B6:B7"/>
    <mergeCell ref="C6:C7"/>
    <mergeCell ref="D6:D7"/>
    <mergeCell ref="XEP1:XES1"/>
    <mergeCell ref="XET1:XEW1"/>
    <mergeCell ref="XEX1:XFA1"/>
    <mergeCell ref="A4:D4"/>
    <mergeCell ref="XDR1:XDU1"/>
    <mergeCell ref="XDV1:XDY1"/>
    <mergeCell ref="XDZ1:XEC1"/>
    <mergeCell ref="XED1:XEG1"/>
    <mergeCell ref="XEH1:XEK1"/>
    <mergeCell ref="XEL1:XEO1"/>
    <mergeCell ref="XCT1:XCW1"/>
    <mergeCell ref="XCX1:XDA1"/>
    <mergeCell ref="XDB1:XDE1"/>
    <mergeCell ref="XDF1:XDI1"/>
    <mergeCell ref="XDJ1:XDM1"/>
    <mergeCell ref="XDN1:XDQ1"/>
    <mergeCell ref="XBV1:XBY1"/>
    <mergeCell ref="XBZ1:XCC1"/>
    <mergeCell ref="XCD1:XCG1"/>
    <mergeCell ref="XCH1:XCK1"/>
    <mergeCell ref="XCL1:XCO1"/>
    <mergeCell ref="XCP1:XCS1"/>
    <mergeCell ref="XAX1:XBA1"/>
    <mergeCell ref="XBB1:XBE1"/>
    <mergeCell ref="XBF1:XBI1"/>
    <mergeCell ref="XBJ1:XBM1"/>
    <mergeCell ref="XBN1:XBQ1"/>
    <mergeCell ref="XBR1:XBU1"/>
  </mergeCells>
  <hyperlinks>
    <hyperlink ref="A36" location="'ANEXO OTROS ACTIVOS'!A1" display="Otros activos " xr:uid="{01F3EC5B-E94C-4C8F-A8B1-E34FD470F653}"/>
  </hyperlinks>
  <printOptions horizontalCentered="1" verticalCentered="1"/>
  <pageMargins left="0.39370078740157483" right="0.39370078740157483" top="0.98425196850393704" bottom="1.7716535433070868" header="0" footer="0"/>
  <pageSetup scale="67"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22010-EC61-43BA-8402-FD0C576DED48}">
  <dimension ref="A1:H15"/>
  <sheetViews>
    <sheetView showGridLines="0" zoomScaleNormal="100" workbookViewId="0"/>
  </sheetViews>
  <sheetFormatPr baseColWidth="10" defaultColWidth="0" defaultRowHeight="12.75" zeroHeight="1" x14ac:dyDescent="0.2"/>
  <cols>
    <col min="1" max="1" width="55" style="35" customWidth="1"/>
    <col min="2" max="2" width="16.7109375" style="35" customWidth="1"/>
    <col min="3" max="3" width="19" style="35" customWidth="1"/>
    <col min="4" max="5" width="17.42578125" style="35" customWidth="1"/>
    <col min="6" max="6" width="7.85546875" style="35" hidden="1" customWidth="1"/>
    <col min="7" max="7" width="8.5703125" style="35" hidden="1" customWidth="1"/>
    <col min="8" max="8" width="25.28515625" style="35" hidden="1" customWidth="1"/>
    <col min="9" max="16384" width="11.42578125" style="35" hidden="1"/>
  </cols>
  <sheetData>
    <row r="1" spans="1:5" ht="18.75" x14ac:dyDescent="0.3">
      <c r="A1" s="32" t="s">
        <v>406</v>
      </c>
    </row>
    <row r="2" spans="1:5" ht="18.75" x14ac:dyDescent="0.3">
      <c r="A2" s="32" t="s">
        <v>22</v>
      </c>
    </row>
    <row r="3" spans="1:5" ht="15.75" customHeight="1" x14ac:dyDescent="0.2">
      <c r="A3" s="1207" t="s">
        <v>22</v>
      </c>
      <c r="B3" s="1207"/>
      <c r="C3" s="1207"/>
      <c r="D3" s="1207"/>
      <c r="E3" s="1207"/>
    </row>
    <row r="4" spans="1:5" ht="15.75" x14ac:dyDescent="0.2">
      <c r="A4" s="1199" t="s">
        <v>122</v>
      </c>
      <c r="B4" s="1199"/>
      <c r="C4" s="1199"/>
      <c r="D4" s="1199"/>
      <c r="E4" s="1199"/>
    </row>
    <row r="5" spans="1:5" s="106" customFormat="1" ht="31.5" x14ac:dyDescent="0.25">
      <c r="A5" s="419" t="s">
        <v>109</v>
      </c>
      <c r="B5" s="119" t="s">
        <v>405</v>
      </c>
      <c r="C5" s="119" t="s">
        <v>404</v>
      </c>
      <c r="D5" s="418" t="s">
        <v>128</v>
      </c>
      <c r="E5" s="418" t="s">
        <v>129</v>
      </c>
    </row>
    <row r="6" spans="1:5" s="106" customFormat="1" ht="15.75" x14ac:dyDescent="0.2">
      <c r="A6" s="249"/>
      <c r="B6" s="122" t="s">
        <v>177</v>
      </c>
      <c r="C6" s="122" t="s">
        <v>178</v>
      </c>
      <c r="D6" s="122" t="s">
        <v>179</v>
      </c>
      <c r="E6" s="122"/>
    </row>
    <row r="7" spans="1:5" ht="15.75" x14ac:dyDescent="0.2">
      <c r="A7" s="123" t="s">
        <v>871</v>
      </c>
      <c r="B7" s="420">
        <v>0</v>
      </c>
      <c r="C7" s="420">
        <v>106680124</v>
      </c>
      <c r="D7" s="417">
        <f t="shared" ref="D7:D10" si="0">+B7+C7</f>
        <v>106680124</v>
      </c>
      <c r="E7" s="421">
        <v>106680124</v>
      </c>
    </row>
    <row r="8" spans="1:5" ht="15.75" x14ac:dyDescent="0.2">
      <c r="A8" s="123" t="s">
        <v>872</v>
      </c>
      <c r="B8" s="420">
        <v>0</v>
      </c>
      <c r="C8" s="420">
        <v>1173481</v>
      </c>
      <c r="D8" s="417">
        <f>+B8+C8</f>
        <v>1173481</v>
      </c>
      <c r="E8" s="421">
        <v>1173481</v>
      </c>
    </row>
    <row r="9" spans="1:5" ht="15.75" x14ac:dyDescent="0.2">
      <c r="A9" s="126" t="s">
        <v>170</v>
      </c>
      <c r="B9" s="420">
        <v>3290719</v>
      </c>
      <c r="C9" s="420">
        <v>0</v>
      </c>
      <c r="D9" s="417">
        <f t="shared" si="0"/>
        <v>3290719</v>
      </c>
      <c r="E9" s="421">
        <v>1801347</v>
      </c>
    </row>
    <row r="10" spans="1:5" ht="15.75" x14ac:dyDescent="0.2">
      <c r="A10" s="123" t="s">
        <v>19</v>
      </c>
      <c r="B10" s="420">
        <v>0</v>
      </c>
      <c r="C10" s="420">
        <v>26780</v>
      </c>
      <c r="D10" s="417">
        <f t="shared" si="0"/>
        <v>26780</v>
      </c>
      <c r="E10" s="421">
        <v>26780</v>
      </c>
    </row>
    <row r="11" spans="1:5" ht="15.75" x14ac:dyDescent="0.2">
      <c r="A11" s="123" t="s">
        <v>403</v>
      </c>
      <c r="B11" s="420">
        <v>0</v>
      </c>
      <c r="C11" s="420">
        <v>-107853605</v>
      </c>
      <c r="D11" s="417">
        <f t="shared" ref="D11" si="1">+B11+C11</f>
        <v>-107853605</v>
      </c>
      <c r="E11" s="421">
        <v>-107853605</v>
      </c>
    </row>
    <row r="12" spans="1:5" ht="15.75" x14ac:dyDescent="0.2">
      <c r="A12" s="156" t="s">
        <v>171</v>
      </c>
      <c r="B12" s="416">
        <f>SUM(B7:B11)</f>
        <v>3290719</v>
      </c>
      <c r="C12" s="416">
        <f>SUM(C7:C11)</f>
        <v>26780</v>
      </c>
      <c r="D12" s="416">
        <f>SUM(D7:D11)</f>
        <v>3317499</v>
      </c>
      <c r="E12" s="416">
        <f>SUM(E7:E11)</f>
        <v>1828127</v>
      </c>
    </row>
    <row r="13" spans="1:5" ht="15.75" hidden="1" x14ac:dyDescent="0.2">
      <c r="A13" s="218"/>
      <c r="B13" s="414"/>
      <c r="C13" s="414"/>
      <c r="D13" s="414"/>
      <c r="E13" s="415"/>
    </row>
    <row r="15" spans="1:5" hidden="1" x14ac:dyDescent="0.2">
      <c r="D15" s="181"/>
    </row>
  </sheetData>
  <mergeCells count="2">
    <mergeCell ref="A3:E3"/>
    <mergeCell ref="A4:E4"/>
  </mergeCells>
  <pageMargins left="0.7" right="0.7" top="0.75" bottom="0.75" header="0.3" footer="0.3"/>
  <pageSetup orientation="portrait" verticalDpi="0" r:id="rId1"/>
  <ignoredErrors>
    <ignoredError sqref="D10 D7 D9 B8:E8 B11:E12 B9:C9 E9 B7:C7 E7 B10:C10 E10" unlockedFormula="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B7004-88DD-4D26-A36A-FE5B0FA82B48}">
  <dimension ref="A1:H8"/>
  <sheetViews>
    <sheetView showGridLines="0" zoomScaleNormal="100" workbookViewId="0"/>
  </sheetViews>
  <sheetFormatPr baseColWidth="10" defaultColWidth="0" defaultRowHeight="12.75" zeroHeight="1" x14ac:dyDescent="0.2"/>
  <cols>
    <col min="1" max="1" width="24.28515625" style="36" customWidth="1"/>
    <col min="2" max="3" width="20" style="36" customWidth="1"/>
    <col min="4" max="4" width="4.7109375" style="36" hidden="1" customWidth="1"/>
    <col min="5" max="5" width="11.42578125" style="36" hidden="1" customWidth="1"/>
    <col min="6" max="6" width="14.5703125" style="36" hidden="1" customWidth="1"/>
    <col min="7" max="8" width="0" style="36" hidden="1" customWidth="1"/>
    <col min="9" max="16384" width="11.42578125" style="36" hidden="1"/>
  </cols>
  <sheetData>
    <row r="1" spans="1:8" ht="18.75" x14ac:dyDescent="0.3">
      <c r="A1" s="277" t="s">
        <v>376</v>
      </c>
    </row>
    <row r="2" spans="1:8" ht="18.75" x14ac:dyDescent="0.3">
      <c r="A2" s="277" t="s">
        <v>16</v>
      </c>
    </row>
    <row r="3" spans="1:8" ht="15.75" x14ac:dyDescent="0.2">
      <c r="A3" s="1205" t="s">
        <v>16</v>
      </c>
      <c r="B3" s="1205"/>
      <c r="C3" s="1205"/>
    </row>
    <row r="4" spans="1:8" ht="15.75" x14ac:dyDescent="0.2">
      <c r="A4" s="1206" t="s">
        <v>122</v>
      </c>
      <c r="B4" s="1206"/>
      <c r="C4" s="1206"/>
    </row>
    <row r="5" spans="1:8" s="40" customFormat="1" ht="31.5" x14ac:dyDescent="0.2">
      <c r="A5" s="103" t="s">
        <v>377</v>
      </c>
      <c r="B5" s="374" t="s">
        <v>128</v>
      </c>
      <c r="C5" s="374" t="s">
        <v>129</v>
      </c>
    </row>
    <row r="6" spans="1:8" ht="15.75" x14ac:dyDescent="0.2">
      <c r="A6" s="126" t="s">
        <v>378</v>
      </c>
      <c r="B6" s="375">
        <v>147700</v>
      </c>
      <c r="C6" s="375">
        <v>120350</v>
      </c>
      <c r="E6" s="35"/>
    </row>
    <row r="7" spans="1:8" ht="15.75" x14ac:dyDescent="0.2">
      <c r="A7" s="123" t="s">
        <v>379</v>
      </c>
      <c r="B7" s="376">
        <v>3597801</v>
      </c>
      <c r="C7" s="376">
        <v>16488184</v>
      </c>
      <c r="E7" s="35"/>
    </row>
    <row r="8" spans="1:8" ht="15.75" x14ac:dyDescent="0.2">
      <c r="A8" s="377" t="s">
        <v>269</v>
      </c>
      <c r="B8" s="378">
        <f>SUM(B6:B7)</f>
        <v>3745501</v>
      </c>
      <c r="C8" s="378">
        <f>SUM(C6:C7)</f>
        <v>16608534</v>
      </c>
      <c r="G8" s="130"/>
      <c r="H8" s="379"/>
    </row>
  </sheetData>
  <mergeCells count="2">
    <mergeCell ref="A3:C3"/>
    <mergeCell ref="A4:C4"/>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57F7D-BA7B-4417-BA11-5BB3395F1E10}">
  <dimension ref="A1:F19"/>
  <sheetViews>
    <sheetView showGridLines="0" zoomScaleNormal="100" workbookViewId="0"/>
  </sheetViews>
  <sheetFormatPr baseColWidth="10" defaultColWidth="0" defaultRowHeight="12.75" zeroHeight="1" x14ac:dyDescent="0.2"/>
  <cols>
    <col min="1" max="1" width="41.140625" style="35" customWidth="1"/>
    <col min="2" max="3" width="18.42578125" style="35" customWidth="1"/>
    <col min="4" max="5" width="14.5703125" style="35" hidden="1" customWidth="1"/>
    <col min="6" max="6" width="0" style="35" hidden="1" customWidth="1"/>
    <col min="7" max="16384" width="11.42578125" style="35" hidden="1"/>
  </cols>
  <sheetData>
    <row r="1" spans="1:6" ht="18.75" x14ac:dyDescent="0.3">
      <c r="A1" s="32" t="s">
        <v>798</v>
      </c>
      <c r="B1" s="182"/>
      <c r="C1" s="182"/>
    </row>
    <row r="2" spans="1:6" ht="18.75" x14ac:dyDescent="0.3">
      <c r="A2" s="941" t="s">
        <v>799</v>
      </c>
      <c r="B2" s="182"/>
      <c r="C2" s="182"/>
    </row>
    <row r="3" spans="1:6" ht="15.75" x14ac:dyDescent="0.2">
      <c r="A3" s="1207" t="s">
        <v>14</v>
      </c>
      <c r="B3" s="1207"/>
      <c r="C3" s="1207"/>
    </row>
    <row r="4" spans="1:6" ht="15.75" x14ac:dyDescent="0.2">
      <c r="A4" s="1199" t="s">
        <v>122</v>
      </c>
      <c r="B4" s="1199"/>
      <c r="C4" s="1199"/>
    </row>
    <row r="5" spans="1:6" s="106" customFormat="1" ht="31.5" x14ac:dyDescent="0.2">
      <c r="A5" s="422" t="s">
        <v>377</v>
      </c>
      <c r="B5" s="374" t="s">
        <v>128</v>
      </c>
      <c r="C5" s="374" t="s">
        <v>129</v>
      </c>
    </row>
    <row r="6" spans="1:6" s="943" customFormat="1" ht="15.75" x14ac:dyDescent="0.2">
      <c r="A6" s="108" t="s">
        <v>800</v>
      </c>
      <c r="B6" s="942">
        <v>7358775328</v>
      </c>
      <c r="C6" s="942">
        <v>4751106242</v>
      </c>
      <c r="E6" s="944"/>
      <c r="F6" s="944"/>
    </row>
    <row r="7" spans="1:6" s="943" customFormat="1" ht="15.75" x14ac:dyDescent="0.2">
      <c r="A7" s="692" t="s">
        <v>801</v>
      </c>
      <c r="B7" s="945">
        <v>1485806280</v>
      </c>
      <c r="C7" s="945">
        <v>468089544</v>
      </c>
    </row>
    <row r="8" spans="1:6" s="943" customFormat="1" ht="15.75" x14ac:dyDescent="0.2">
      <c r="A8" s="108" t="s">
        <v>802</v>
      </c>
      <c r="B8" s="942">
        <v>13479641</v>
      </c>
      <c r="C8" s="942">
        <v>3002796</v>
      </c>
    </row>
    <row r="9" spans="1:6" s="943" customFormat="1" ht="15.75" x14ac:dyDescent="0.2">
      <c r="A9" s="108" t="s">
        <v>803</v>
      </c>
      <c r="B9" s="942">
        <v>22029480</v>
      </c>
      <c r="C9" s="942">
        <v>75069900</v>
      </c>
    </row>
    <row r="10" spans="1:6" s="943" customFormat="1" ht="15.75" x14ac:dyDescent="0.2">
      <c r="A10" s="465" t="s">
        <v>123</v>
      </c>
      <c r="B10" s="946">
        <f>SUM(B6:B9)</f>
        <v>8880090729</v>
      </c>
      <c r="C10" s="946">
        <f>SUM(C6:C9)</f>
        <v>5297268482</v>
      </c>
    </row>
    <row r="11" spans="1:6" hidden="1" x14ac:dyDescent="0.2">
      <c r="A11" s="151"/>
      <c r="B11" s="151"/>
      <c r="C11" s="151"/>
    </row>
    <row r="12" spans="1:6" hidden="1" x14ac:dyDescent="0.2">
      <c r="A12" s="151"/>
      <c r="B12" s="151"/>
      <c r="C12" s="151"/>
    </row>
    <row r="19" spans="2:2" hidden="1" x14ac:dyDescent="0.2">
      <c r="B19" s="130"/>
    </row>
  </sheetData>
  <mergeCells count="2">
    <mergeCell ref="A3:C3"/>
    <mergeCell ref="A4:C4"/>
  </mergeCells>
  <pageMargins left="0.75" right="0.75" top="1" bottom="1" header="0" footer="0"/>
  <pageSetup orientation="portrait" r:id="rId1"/>
  <headerFooter alignWithMargins="0"/>
  <ignoredErrors>
    <ignoredError sqref="B10:C10" unlockedFormula="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07E91-81DB-4979-9A37-F69D82CEB357}">
  <dimension ref="A1:I14"/>
  <sheetViews>
    <sheetView showGridLines="0" zoomScaleNormal="100" workbookViewId="0"/>
  </sheetViews>
  <sheetFormatPr baseColWidth="10" defaultColWidth="0" defaultRowHeight="12.75" zeroHeight="1" x14ac:dyDescent="0.2"/>
  <cols>
    <col min="1" max="1" width="15.7109375" style="151" customWidth="1"/>
    <col min="2" max="2" width="17.7109375" style="151" customWidth="1"/>
    <col min="3" max="3" width="15.7109375" style="151" customWidth="1"/>
    <col min="4" max="4" width="16.42578125" style="151" customWidth="1"/>
    <col min="5" max="5" width="15.7109375" style="151" customWidth="1"/>
    <col min="6" max="6" width="17.85546875" style="151" customWidth="1"/>
    <col min="7" max="7" width="17.42578125" style="151" customWidth="1"/>
    <col min="8" max="8" width="16.42578125" style="947" customWidth="1"/>
    <col min="9" max="9" width="0" style="151" hidden="1" customWidth="1"/>
    <col min="10" max="16384" width="11.42578125" style="151" hidden="1"/>
  </cols>
  <sheetData>
    <row r="1" spans="1:9" ht="18.75" x14ac:dyDescent="0.3">
      <c r="A1" s="311" t="s">
        <v>798</v>
      </c>
      <c r="B1" s="479"/>
      <c r="C1" s="479"/>
    </row>
    <row r="2" spans="1:9" ht="20.25" customHeight="1" x14ac:dyDescent="0.3">
      <c r="A2" s="311" t="s">
        <v>804</v>
      </c>
      <c r="B2" s="41"/>
      <c r="C2" s="41"/>
      <c r="D2" s="41"/>
      <c r="E2" s="41"/>
    </row>
    <row r="3" spans="1:9" ht="15.75" x14ac:dyDescent="0.2">
      <c r="A3" s="1207" t="s">
        <v>804</v>
      </c>
      <c r="B3" s="1207"/>
      <c r="C3" s="1207"/>
      <c r="D3" s="1207"/>
      <c r="E3" s="1207"/>
      <c r="F3" s="1207"/>
      <c r="G3" s="1207"/>
      <c r="H3" s="1207"/>
    </row>
    <row r="4" spans="1:9" ht="15.75" x14ac:dyDescent="0.2">
      <c r="A4" s="1199" t="s">
        <v>122</v>
      </c>
      <c r="B4" s="1199"/>
      <c r="C4" s="1199"/>
      <c r="D4" s="1199"/>
      <c r="E4" s="1199"/>
      <c r="F4" s="1199"/>
      <c r="G4" s="1199"/>
      <c r="H4" s="1199"/>
    </row>
    <row r="5" spans="1:9" ht="47.25" x14ac:dyDescent="0.2">
      <c r="A5" s="374" t="s">
        <v>805</v>
      </c>
      <c r="B5" s="374" t="s">
        <v>806</v>
      </c>
      <c r="C5" s="374" t="s">
        <v>807</v>
      </c>
      <c r="D5" s="374" t="s">
        <v>808</v>
      </c>
      <c r="E5" s="374" t="s">
        <v>809</v>
      </c>
      <c r="F5" s="374" t="s">
        <v>810</v>
      </c>
      <c r="G5" s="374" t="s">
        <v>811</v>
      </c>
      <c r="H5" s="374" t="s">
        <v>812</v>
      </c>
    </row>
    <row r="6" spans="1:9" ht="15.75" x14ac:dyDescent="0.25">
      <c r="A6" s="948">
        <v>5</v>
      </c>
      <c r="B6" s="948">
        <v>1</v>
      </c>
      <c r="C6" s="949">
        <v>0.13</v>
      </c>
      <c r="D6" s="950">
        <v>6852500062</v>
      </c>
      <c r="E6" s="951">
        <v>4</v>
      </c>
      <c r="F6" s="951">
        <v>1</v>
      </c>
      <c r="G6" s="949">
        <v>0.12</v>
      </c>
      <c r="H6" s="950">
        <v>3470231244</v>
      </c>
    </row>
    <row r="7" spans="1:9" ht="15.75" x14ac:dyDescent="0.25">
      <c r="A7" s="948">
        <v>5</v>
      </c>
      <c r="B7" s="948">
        <v>1</v>
      </c>
      <c r="C7" s="949">
        <v>0.14000000000000001</v>
      </c>
      <c r="D7" s="950">
        <v>3004311</v>
      </c>
      <c r="E7" s="952">
        <v>7</v>
      </c>
      <c r="F7" s="952">
        <v>1</v>
      </c>
      <c r="G7" s="949">
        <v>0.12</v>
      </c>
      <c r="H7" s="953">
        <v>57707424</v>
      </c>
      <c r="I7" s="954"/>
    </row>
    <row r="8" spans="1:9" ht="15.75" x14ac:dyDescent="0.25">
      <c r="A8" s="948">
        <v>5</v>
      </c>
      <c r="B8" s="948">
        <v>1</v>
      </c>
      <c r="C8" s="949">
        <v>0.15</v>
      </c>
      <c r="D8" s="950">
        <v>460000000</v>
      </c>
      <c r="E8" s="952">
        <v>7</v>
      </c>
      <c r="F8" s="952">
        <v>3</v>
      </c>
      <c r="G8" s="949">
        <v>0.12809999999999999</v>
      </c>
      <c r="H8" s="953">
        <v>12015864</v>
      </c>
      <c r="I8" s="954"/>
    </row>
    <row r="9" spans="1:9" ht="15.75" x14ac:dyDescent="0.25">
      <c r="A9" s="948">
        <v>180</v>
      </c>
      <c r="B9" s="948">
        <v>43</v>
      </c>
      <c r="C9" s="949">
        <v>0.13170000000000001</v>
      </c>
      <c r="D9" s="950">
        <v>638995130</v>
      </c>
      <c r="E9" s="952">
        <v>10</v>
      </c>
      <c r="F9" s="952">
        <v>1</v>
      </c>
      <c r="G9" s="949">
        <v>0.12</v>
      </c>
      <c r="H9" s="953">
        <v>1719798570</v>
      </c>
      <c r="I9" s="954"/>
    </row>
    <row r="10" spans="1:9" ht="15.75" x14ac:dyDescent="0.25">
      <c r="A10" s="948">
        <v>180</v>
      </c>
      <c r="B10" s="948">
        <v>50</v>
      </c>
      <c r="C10" s="949">
        <v>0.13159999999999999</v>
      </c>
      <c r="D10" s="950">
        <v>407556526</v>
      </c>
      <c r="E10" s="952">
        <v>362</v>
      </c>
      <c r="F10" s="952">
        <v>9</v>
      </c>
      <c r="G10" s="949">
        <v>7.4399999999999994E-2</v>
      </c>
      <c r="H10" s="953">
        <v>37515380</v>
      </c>
      <c r="I10" s="954"/>
    </row>
    <row r="11" spans="1:9" ht="15.75" x14ac:dyDescent="0.25">
      <c r="A11" s="955">
        <v>180</v>
      </c>
      <c r="B11" s="955">
        <v>57</v>
      </c>
      <c r="C11" s="949">
        <v>0.13150000000000001</v>
      </c>
      <c r="D11" s="950">
        <v>104251100</v>
      </c>
      <c r="E11" s="952" t="s">
        <v>685</v>
      </c>
      <c r="F11" s="952" t="s">
        <v>685</v>
      </c>
      <c r="G11" s="949" t="s">
        <v>685</v>
      </c>
      <c r="H11" s="953" t="s">
        <v>685</v>
      </c>
      <c r="I11" s="954"/>
    </row>
    <row r="12" spans="1:9" ht="15.75" x14ac:dyDescent="0.25">
      <c r="A12" s="955">
        <v>180</v>
      </c>
      <c r="B12" s="955">
        <v>64</v>
      </c>
      <c r="C12" s="949">
        <v>0.13139999999999999</v>
      </c>
      <c r="D12" s="950">
        <v>104001500</v>
      </c>
      <c r="E12" s="952" t="s">
        <v>685</v>
      </c>
      <c r="F12" s="952" t="s">
        <v>685</v>
      </c>
      <c r="G12" s="949" t="s">
        <v>685</v>
      </c>
      <c r="H12" s="953" t="s">
        <v>685</v>
      </c>
      <c r="I12" s="956"/>
    </row>
    <row r="13" spans="1:9" ht="15.75" x14ac:dyDescent="0.25">
      <c r="A13" s="955">
        <v>180</v>
      </c>
      <c r="B13" s="955">
        <v>85</v>
      </c>
      <c r="C13" s="949">
        <v>0.13120000000000001</v>
      </c>
      <c r="D13" s="950">
        <v>309782100</v>
      </c>
      <c r="E13" s="952" t="s">
        <v>685</v>
      </c>
      <c r="F13" s="952" t="s">
        <v>685</v>
      </c>
      <c r="G13" s="949" t="s">
        <v>685</v>
      </c>
      <c r="H13" s="953" t="s">
        <v>685</v>
      </c>
      <c r="I13" s="957"/>
    </row>
    <row r="14" spans="1:9" ht="15.75" x14ac:dyDescent="0.2">
      <c r="A14" s="958" t="s">
        <v>123</v>
      </c>
      <c r="B14" s="946"/>
      <c r="C14" s="946"/>
      <c r="D14" s="946">
        <f>SUM(D6:D13)</f>
        <v>8880090729</v>
      </c>
      <c r="E14" s="959" t="s">
        <v>123</v>
      </c>
      <c r="F14" s="946"/>
      <c r="G14" s="946"/>
      <c r="H14" s="960">
        <f>SUM(H6:H13)</f>
        <v>5297268482</v>
      </c>
    </row>
  </sheetData>
  <mergeCells count="2">
    <mergeCell ref="A3:H3"/>
    <mergeCell ref="A4:H4"/>
  </mergeCells>
  <pageMargins left="0.70866141732283472" right="0.70866141732283472" top="0.74803149606299213" bottom="0.74803149606299213" header="0.31496062992125984" footer="0.31496062992125984"/>
  <pageSetup orientation="portrait" horizontalDpi="90" verticalDpi="90" r:id="rId1"/>
  <ignoredErrors>
    <ignoredError sqref="C6:H14" unlockedFormula="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65F33-026C-466C-AC21-B02D68E9A108}">
  <dimension ref="A1:F18"/>
  <sheetViews>
    <sheetView showGridLines="0" zoomScaleNormal="100" workbookViewId="0"/>
  </sheetViews>
  <sheetFormatPr baseColWidth="10" defaultColWidth="0" defaultRowHeight="12" customHeight="1" zeroHeight="1" x14ac:dyDescent="0.2"/>
  <cols>
    <col min="1" max="1" width="30.85546875" style="35" customWidth="1"/>
    <col min="2" max="3" width="19.5703125" style="35" customWidth="1"/>
    <col min="4" max="4" width="13.7109375" style="35" hidden="1" customWidth="1"/>
    <col min="5" max="5" width="11.42578125" style="35" hidden="1" customWidth="1"/>
    <col min="6" max="6" width="15.28515625" style="35" hidden="1" customWidth="1"/>
    <col min="7" max="16384" width="11.42578125" style="35" hidden="1"/>
  </cols>
  <sheetData>
    <row r="1" spans="1:5" ht="17.25" customHeight="1" x14ac:dyDescent="0.3">
      <c r="A1" s="32" t="s">
        <v>813</v>
      </c>
    </row>
    <row r="2" spans="1:5" ht="15.75" customHeight="1" x14ac:dyDescent="0.3">
      <c r="A2" s="32" t="s">
        <v>814</v>
      </c>
      <c r="B2" s="32"/>
      <c r="C2" s="32"/>
    </row>
    <row r="3" spans="1:5" ht="15.75" x14ac:dyDescent="0.2">
      <c r="A3" s="1207" t="s">
        <v>814</v>
      </c>
      <c r="B3" s="1207"/>
      <c r="C3" s="1207"/>
    </row>
    <row r="4" spans="1:5" ht="15.75" x14ac:dyDescent="0.2">
      <c r="A4" s="1199" t="s">
        <v>122</v>
      </c>
      <c r="B4" s="1199"/>
      <c r="C4" s="1199"/>
    </row>
    <row r="5" spans="1:5" ht="31.5" x14ac:dyDescent="0.2">
      <c r="A5" s="961"/>
      <c r="B5" s="962" t="s">
        <v>128</v>
      </c>
      <c r="C5" s="962" t="s">
        <v>129</v>
      </c>
    </row>
    <row r="6" spans="1:5" ht="15.75" x14ac:dyDescent="0.2">
      <c r="A6" s="126" t="s">
        <v>815</v>
      </c>
      <c r="B6" s="963">
        <v>8604787797</v>
      </c>
      <c r="C6" s="963">
        <v>3298279707</v>
      </c>
      <c r="E6" s="111"/>
    </row>
    <row r="7" spans="1:5" ht="15.75" x14ac:dyDescent="0.2">
      <c r="A7" s="126" t="s">
        <v>816</v>
      </c>
      <c r="B7" s="963">
        <v>569872111</v>
      </c>
      <c r="C7" s="963">
        <v>2278969982</v>
      </c>
      <c r="E7" s="111"/>
    </row>
    <row r="8" spans="1:5" ht="15.75" x14ac:dyDescent="0.2">
      <c r="A8" s="126" t="s">
        <v>817</v>
      </c>
      <c r="B8" s="963">
        <v>160526100</v>
      </c>
      <c r="C8" s="963">
        <v>67342800</v>
      </c>
      <c r="E8" s="111"/>
    </row>
    <row r="9" spans="1:5" ht="15.75" x14ac:dyDescent="0.2">
      <c r="A9" s="423" t="s">
        <v>123</v>
      </c>
      <c r="B9" s="964">
        <f>SUM(B6:B8)</f>
        <v>9335186008</v>
      </c>
      <c r="C9" s="964">
        <f>SUM(C6:C8)</f>
        <v>5644592489</v>
      </c>
      <c r="E9" s="111"/>
    </row>
    <row r="10" spans="1:5" ht="12.75" hidden="1" x14ac:dyDescent="0.2">
      <c r="B10" s="130"/>
      <c r="C10" s="130"/>
      <c r="E10" s="111"/>
    </row>
    <row r="11" spans="1:5" ht="12.75" hidden="1" x14ac:dyDescent="0.2">
      <c r="B11" s="130"/>
      <c r="C11" s="130"/>
      <c r="D11" s="130"/>
      <c r="E11" s="130"/>
    </row>
    <row r="12" spans="1:5" ht="12.75" hidden="1" x14ac:dyDescent="0.2">
      <c r="B12" s="130"/>
      <c r="C12" s="130"/>
      <c r="D12" s="130"/>
      <c r="E12" s="130"/>
    </row>
    <row r="13" spans="1:5" ht="12.75" hidden="1" x14ac:dyDescent="0.2">
      <c r="B13" s="130"/>
      <c r="C13" s="130"/>
      <c r="D13" s="130"/>
      <c r="E13" s="130"/>
    </row>
    <row r="14" spans="1:5" ht="12.75" hidden="1" x14ac:dyDescent="0.2">
      <c r="D14" s="130"/>
      <c r="E14" s="130"/>
    </row>
    <row r="15" spans="1:5" ht="12.75" hidden="1" x14ac:dyDescent="0.2"/>
    <row r="16" spans="1:5" ht="12.75" hidden="1" x14ac:dyDescent="0.2"/>
    <row r="17" ht="12.75" hidden="1" x14ac:dyDescent="0.2"/>
    <row r="18" ht="12.75" hidden="1" x14ac:dyDescent="0.2"/>
  </sheetData>
  <mergeCells count="2">
    <mergeCell ref="A3:C3"/>
    <mergeCell ref="A4:C4"/>
  </mergeCells>
  <pageMargins left="0.24" right="0.27" top="1" bottom="1" header="0" footer="0"/>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98F8B-ED65-4644-B2B6-5BE72B8FC1E8}">
  <dimension ref="A1:G14"/>
  <sheetViews>
    <sheetView showGridLines="0" zoomScaleNormal="100" workbookViewId="0"/>
  </sheetViews>
  <sheetFormatPr baseColWidth="10" defaultColWidth="0" defaultRowHeight="12.75" zeroHeight="1" x14ac:dyDescent="0.2"/>
  <cols>
    <col min="1" max="1" width="50.7109375" style="298" customWidth="1"/>
    <col min="2" max="2" width="18.28515625" style="298" bestFit="1" customWidth="1"/>
    <col min="3" max="3" width="17.140625" style="298" customWidth="1"/>
    <col min="4" max="5" width="20.7109375" style="298" customWidth="1"/>
    <col min="6" max="6" width="13.7109375" style="298" hidden="1" customWidth="1"/>
    <col min="7" max="7" width="14.140625" style="298" hidden="1" customWidth="1"/>
    <col min="8" max="16384" width="11.42578125" style="298" hidden="1"/>
  </cols>
  <sheetData>
    <row r="1" spans="1:7" ht="18.75" x14ac:dyDescent="0.3">
      <c r="A1" s="297" t="s">
        <v>813</v>
      </c>
      <c r="B1" s="965"/>
    </row>
    <row r="2" spans="1:7" ht="18.75" x14ac:dyDescent="0.3">
      <c r="A2" s="297" t="s">
        <v>818</v>
      </c>
      <c r="B2" s="966"/>
    </row>
    <row r="3" spans="1:7" ht="18" x14ac:dyDescent="0.25">
      <c r="A3" s="967" t="s">
        <v>825</v>
      </c>
      <c r="B3" s="983"/>
      <c r="C3" s="983"/>
      <c r="D3" s="983"/>
      <c r="E3" s="983"/>
    </row>
    <row r="4" spans="1:7" s="35" customFormat="1" ht="18" x14ac:dyDescent="0.25">
      <c r="A4" s="107" t="s">
        <v>826</v>
      </c>
    </row>
    <row r="5" spans="1:7" s="35" customFormat="1" ht="15.75" x14ac:dyDescent="0.25">
      <c r="A5" s="1200" t="s">
        <v>272</v>
      </c>
      <c r="B5" s="1200"/>
      <c r="C5" s="1200"/>
      <c r="D5" s="1200"/>
      <c r="E5" s="1200"/>
    </row>
    <row r="6" spans="1:7" s="35" customFormat="1" ht="15.75" x14ac:dyDescent="0.25">
      <c r="A6" s="1201" t="s">
        <v>122</v>
      </c>
      <c r="B6" s="1201"/>
      <c r="C6" s="1201"/>
      <c r="D6" s="1201"/>
      <c r="E6" s="1201"/>
    </row>
    <row r="7" spans="1:7" s="106" customFormat="1" ht="45.75" customHeight="1" x14ac:dyDescent="0.25">
      <c r="A7" s="968"/>
      <c r="B7" s="969" t="s">
        <v>819</v>
      </c>
      <c r="C7" s="969" t="s">
        <v>820</v>
      </c>
      <c r="D7" s="418" t="s">
        <v>128</v>
      </c>
      <c r="E7" s="418" t="s">
        <v>821</v>
      </c>
    </row>
    <row r="8" spans="1:7" s="106" customFormat="1" ht="15.75" x14ac:dyDescent="0.25">
      <c r="A8" s="970"/>
      <c r="B8" s="861" t="s">
        <v>177</v>
      </c>
      <c r="C8" s="861" t="s">
        <v>178</v>
      </c>
      <c r="D8" s="861" t="s">
        <v>509</v>
      </c>
      <c r="E8" s="861"/>
    </row>
    <row r="9" spans="1:7" s="35" customFormat="1" ht="15.75" x14ac:dyDescent="0.2">
      <c r="A9" s="380" t="s">
        <v>207</v>
      </c>
      <c r="B9" s="971">
        <f>+B10+B12</f>
        <v>3623382303</v>
      </c>
      <c r="C9" s="971">
        <f>+C10+C12</f>
        <v>40263534784</v>
      </c>
      <c r="D9" s="971">
        <f>+D10+D12</f>
        <v>43886917087</v>
      </c>
      <c r="E9" s="971">
        <v>36107231926</v>
      </c>
      <c r="G9" s="111"/>
    </row>
    <row r="10" spans="1:7" s="412" customFormat="1" ht="18" customHeight="1" x14ac:dyDescent="0.2">
      <c r="A10" s="972" t="s">
        <v>822</v>
      </c>
      <c r="B10" s="973">
        <f>B11</f>
        <v>3623382303</v>
      </c>
      <c r="C10" s="973">
        <f>C11</f>
        <v>40263534784</v>
      </c>
      <c r="D10" s="974">
        <f>+D11</f>
        <v>43886917087</v>
      </c>
      <c r="E10" s="974">
        <v>35909310789</v>
      </c>
      <c r="G10" s="111"/>
    </row>
    <row r="11" spans="1:7" s="412" customFormat="1" ht="16.5" customHeight="1" x14ac:dyDescent="0.2">
      <c r="A11" s="975" t="s">
        <v>823</v>
      </c>
      <c r="B11" s="976">
        <v>3623382303</v>
      </c>
      <c r="C11" s="976">
        <v>40263534784</v>
      </c>
      <c r="D11" s="977">
        <f>B11+C11</f>
        <v>43886917087</v>
      </c>
      <c r="E11" s="978">
        <v>35909310789</v>
      </c>
      <c r="G11" s="111"/>
    </row>
    <row r="12" spans="1:7" s="35" customFormat="1" ht="18" x14ac:dyDescent="0.2">
      <c r="A12" s="972" t="s">
        <v>824</v>
      </c>
      <c r="B12" s="979">
        <v>0</v>
      </c>
      <c r="C12" s="979">
        <v>0</v>
      </c>
      <c r="D12" s="980">
        <f>+B12+C12</f>
        <v>0</v>
      </c>
      <c r="E12" s="981">
        <v>197921137</v>
      </c>
      <c r="G12" s="111"/>
    </row>
    <row r="13" spans="1:7" s="35" customFormat="1" ht="15.75" x14ac:dyDescent="0.2">
      <c r="A13" s="178" t="s">
        <v>123</v>
      </c>
      <c r="B13" s="982">
        <f>+B9</f>
        <v>3623382303</v>
      </c>
      <c r="C13" s="982">
        <f>+C9</f>
        <v>40263534784</v>
      </c>
      <c r="D13" s="982">
        <f>+D9</f>
        <v>43886917087</v>
      </c>
      <c r="E13" s="982">
        <f>+E9</f>
        <v>36107231926</v>
      </c>
      <c r="G13" s="111"/>
    </row>
    <row r="14" spans="1:7" s="35" customFormat="1" hidden="1" x14ac:dyDescent="0.2"/>
  </sheetData>
  <mergeCells count="2">
    <mergeCell ref="A5:E5"/>
    <mergeCell ref="A6:E6"/>
  </mergeCells>
  <pageMargins left="0.19685039370078741" right="0.19685039370078741" top="0.98425196850393704" bottom="0.98425196850393704" header="0" footer="0"/>
  <pageSetup scale="85" orientation="portrait" r:id="rId1"/>
  <headerFooter alignWithMargins="0"/>
  <ignoredErrors>
    <ignoredError sqref="B9:E13" unlockedFormula="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84B40-C180-4B5A-83AB-D676FBE86CB4}">
  <dimension ref="A1:Z80"/>
  <sheetViews>
    <sheetView showGridLines="0" zoomScaleNormal="100" workbookViewId="0"/>
  </sheetViews>
  <sheetFormatPr baseColWidth="10" defaultColWidth="0" defaultRowHeight="12.75" zeroHeight="1" x14ac:dyDescent="0.2"/>
  <cols>
    <col min="1" max="1" width="52.28515625" style="35" customWidth="1"/>
    <col min="2" max="3" width="16.42578125" style="35" hidden="1" customWidth="1"/>
    <col min="4" max="6" width="13.140625" style="35" hidden="1" customWidth="1"/>
    <col min="7" max="7" width="16.140625" style="35" hidden="1" customWidth="1"/>
    <col min="8" max="8" width="13.140625" style="35" hidden="1" customWidth="1"/>
    <col min="9" max="9" width="15.85546875" style="35" hidden="1" customWidth="1"/>
    <col min="10" max="11" width="12" style="35" hidden="1" customWidth="1"/>
    <col min="12" max="12" width="25.85546875" style="35" customWidth="1"/>
    <col min="13" max="13" width="25.140625" style="35" customWidth="1"/>
    <col min="14" max="14" width="6.7109375" style="35" hidden="1" customWidth="1"/>
    <col min="15" max="24" width="0" style="151" hidden="1" customWidth="1"/>
    <col min="25" max="26" width="0" style="35" hidden="1" customWidth="1"/>
    <col min="27" max="16384" width="10.42578125" style="35" hidden="1"/>
  </cols>
  <sheetData>
    <row r="1" spans="1:24" ht="18.75" x14ac:dyDescent="0.3">
      <c r="A1" s="32" t="s">
        <v>813</v>
      </c>
    </row>
    <row r="2" spans="1:24" ht="20.25" customHeight="1" x14ac:dyDescent="0.3">
      <c r="A2" s="572" t="s">
        <v>827</v>
      </c>
      <c r="B2" s="570"/>
      <c r="C2" s="570"/>
      <c r="D2" s="570"/>
      <c r="E2" s="570"/>
      <c r="F2" s="570"/>
      <c r="G2" s="570"/>
      <c r="H2" s="570"/>
      <c r="I2" s="570"/>
      <c r="J2" s="570"/>
      <c r="K2" s="570"/>
      <c r="L2" s="570"/>
      <c r="M2" s="570"/>
      <c r="N2" s="569"/>
    </row>
    <row r="3" spans="1:24" ht="20.25" customHeight="1" x14ac:dyDescent="0.3">
      <c r="A3" s="572" t="s">
        <v>828</v>
      </c>
      <c r="B3" s="570"/>
      <c r="C3" s="570"/>
      <c r="D3" s="570"/>
      <c r="E3" s="570"/>
      <c r="F3" s="570"/>
      <c r="G3" s="570"/>
      <c r="H3" s="570"/>
      <c r="I3" s="570"/>
      <c r="J3" s="570"/>
      <c r="K3" s="570"/>
      <c r="L3" s="570"/>
      <c r="M3" s="570"/>
      <c r="N3" s="569"/>
    </row>
    <row r="4" spans="1:24" ht="14.25" customHeight="1" x14ac:dyDescent="0.25">
      <c r="A4" s="1200" t="s">
        <v>829</v>
      </c>
      <c r="B4" s="1200"/>
      <c r="C4" s="1200"/>
      <c r="D4" s="1200"/>
      <c r="E4" s="1200"/>
      <c r="F4" s="1200"/>
      <c r="G4" s="1200"/>
      <c r="H4" s="1200"/>
      <c r="I4" s="1200"/>
      <c r="J4" s="1200"/>
      <c r="K4" s="1200"/>
      <c r="L4" s="1200"/>
      <c r="M4" s="1200"/>
      <c r="N4" s="984"/>
    </row>
    <row r="5" spans="1:24" ht="14.25" customHeight="1" x14ac:dyDescent="0.25">
      <c r="A5" s="1201" t="s">
        <v>122</v>
      </c>
      <c r="B5" s="1201"/>
      <c r="C5" s="1201"/>
      <c r="D5" s="1201"/>
      <c r="E5" s="1201"/>
      <c r="F5" s="1201"/>
      <c r="G5" s="1201"/>
      <c r="H5" s="1201"/>
      <c r="I5" s="1201"/>
      <c r="J5" s="1201"/>
      <c r="K5" s="1201"/>
      <c r="L5" s="1201"/>
      <c r="M5" s="1201"/>
      <c r="N5" s="984"/>
    </row>
    <row r="6" spans="1:24" s="106" customFormat="1" ht="35.25" customHeight="1" x14ac:dyDescent="0.2">
      <c r="A6" s="425" t="s">
        <v>527</v>
      </c>
      <c r="B6" s="425" t="s">
        <v>830</v>
      </c>
      <c r="C6" s="425" t="s">
        <v>831</v>
      </c>
      <c r="D6" s="425" t="s">
        <v>832</v>
      </c>
      <c r="E6" s="425" t="s">
        <v>833</v>
      </c>
      <c r="F6" s="425" t="s">
        <v>834</v>
      </c>
      <c r="G6" s="425" t="s">
        <v>835</v>
      </c>
      <c r="H6" s="425" t="s">
        <v>836</v>
      </c>
      <c r="I6" s="425" t="s">
        <v>837</v>
      </c>
      <c r="J6" s="425" t="s">
        <v>838</v>
      </c>
      <c r="K6" s="425" t="s">
        <v>839</v>
      </c>
      <c r="L6" s="425" t="s">
        <v>840</v>
      </c>
      <c r="M6" s="425" t="s">
        <v>841</v>
      </c>
      <c r="N6" s="985"/>
      <c r="O6" s="151"/>
      <c r="P6" s="151"/>
      <c r="Q6" s="151"/>
      <c r="R6" s="151"/>
      <c r="S6" s="151"/>
      <c r="T6" s="151"/>
      <c r="U6" s="151"/>
      <c r="V6" s="151"/>
      <c r="W6" s="151"/>
      <c r="X6" s="151"/>
    </row>
    <row r="7" spans="1:24" ht="15.75" x14ac:dyDescent="0.2">
      <c r="A7" s="568" t="s">
        <v>842</v>
      </c>
      <c r="B7" s="986"/>
      <c r="C7" s="986"/>
      <c r="D7" s="986"/>
      <c r="E7" s="986"/>
      <c r="F7" s="986"/>
      <c r="G7" s="986"/>
      <c r="H7" s="986"/>
      <c r="I7" s="986"/>
      <c r="J7" s="986"/>
      <c r="K7" s="986"/>
      <c r="L7" s="986"/>
      <c r="M7" s="987"/>
      <c r="N7" s="984"/>
    </row>
    <row r="8" spans="1:24" s="43" customFormat="1" ht="15.75" x14ac:dyDescent="0.2">
      <c r="A8" s="568" t="s">
        <v>843</v>
      </c>
      <c r="B8" s="988">
        <f t="shared" ref="B8:M8" si="0">+B9</f>
        <v>0</v>
      </c>
      <c r="C8" s="988">
        <f t="shared" si="0"/>
        <v>0</v>
      </c>
      <c r="D8" s="988">
        <f t="shared" si="0"/>
        <v>0</v>
      </c>
      <c r="E8" s="988">
        <f t="shared" si="0"/>
        <v>0</v>
      </c>
      <c r="F8" s="988">
        <f t="shared" si="0"/>
        <v>0</v>
      </c>
      <c r="G8" s="988">
        <f t="shared" si="0"/>
        <v>0</v>
      </c>
      <c r="H8" s="988">
        <f t="shared" si="0"/>
        <v>0</v>
      </c>
      <c r="I8" s="988">
        <f t="shared" si="0"/>
        <v>0</v>
      </c>
      <c r="J8" s="988">
        <f t="shared" si="0"/>
        <v>0</v>
      </c>
      <c r="K8" s="988">
        <f t="shared" si="0"/>
        <v>0</v>
      </c>
      <c r="L8" s="988">
        <f t="shared" si="0"/>
        <v>43886917087</v>
      </c>
      <c r="M8" s="988">
        <f t="shared" si="0"/>
        <v>43886917087</v>
      </c>
      <c r="N8" s="984"/>
      <c r="O8" s="479"/>
      <c r="P8" s="479"/>
      <c r="Q8" s="479"/>
      <c r="R8" s="479"/>
      <c r="S8" s="479"/>
      <c r="T8" s="479"/>
      <c r="U8" s="479"/>
      <c r="V8" s="479"/>
      <c r="W8" s="479"/>
      <c r="X8" s="479"/>
    </row>
    <row r="9" spans="1:24" ht="15.75" x14ac:dyDescent="0.2">
      <c r="A9" s="989" t="s">
        <v>844</v>
      </c>
      <c r="B9" s="990">
        <v>0</v>
      </c>
      <c r="C9" s="990">
        <v>0</v>
      </c>
      <c r="D9" s="990">
        <v>0</v>
      </c>
      <c r="E9" s="990">
        <v>0</v>
      </c>
      <c r="F9" s="990">
        <v>0</v>
      </c>
      <c r="G9" s="990">
        <v>0</v>
      </c>
      <c r="H9" s="990">
        <v>0</v>
      </c>
      <c r="I9" s="990">
        <v>0</v>
      </c>
      <c r="J9" s="990">
        <v>0</v>
      </c>
      <c r="K9" s="990">
        <v>0</v>
      </c>
      <c r="L9" s="991">
        <v>43886917087</v>
      </c>
      <c r="M9" s="992">
        <f>SUM(B9:L9)</f>
        <v>43886917087</v>
      </c>
      <c r="N9" s="993"/>
    </row>
    <row r="10" spans="1:24" ht="15.75" hidden="1" x14ac:dyDescent="0.2">
      <c r="A10" s="568" t="s">
        <v>845</v>
      </c>
      <c r="B10" s="994">
        <f t="shared" ref="B10:M10" si="1">SUM(B11:B18)</f>
        <v>0</v>
      </c>
      <c r="C10" s="994">
        <f t="shared" si="1"/>
        <v>0</v>
      </c>
      <c r="D10" s="994">
        <f t="shared" si="1"/>
        <v>0</v>
      </c>
      <c r="E10" s="994">
        <f t="shared" si="1"/>
        <v>0</v>
      </c>
      <c r="F10" s="994">
        <f t="shared" si="1"/>
        <v>0</v>
      </c>
      <c r="G10" s="994">
        <f t="shared" si="1"/>
        <v>0</v>
      </c>
      <c r="H10" s="994">
        <f t="shared" si="1"/>
        <v>0</v>
      </c>
      <c r="I10" s="994">
        <f t="shared" si="1"/>
        <v>0</v>
      </c>
      <c r="J10" s="994">
        <f t="shared" si="1"/>
        <v>0</v>
      </c>
      <c r="K10" s="994">
        <f t="shared" si="1"/>
        <v>0</v>
      </c>
      <c r="L10" s="994">
        <f t="shared" si="1"/>
        <v>0</v>
      </c>
      <c r="M10" s="994">
        <f t="shared" si="1"/>
        <v>0</v>
      </c>
      <c r="N10" s="993"/>
    </row>
    <row r="11" spans="1:24" ht="15.75" hidden="1" x14ac:dyDescent="0.2">
      <c r="A11" s="989" t="s">
        <v>846</v>
      </c>
      <c r="B11" s="991"/>
      <c r="C11" s="990">
        <v>0</v>
      </c>
      <c r="D11" s="990">
        <v>0</v>
      </c>
      <c r="E11" s="990">
        <v>0</v>
      </c>
      <c r="F11" s="990">
        <v>0</v>
      </c>
      <c r="G11" s="990">
        <v>0</v>
      </c>
      <c r="H11" s="990">
        <v>0</v>
      </c>
      <c r="I11" s="990">
        <v>0</v>
      </c>
      <c r="J11" s="990">
        <v>0</v>
      </c>
      <c r="K11" s="990">
        <v>0</v>
      </c>
      <c r="L11" s="995">
        <v>0</v>
      </c>
      <c r="M11" s="992">
        <f t="shared" ref="M11:M18" si="2">SUM(B11:L11)</f>
        <v>0</v>
      </c>
      <c r="N11" s="993"/>
    </row>
    <row r="12" spans="1:24" ht="15.75" hidden="1" x14ac:dyDescent="0.2">
      <c r="A12" s="989" t="s">
        <v>847</v>
      </c>
      <c r="B12" s="991">
        <v>0</v>
      </c>
      <c r="C12" s="991">
        <v>0</v>
      </c>
      <c r="D12" s="991"/>
      <c r="E12" s="990">
        <v>0</v>
      </c>
      <c r="F12" s="990">
        <v>0</v>
      </c>
      <c r="G12" s="991"/>
      <c r="H12" s="991"/>
      <c r="I12" s="991"/>
      <c r="J12" s="990">
        <v>0</v>
      </c>
      <c r="K12" s="990">
        <v>0</v>
      </c>
      <c r="L12" s="995">
        <v>0</v>
      </c>
      <c r="M12" s="992">
        <f t="shared" si="2"/>
        <v>0</v>
      </c>
      <c r="N12" s="993"/>
    </row>
    <row r="13" spans="1:24" ht="15.75" hidden="1" x14ac:dyDescent="0.2">
      <c r="A13" s="989" t="s">
        <v>848</v>
      </c>
      <c r="B13" s="990">
        <v>0</v>
      </c>
      <c r="C13" s="990">
        <v>0</v>
      </c>
      <c r="D13" s="990">
        <v>0</v>
      </c>
      <c r="E13" s="990">
        <v>0</v>
      </c>
      <c r="F13" s="990">
        <v>0</v>
      </c>
      <c r="G13" s="990">
        <v>0</v>
      </c>
      <c r="H13" s="990">
        <v>0</v>
      </c>
      <c r="I13" s="991"/>
      <c r="J13" s="990">
        <v>0</v>
      </c>
      <c r="K13" s="990">
        <v>0</v>
      </c>
      <c r="L13" s="995">
        <v>0</v>
      </c>
      <c r="M13" s="992">
        <f t="shared" si="2"/>
        <v>0</v>
      </c>
      <c r="N13" s="993"/>
    </row>
    <row r="14" spans="1:24" ht="15.75" hidden="1" x14ac:dyDescent="0.2">
      <c r="A14" s="748" t="s">
        <v>849</v>
      </c>
      <c r="B14" s="991"/>
      <c r="C14" s="990">
        <v>0</v>
      </c>
      <c r="D14" s="990">
        <v>0</v>
      </c>
      <c r="E14" s="990">
        <v>0</v>
      </c>
      <c r="F14" s="990">
        <v>0</v>
      </c>
      <c r="G14" s="991"/>
      <c r="H14" s="990">
        <v>0</v>
      </c>
      <c r="I14" s="990">
        <v>0</v>
      </c>
      <c r="J14" s="990">
        <v>0</v>
      </c>
      <c r="K14" s="990">
        <v>0</v>
      </c>
      <c r="L14" s="995">
        <v>0</v>
      </c>
      <c r="M14" s="992">
        <f t="shared" si="2"/>
        <v>0</v>
      </c>
      <c r="N14" s="993"/>
    </row>
    <row r="15" spans="1:24" ht="15.75" hidden="1" x14ac:dyDescent="0.2">
      <c r="A15" s="748" t="s">
        <v>850</v>
      </c>
      <c r="B15" s="991"/>
      <c r="C15" s="990">
        <v>0</v>
      </c>
      <c r="D15" s="990">
        <v>0</v>
      </c>
      <c r="E15" s="990">
        <v>0</v>
      </c>
      <c r="F15" s="990">
        <v>0</v>
      </c>
      <c r="G15" s="990">
        <v>0</v>
      </c>
      <c r="H15" s="990">
        <v>0</v>
      </c>
      <c r="I15" s="991"/>
      <c r="J15" s="990">
        <v>0</v>
      </c>
      <c r="K15" s="990">
        <v>0</v>
      </c>
      <c r="L15" s="995">
        <v>0</v>
      </c>
      <c r="M15" s="992">
        <f t="shared" si="2"/>
        <v>0</v>
      </c>
      <c r="N15" s="993"/>
    </row>
    <row r="16" spans="1:24" ht="15.75" hidden="1" customHeight="1" x14ac:dyDescent="0.2">
      <c r="A16" s="989" t="s">
        <v>851</v>
      </c>
      <c r="B16" s="991"/>
      <c r="C16" s="991"/>
      <c r="D16" s="990">
        <v>0</v>
      </c>
      <c r="E16" s="990">
        <v>0</v>
      </c>
      <c r="F16" s="991"/>
      <c r="G16" s="991"/>
      <c r="H16" s="990">
        <v>0</v>
      </c>
      <c r="I16" s="991"/>
      <c r="J16" s="991"/>
      <c r="K16" s="990">
        <v>0</v>
      </c>
      <c r="L16" s="995">
        <v>0</v>
      </c>
      <c r="M16" s="992">
        <f t="shared" si="2"/>
        <v>0</v>
      </c>
      <c r="N16" s="993"/>
    </row>
    <row r="17" spans="1:24" ht="15.75" hidden="1" x14ac:dyDescent="0.2">
      <c r="A17" s="989" t="s">
        <v>852</v>
      </c>
      <c r="B17" s="991"/>
      <c r="C17" s="990">
        <v>0</v>
      </c>
      <c r="D17" s="990">
        <v>0</v>
      </c>
      <c r="E17" s="991"/>
      <c r="F17" s="990">
        <v>0</v>
      </c>
      <c r="G17" s="991"/>
      <c r="H17" s="990">
        <v>0</v>
      </c>
      <c r="I17" s="990">
        <v>0</v>
      </c>
      <c r="J17" s="990">
        <v>0</v>
      </c>
      <c r="K17" s="990">
        <v>0</v>
      </c>
      <c r="L17" s="995">
        <v>0</v>
      </c>
      <c r="M17" s="992">
        <f t="shared" si="2"/>
        <v>0</v>
      </c>
      <c r="N17" s="993"/>
    </row>
    <row r="18" spans="1:24" ht="17.25" hidden="1" customHeight="1" x14ac:dyDescent="0.25">
      <c r="A18" s="996" t="s">
        <v>853</v>
      </c>
      <c r="B18" s="991">
        <v>0</v>
      </c>
      <c r="C18" s="991">
        <v>0</v>
      </c>
      <c r="D18" s="991"/>
      <c r="E18" s="990">
        <v>0</v>
      </c>
      <c r="F18" s="991"/>
      <c r="G18" s="991"/>
      <c r="H18" s="991"/>
      <c r="I18" s="991"/>
      <c r="J18" s="991"/>
      <c r="K18" s="991"/>
      <c r="L18" s="995">
        <v>0</v>
      </c>
      <c r="M18" s="992">
        <f t="shared" si="2"/>
        <v>0</v>
      </c>
      <c r="N18" s="993"/>
    </row>
    <row r="19" spans="1:24" ht="15.75" x14ac:dyDescent="0.2">
      <c r="A19" s="568" t="s">
        <v>515</v>
      </c>
      <c r="B19" s="994">
        <f t="shared" ref="B19:M19" si="3">+B10+B8</f>
        <v>0</v>
      </c>
      <c r="C19" s="994">
        <f t="shared" si="3"/>
        <v>0</v>
      </c>
      <c r="D19" s="994">
        <f t="shared" si="3"/>
        <v>0</v>
      </c>
      <c r="E19" s="994">
        <f t="shared" si="3"/>
        <v>0</v>
      </c>
      <c r="F19" s="994">
        <f t="shared" si="3"/>
        <v>0</v>
      </c>
      <c r="G19" s="994">
        <f t="shared" si="3"/>
        <v>0</v>
      </c>
      <c r="H19" s="994">
        <f t="shared" si="3"/>
        <v>0</v>
      </c>
      <c r="I19" s="994">
        <f t="shared" si="3"/>
        <v>0</v>
      </c>
      <c r="J19" s="994">
        <f t="shared" si="3"/>
        <v>0</v>
      </c>
      <c r="K19" s="994">
        <f t="shared" si="3"/>
        <v>0</v>
      </c>
      <c r="L19" s="994">
        <f t="shared" si="3"/>
        <v>43886917087</v>
      </c>
      <c r="M19" s="994">
        <f t="shared" si="3"/>
        <v>43886917087</v>
      </c>
      <c r="N19" s="993"/>
    </row>
    <row r="20" spans="1:24" s="530" customFormat="1" ht="15.75" x14ac:dyDescent="0.25">
      <c r="A20" s="560" t="s">
        <v>514</v>
      </c>
      <c r="B20" s="997">
        <f t="shared" ref="B20:M20" si="4">+B19/$M$19</f>
        <v>0</v>
      </c>
      <c r="C20" s="997">
        <f t="shared" si="4"/>
        <v>0</v>
      </c>
      <c r="D20" s="997">
        <f t="shared" si="4"/>
        <v>0</v>
      </c>
      <c r="E20" s="997">
        <f t="shared" si="4"/>
        <v>0</v>
      </c>
      <c r="F20" s="997">
        <f t="shared" si="4"/>
        <v>0</v>
      </c>
      <c r="G20" s="997">
        <f t="shared" si="4"/>
        <v>0</v>
      </c>
      <c r="H20" s="997">
        <f t="shared" si="4"/>
        <v>0</v>
      </c>
      <c r="I20" s="997">
        <f t="shared" si="4"/>
        <v>0</v>
      </c>
      <c r="J20" s="997">
        <f t="shared" si="4"/>
        <v>0</v>
      </c>
      <c r="K20" s="997">
        <f t="shared" si="4"/>
        <v>0</v>
      </c>
      <c r="L20" s="997">
        <f t="shared" si="4"/>
        <v>1</v>
      </c>
      <c r="M20" s="997">
        <f t="shared" si="4"/>
        <v>1</v>
      </c>
      <c r="N20" s="998"/>
      <c r="O20" s="531"/>
      <c r="P20" s="531"/>
      <c r="Q20" s="531"/>
      <c r="R20" s="531"/>
      <c r="S20" s="531"/>
      <c r="T20" s="531"/>
      <c r="U20" s="531"/>
      <c r="V20" s="531"/>
      <c r="W20" s="531"/>
      <c r="X20" s="531"/>
    </row>
    <row r="21" spans="1:24" s="1001" customFormat="1" hidden="1" x14ac:dyDescent="0.2">
      <c r="A21" s="999"/>
      <c r="B21" s="999"/>
      <c r="C21" s="999"/>
      <c r="D21" s="999"/>
      <c r="E21" s="999"/>
      <c r="F21" s="999"/>
      <c r="G21" s="999"/>
      <c r="H21" s="999"/>
      <c r="I21" s="999"/>
      <c r="J21" s="999"/>
      <c r="K21" s="999"/>
      <c r="L21" s="999"/>
      <c r="M21" s="999"/>
      <c r="N21" s="1000"/>
      <c r="O21" s="151"/>
      <c r="P21" s="151"/>
      <c r="Q21" s="151"/>
      <c r="R21" s="151"/>
      <c r="S21" s="151"/>
      <c r="T21" s="151"/>
      <c r="U21" s="151"/>
      <c r="V21" s="151"/>
      <c r="W21" s="151"/>
      <c r="X21" s="151"/>
    </row>
    <row r="22" spans="1:24" s="151" customFormat="1" hidden="1" x14ac:dyDescent="0.2"/>
    <row r="23" spans="1:24" s="151" customFormat="1" hidden="1" x14ac:dyDescent="0.2"/>
    <row r="24" spans="1:24" s="151" customFormat="1" hidden="1" x14ac:dyDescent="0.2"/>
    <row r="25" spans="1:24" s="151" customFormat="1" hidden="1" x14ac:dyDescent="0.2"/>
    <row r="26" spans="1:24" s="151" customFormat="1" hidden="1" x14ac:dyDescent="0.2"/>
    <row r="27" spans="1:24" s="151" customFormat="1" hidden="1" x14ac:dyDescent="0.2"/>
    <row r="28" spans="1:24" s="151" customFormat="1" hidden="1" x14ac:dyDescent="0.2"/>
    <row r="29" spans="1:24" s="151" customFormat="1" hidden="1" x14ac:dyDescent="0.2"/>
    <row r="30" spans="1:24" s="151" customFormat="1" hidden="1" x14ac:dyDescent="0.2"/>
    <row r="31" spans="1:24" s="151" customFormat="1" hidden="1" x14ac:dyDescent="0.2"/>
    <row r="32" spans="1:24" s="151" customFormat="1" hidden="1" x14ac:dyDescent="0.2"/>
    <row r="33" s="151" customFormat="1" hidden="1" x14ac:dyDescent="0.2"/>
    <row r="34" s="151" customFormat="1" hidden="1" x14ac:dyDescent="0.2"/>
    <row r="35" s="151" customFormat="1" hidden="1" x14ac:dyDescent="0.2"/>
    <row r="36" s="151" customFormat="1" hidden="1" x14ac:dyDescent="0.2"/>
    <row r="37" s="151" customFormat="1" hidden="1" x14ac:dyDescent="0.2"/>
    <row r="38" s="151" customFormat="1" hidden="1" x14ac:dyDescent="0.2"/>
    <row r="39" s="151" customFormat="1" hidden="1" x14ac:dyDescent="0.2"/>
    <row r="40" s="151" customFormat="1" hidden="1" x14ac:dyDescent="0.2"/>
    <row r="41" s="151" customFormat="1" hidden="1" x14ac:dyDescent="0.2"/>
    <row r="42" s="151" customFormat="1" hidden="1" x14ac:dyDescent="0.2"/>
    <row r="43" s="151" customFormat="1" hidden="1" x14ac:dyDescent="0.2"/>
    <row r="44" s="151" customFormat="1" hidden="1" x14ac:dyDescent="0.2"/>
    <row r="45" s="151" customFormat="1" hidden="1" x14ac:dyDescent="0.2"/>
    <row r="46" s="151" customFormat="1" hidden="1" x14ac:dyDescent="0.2"/>
    <row r="47" s="151" customFormat="1" hidden="1" x14ac:dyDescent="0.2"/>
    <row r="48" s="151" customFormat="1" hidden="1" x14ac:dyDescent="0.2"/>
    <row r="49" spans="1:26" s="151" customFormat="1" hidden="1" x14ac:dyDescent="0.2"/>
    <row r="50" spans="1:26" s="151" customFormat="1" hidden="1" x14ac:dyDescent="0.2"/>
    <row r="51" spans="1:26" s="151" customFormat="1" hidden="1" x14ac:dyDescent="0.2"/>
    <row r="52" spans="1:26" s="151" customFormat="1" hidden="1" x14ac:dyDescent="0.2"/>
    <row r="53" spans="1:26" s="151" customFormat="1" hidden="1" x14ac:dyDescent="0.2"/>
    <row r="54" spans="1:26" s="151" customFormat="1" hidden="1" x14ac:dyDescent="0.2"/>
    <row r="55" spans="1:26" s="151" customFormat="1" hidden="1" x14ac:dyDescent="0.2"/>
    <row r="56" spans="1:26" s="151" customFormat="1" hidden="1" x14ac:dyDescent="0.2"/>
    <row r="57" spans="1:26" s="151" customFormat="1" hidden="1" x14ac:dyDescent="0.2"/>
    <row r="58" spans="1:26" s="151" customFormat="1" hidden="1" x14ac:dyDescent="0.2"/>
    <row r="59" spans="1:26" s="151" customFormat="1" hidden="1" x14ac:dyDescent="0.2"/>
    <row r="60" spans="1:26" s="151" customFormat="1" hidden="1" x14ac:dyDescent="0.2">
      <c r="A60" s="35"/>
      <c r="B60" s="1002"/>
      <c r="C60" s="1002"/>
      <c r="D60" s="1002"/>
      <c r="E60" s="1002"/>
      <c r="F60" s="1002"/>
      <c r="G60" s="1002"/>
      <c r="H60" s="1002"/>
      <c r="I60" s="1002"/>
      <c r="J60" s="1002"/>
      <c r="K60" s="1002"/>
      <c r="L60" s="1002"/>
      <c r="M60" s="1002"/>
      <c r="N60" s="1003"/>
      <c r="Y60" s="35"/>
      <c r="Z60" s="35"/>
    </row>
    <row r="61" spans="1:26" s="151" customFormat="1" hidden="1" x14ac:dyDescent="0.2">
      <c r="A61" s="35"/>
      <c r="B61" s="1002"/>
      <c r="C61" s="1002"/>
      <c r="D61" s="1002"/>
      <c r="E61" s="1002"/>
      <c r="F61" s="1002"/>
      <c r="G61" s="1002"/>
      <c r="H61" s="1002"/>
      <c r="I61" s="1002"/>
      <c r="J61" s="1002"/>
      <c r="K61" s="1002"/>
      <c r="L61" s="1002"/>
      <c r="M61" s="1002"/>
      <c r="N61" s="1003"/>
      <c r="Y61" s="35"/>
      <c r="Z61" s="35"/>
    </row>
    <row r="62" spans="1:26" s="151" customFormat="1" hidden="1" x14ac:dyDescent="0.2">
      <c r="A62" s="35"/>
      <c r="B62" s="1002"/>
      <c r="C62" s="1002"/>
      <c r="D62" s="1002"/>
      <c r="E62" s="1002"/>
      <c r="F62" s="1002"/>
      <c r="G62" s="1002"/>
      <c r="H62" s="1002"/>
      <c r="I62" s="1002"/>
      <c r="J62" s="1002"/>
      <c r="K62" s="1002"/>
      <c r="L62" s="1002"/>
      <c r="M62" s="1002"/>
      <c r="N62" s="1003"/>
      <c r="Y62" s="35"/>
      <c r="Z62" s="35"/>
    </row>
    <row r="63" spans="1:26" s="151" customFormat="1" hidden="1" x14ac:dyDescent="0.2">
      <c r="A63" s="35"/>
      <c r="B63" s="1002"/>
      <c r="C63" s="1002"/>
      <c r="D63" s="1002"/>
      <c r="E63" s="1002"/>
      <c r="F63" s="1002"/>
      <c r="G63" s="1002"/>
      <c r="H63" s="1002"/>
      <c r="I63" s="1002"/>
      <c r="J63" s="1002"/>
      <c r="K63" s="1002"/>
      <c r="L63" s="1002"/>
      <c r="M63" s="1002"/>
      <c r="N63" s="1003"/>
      <c r="Y63" s="35"/>
      <c r="Z63" s="35"/>
    </row>
    <row r="64" spans="1:26" s="151" customFormat="1" hidden="1" x14ac:dyDescent="0.2">
      <c r="A64" s="35"/>
      <c r="B64" s="1002"/>
      <c r="C64" s="1002"/>
      <c r="D64" s="1002"/>
      <c r="E64" s="1002"/>
      <c r="F64" s="1002"/>
      <c r="G64" s="1002"/>
      <c r="H64" s="1002"/>
      <c r="I64" s="1002"/>
      <c r="J64" s="1002"/>
      <c r="K64" s="1002"/>
      <c r="L64" s="1002"/>
      <c r="M64" s="1002"/>
      <c r="N64" s="1003"/>
      <c r="Y64" s="35"/>
      <c r="Z64" s="35"/>
    </row>
    <row r="65" spans="1:26" s="151" customFormat="1" hidden="1" x14ac:dyDescent="0.2">
      <c r="A65" s="35"/>
      <c r="B65" s="1002"/>
      <c r="C65" s="1002"/>
      <c r="D65" s="1002"/>
      <c r="E65" s="1002"/>
      <c r="F65" s="1002"/>
      <c r="G65" s="1002"/>
      <c r="H65" s="1002"/>
      <c r="I65" s="1002"/>
      <c r="J65" s="1002"/>
      <c r="K65" s="1002"/>
      <c r="L65" s="1002"/>
      <c r="M65" s="1002"/>
      <c r="N65" s="1003"/>
      <c r="Y65" s="35"/>
      <c r="Z65" s="35"/>
    </row>
    <row r="66" spans="1:26" s="151" customFormat="1" hidden="1" x14ac:dyDescent="0.2">
      <c r="A66" s="35"/>
      <c r="B66" s="1002"/>
      <c r="C66" s="1002"/>
      <c r="D66" s="1002"/>
      <c r="E66" s="1002"/>
      <c r="F66" s="1002"/>
      <c r="G66" s="1002"/>
      <c r="H66" s="1002"/>
      <c r="I66" s="1002"/>
      <c r="J66" s="1002"/>
      <c r="K66" s="1002"/>
      <c r="L66" s="1002"/>
      <c r="M66" s="1002"/>
      <c r="N66" s="1003"/>
      <c r="Y66" s="35"/>
      <c r="Z66" s="35"/>
    </row>
    <row r="67" spans="1:26" s="151" customFormat="1" hidden="1" x14ac:dyDescent="0.2">
      <c r="A67" s="35"/>
      <c r="B67" s="1002"/>
      <c r="C67" s="1002"/>
      <c r="D67" s="1002"/>
      <c r="E67" s="1002"/>
      <c r="F67" s="1002"/>
      <c r="G67" s="1002"/>
      <c r="H67" s="1002"/>
      <c r="I67" s="1002"/>
      <c r="J67" s="1002"/>
      <c r="K67" s="1002"/>
      <c r="L67" s="1002"/>
      <c r="M67" s="1002"/>
      <c r="N67" s="1003"/>
      <c r="Y67" s="35"/>
      <c r="Z67" s="35"/>
    </row>
    <row r="68" spans="1:26" s="151" customFormat="1" hidden="1" x14ac:dyDescent="0.2">
      <c r="A68" s="35"/>
      <c r="B68" s="1002"/>
      <c r="C68" s="1002"/>
      <c r="D68" s="1002"/>
      <c r="E68" s="1002"/>
      <c r="F68" s="1002"/>
      <c r="G68" s="1002"/>
      <c r="H68" s="1002"/>
      <c r="I68" s="1002"/>
      <c r="J68" s="1002"/>
      <c r="K68" s="1002"/>
      <c r="L68" s="1002"/>
      <c r="M68" s="1002"/>
      <c r="N68" s="1003"/>
      <c r="Y68" s="35"/>
      <c r="Z68" s="35"/>
    </row>
    <row r="69" spans="1:26" s="151" customFormat="1" hidden="1" x14ac:dyDescent="0.2">
      <c r="A69" s="35"/>
      <c r="B69" s="1002"/>
      <c r="C69" s="1002"/>
      <c r="D69" s="1002"/>
      <c r="E69" s="1002"/>
      <c r="F69" s="1002"/>
      <c r="G69" s="1002"/>
      <c r="H69" s="1002"/>
      <c r="I69" s="1002"/>
      <c r="J69" s="1002"/>
      <c r="K69" s="1002"/>
      <c r="L69" s="1002"/>
      <c r="M69" s="1002"/>
      <c r="N69" s="1003"/>
      <c r="Y69" s="35"/>
      <c r="Z69" s="35"/>
    </row>
    <row r="70" spans="1:26" s="151" customFormat="1" hidden="1" x14ac:dyDescent="0.2">
      <c r="A70" s="35"/>
      <c r="B70" s="1002"/>
      <c r="C70" s="1002"/>
      <c r="D70" s="1002"/>
      <c r="E70" s="1002"/>
      <c r="F70" s="1002"/>
      <c r="G70" s="1002"/>
      <c r="H70" s="1002"/>
      <c r="I70" s="1002"/>
      <c r="J70" s="1002"/>
      <c r="K70" s="1002"/>
      <c r="L70" s="1002"/>
      <c r="M70" s="1002"/>
      <c r="N70" s="1003"/>
      <c r="Y70" s="35"/>
      <c r="Z70" s="35"/>
    </row>
    <row r="71" spans="1:26" s="151" customFormat="1" hidden="1" x14ac:dyDescent="0.2">
      <c r="A71" s="35"/>
      <c r="B71" s="1002"/>
      <c r="C71" s="1002"/>
      <c r="D71" s="1002"/>
      <c r="E71" s="1002"/>
      <c r="F71" s="1002"/>
      <c r="G71" s="1002"/>
      <c r="H71" s="1002"/>
      <c r="I71" s="1002"/>
      <c r="J71" s="1002"/>
      <c r="K71" s="1002"/>
      <c r="L71" s="1002"/>
      <c r="M71" s="1002"/>
      <c r="N71" s="1003"/>
      <c r="Y71" s="35"/>
      <c r="Z71" s="35"/>
    </row>
    <row r="72" spans="1:26" s="151" customFormat="1" hidden="1" x14ac:dyDescent="0.2">
      <c r="A72" s="35"/>
      <c r="B72" s="1002"/>
      <c r="C72" s="1002"/>
      <c r="D72" s="1002"/>
      <c r="E72" s="1002"/>
      <c r="F72" s="1002"/>
      <c r="G72" s="1002"/>
      <c r="H72" s="1002"/>
      <c r="I72" s="1002"/>
      <c r="J72" s="1002"/>
      <c r="K72" s="1002"/>
      <c r="L72" s="1002"/>
      <c r="M72" s="1002"/>
      <c r="N72" s="1003"/>
      <c r="Y72" s="35"/>
      <c r="Z72" s="35"/>
    </row>
    <row r="73" spans="1:26" s="151" customFormat="1" hidden="1" x14ac:dyDescent="0.2">
      <c r="A73" s="35"/>
      <c r="B73" s="1002"/>
      <c r="C73" s="1002"/>
      <c r="D73" s="1002"/>
      <c r="E73" s="1002"/>
      <c r="F73" s="1002"/>
      <c r="G73" s="1002"/>
      <c r="H73" s="1002"/>
      <c r="I73" s="1002"/>
      <c r="J73" s="1002"/>
      <c r="K73" s="1002"/>
      <c r="L73" s="1002"/>
      <c r="M73" s="1002"/>
      <c r="N73" s="1003"/>
      <c r="Y73" s="35"/>
      <c r="Z73" s="35"/>
    </row>
    <row r="74" spans="1:26" s="151" customFormat="1" hidden="1" x14ac:dyDescent="0.2">
      <c r="A74" s="35"/>
      <c r="B74" s="1002"/>
      <c r="C74" s="1002"/>
      <c r="D74" s="1002"/>
      <c r="E74" s="1002"/>
      <c r="F74" s="1002"/>
      <c r="G74" s="1002"/>
      <c r="H74" s="1002"/>
      <c r="I74" s="1002"/>
      <c r="J74" s="1002"/>
      <c r="K74" s="1002"/>
      <c r="L74" s="1002"/>
      <c r="M74" s="1002"/>
      <c r="N74" s="1003"/>
      <c r="Y74" s="35"/>
      <c r="Z74" s="35"/>
    </row>
    <row r="75" spans="1:26" s="151" customFormat="1" hidden="1" x14ac:dyDescent="0.2">
      <c r="A75" s="35"/>
      <c r="B75" s="1002"/>
      <c r="C75" s="1002"/>
      <c r="D75" s="1002"/>
      <c r="E75" s="1002"/>
      <c r="F75" s="1002"/>
      <c r="G75" s="1002"/>
      <c r="H75" s="1002"/>
      <c r="I75" s="1002"/>
      <c r="J75" s="1002"/>
      <c r="K75" s="1002"/>
      <c r="L75" s="1002"/>
      <c r="M75" s="1002"/>
      <c r="N75" s="1003"/>
      <c r="Y75" s="35"/>
      <c r="Z75" s="35"/>
    </row>
    <row r="76" spans="1:26" s="151" customFormat="1" hidden="1" x14ac:dyDescent="0.2">
      <c r="A76" s="35"/>
      <c r="B76" s="1002"/>
      <c r="C76" s="1002"/>
      <c r="D76" s="1002"/>
      <c r="E76" s="1002"/>
      <c r="F76" s="1002"/>
      <c r="G76" s="1002"/>
      <c r="H76" s="1002"/>
      <c r="I76" s="1002"/>
      <c r="J76" s="1002"/>
      <c r="K76" s="1002"/>
      <c r="L76" s="1002"/>
      <c r="M76" s="1002"/>
      <c r="N76" s="1003"/>
      <c r="Y76" s="35"/>
      <c r="Z76" s="35"/>
    </row>
    <row r="77" spans="1:26" s="151" customFormat="1" hidden="1" x14ac:dyDescent="0.2">
      <c r="A77" s="35"/>
      <c r="B77" s="1002"/>
      <c r="C77" s="1002"/>
      <c r="D77" s="1002"/>
      <c r="E77" s="1002"/>
      <c r="F77" s="1002"/>
      <c r="G77" s="1002"/>
      <c r="H77" s="1002"/>
      <c r="I77" s="1002"/>
      <c r="J77" s="1002"/>
      <c r="K77" s="1002"/>
      <c r="L77" s="1002"/>
      <c r="M77" s="1002"/>
      <c r="N77" s="1003"/>
      <c r="Y77" s="35"/>
      <c r="Z77" s="35"/>
    </row>
    <row r="78" spans="1:26" s="151" customFormat="1" hidden="1" x14ac:dyDescent="0.2">
      <c r="A78" s="35"/>
      <c r="B78" s="1002"/>
      <c r="C78" s="1002"/>
      <c r="D78" s="1002"/>
      <c r="E78" s="1002"/>
      <c r="F78" s="1002"/>
      <c r="G78" s="1002"/>
      <c r="H78" s="1002"/>
      <c r="I78" s="1002"/>
      <c r="J78" s="1002"/>
      <c r="K78" s="1002"/>
      <c r="L78" s="1002"/>
      <c r="M78" s="1002"/>
      <c r="N78" s="1003"/>
      <c r="Y78" s="35"/>
      <c r="Z78" s="35"/>
    </row>
    <row r="79" spans="1:26" s="151" customFormat="1" hidden="1" x14ac:dyDescent="0.2">
      <c r="A79" s="35"/>
      <c r="B79" s="1002"/>
      <c r="C79" s="1002"/>
      <c r="D79" s="1002"/>
      <c r="E79" s="1002"/>
      <c r="F79" s="1002"/>
      <c r="G79" s="1002"/>
      <c r="H79" s="1002"/>
      <c r="I79" s="1002"/>
      <c r="J79" s="1002"/>
      <c r="K79" s="1002"/>
      <c r="L79" s="1002"/>
      <c r="M79" s="1002"/>
      <c r="N79" s="1003"/>
      <c r="Y79" s="35"/>
      <c r="Z79" s="35"/>
    </row>
    <row r="80" spans="1:26" s="151" customFormat="1" hidden="1" x14ac:dyDescent="0.2">
      <c r="A80" s="35"/>
      <c r="B80" s="1002"/>
      <c r="C80" s="1002"/>
      <c r="D80" s="1002"/>
      <c r="E80" s="1002"/>
      <c r="F80" s="1002"/>
      <c r="G80" s="1002"/>
      <c r="H80" s="1002"/>
      <c r="I80" s="1002"/>
      <c r="J80" s="1002"/>
      <c r="K80" s="1002"/>
      <c r="L80" s="1002"/>
      <c r="M80" s="1002"/>
      <c r="N80" s="1003"/>
      <c r="Y80" s="35"/>
      <c r="Z80" s="35"/>
    </row>
  </sheetData>
  <mergeCells count="2">
    <mergeCell ref="A4:M4"/>
    <mergeCell ref="A5:M5"/>
  </mergeCells>
  <pageMargins left="0.7" right="0.7" top="0.75" bottom="0.75" header="0.3" footer="0.3"/>
  <pageSetup orientation="portrait" r:id="rId1"/>
  <ignoredErrors>
    <ignoredError sqref="B8:M9 B13:M21 C12:M12 B11:M11 B10:L10" unlockedFormula="1"/>
    <ignoredError sqref="M10" formula="1" unlockedFormula="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FF3B7-6C12-46DA-BA75-E3B3F3EF5878}">
  <dimension ref="A1:Z79"/>
  <sheetViews>
    <sheetView showGridLines="0" zoomScaleNormal="100" workbookViewId="0"/>
  </sheetViews>
  <sheetFormatPr baseColWidth="10" defaultColWidth="0" defaultRowHeight="12.75" zeroHeight="1" x14ac:dyDescent="0.2"/>
  <cols>
    <col min="1" max="1" width="45.5703125" style="35" customWidth="1"/>
    <col min="2" max="3" width="17" style="35" bestFit="1" customWidth="1"/>
    <col min="4" max="6" width="13.140625" style="35" hidden="1" customWidth="1"/>
    <col min="7" max="7" width="16.140625" style="35" hidden="1" customWidth="1"/>
    <col min="8" max="8" width="13.140625" style="35" hidden="1" customWidth="1"/>
    <col min="9" max="9" width="15.85546875" style="35" hidden="1" customWidth="1"/>
    <col min="10" max="11" width="12" style="35" hidden="1" customWidth="1"/>
    <col min="12" max="12" width="18.28515625" style="35" bestFit="1" customWidth="1"/>
    <col min="13" max="13" width="19" style="35" customWidth="1"/>
    <col min="14" max="14" width="6.7109375" style="35" hidden="1" customWidth="1"/>
    <col min="15" max="15" width="16.5703125" style="151" hidden="1" customWidth="1"/>
    <col min="16" max="24" width="0" style="151" hidden="1" customWidth="1"/>
    <col min="25" max="26" width="0" style="35" hidden="1" customWidth="1"/>
    <col min="27" max="16384" width="10.42578125" style="35" hidden="1"/>
  </cols>
  <sheetData>
    <row r="1" spans="1:24" ht="18.75" x14ac:dyDescent="0.3">
      <c r="A1" s="32" t="s">
        <v>813</v>
      </c>
    </row>
    <row r="2" spans="1:24" ht="20.25" customHeight="1" x14ac:dyDescent="0.3">
      <c r="A2" s="572" t="s">
        <v>827</v>
      </c>
      <c r="B2" s="570"/>
      <c r="C2" s="570"/>
      <c r="D2" s="570"/>
      <c r="E2" s="570"/>
      <c r="F2" s="570"/>
      <c r="G2" s="570"/>
      <c r="H2" s="570"/>
      <c r="I2" s="570"/>
      <c r="J2" s="570"/>
      <c r="K2" s="570"/>
      <c r="L2" s="570"/>
      <c r="M2" s="570"/>
      <c r="N2" s="569"/>
    </row>
    <row r="3" spans="1:24" ht="20.25" customHeight="1" x14ac:dyDescent="0.3">
      <c r="A3" s="572" t="s">
        <v>854</v>
      </c>
      <c r="B3" s="570"/>
      <c r="C3" s="570"/>
      <c r="D3" s="570"/>
      <c r="E3" s="570"/>
      <c r="F3" s="570"/>
      <c r="G3" s="570"/>
      <c r="H3" s="570"/>
      <c r="I3" s="570"/>
      <c r="J3" s="570"/>
      <c r="K3" s="570"/>
      <c r="L3" s="570"/>
      <c r="M3" s="570"/>
      <c r="N3" s="569"/>
    </row>
    <row r="4" spans="1:24" ht="14.25" customHeight="1" x14ac:dyDescent="0.25">
      <c r="A4" s="1200" t="s">
        <v>829</v>
      </c>
      <c r="B4" s="1200"/>
      <c r="C4" s="1200"/>
      <c r="D4" s="1200"/>
      <c r="E4" s="1200"/>
      <c r="F4" s="1200"/>
      <c r="G4" s="1200"/>
      <c r="H4" s="1200"/>
      <c r="I4" s="1200"/>
      <c r="J4" s="1200"/>
      <c r="K4" s="1200"/>
      <c r="L4" s="1200"/>
      <c r="M4" s="1200"/>
      <c r="N4" s="984"/>
    </row>
    <row r="5" spans="1:24" ht="14.25" customHeight="1" x14ac:dyDescent="0.25">
      <c r="A5" s="1201" t="s">
        <v>122</v>
      </c>
      <c r="B5" s="1201"/>
      <c r="C5" s="1201"/>
      <c r="D5" s="1201"/>
      <c r="E5" s="1201"/>
      <c r="F5" s="1201"/>
      <c r="G5" s="1201"/>
      <c r="H5" s="1201"/>
      <c r="I5" s="1201"/>
      <c r="J5" s="1201"/>
      <c r="K5" s="1201"/>
      <c r="L5" s="1201"/>
      <c r="M5" s="1201"/>
      <c r="N5" s="984"/>
    </row>
    <row r="6" spans="1:24" s="106" customFormat="1" ht="35.25" customHeight="1" x14ac:dyDescent="0.2">
      <c r="A6" s="425" t="s">
        <v>527</v>
      </c>
      <c r="B6" s="425" t="s">
        <v>830</v>
      </c>
      <c r="C6" s="425" t="s">
        <v>831</v>
      </c>
      <c r="D6" s="425" t="s">
        <v>832</v>
      </c>
      <c r="E6" s="425" t="s">
        <v>833</v>
      </c>
      <c r="F6" s="425" t="s">
        <v>834</v>
      </c>
      <c r="G6" s="425" t="s">
        <v>835</v>
      </c>
      <c r="H6" s="425" t="s">
        <v>836</v>
      </c>
      <c r="I6" s="425" t="s">
        <v>837</v>
      </c>
      <c r="J6" s="425" t="s">
        <v>838</v>
      </c>
      <c r="K6" s="425" t="s">
        <v>839</v>
      </c>
      <c r="L6" s="425" t="s">
        <v>840</v>
      </c>
      <c r="M6" s="425" t="s">
        <v>855</v>
      </c>
      <c r="N6" s="985"/>
      <c r="O6" s="151"/>
      <c r="P6" s="151"/>
      <c r="Q6" s="151"/>
      <c r="R6" s="151"/>
      <c r="S6" s="151"/>
      <c r="T6" s="151"/>
      <c r="U6" s="151"/>
      <c r="V6" s="151"/>
      <c r="W6" s="151"/>
      <c r="X6" s="151"/>
    </row>
    <row r="7" spans="1:24" ht="15.75" x14ac:dyDescent="0.2">
      <c r="A7" s="568" t="s">
        <v>842</v>
      </c>
      <c r="B7" s="986"/>
      <c r="C7" s="986"/>
      <c r="D7" s="986"/>
      <c r="E7" s="986"/>
      <c r="F7" s="986"/>
      <c r="G7" s="986"/>
      <c r="H7" s="986"/>
      <c r="I7" s="986"/>
      <c r="J7" s="986"/>
      <c r="K7" s="986"/>
      <c r="L7" s="986"/>
      <c r="M7" s="987"/>
      <c r="N7" s="984"/>
    </row>
    <row r="8" spans="1:24" s="43" customFormat="1" ht="15.75" x14ac:dyDescent="0.2">
      <c r="A8" s="568" t="s">
        <v>843</v>
      </c>
      <c r="B8" s="988">
        <f t="shared" ref="B8:M8" si="0">+B9</f>
        <v>0</v>
      </c>
      <c r="C8" s="988">
        <f t="shared" si="0"/>
        <v>0</v>
      </c>
      <c r="D8" s="988">
        <f t="shared" si="0"/>
        <v>0</v>
      </c>
      <c r="E8" s="988">
        <f t="shared" si="0"/>
        <v>0</v>
      </c>
      <c r="F8" s="988">
        <f t="shared" si="0"/>
        <v>0</v>
      </c>
      <c r="G8" s="988">
        <f t="shared" si="0"/>
        <v>0</v>
      </c>
      <c r="H8" s="988">
        <f t="shared" si="0"/>
        <v>0</v>
      </c>
      <c r="I8" s="988">
        <f t="shared" si="0"/>
        <v>0</v>
      </c>
      <c r="J8" s="988">
        <f t="shared" si="0"/>
        <v>0</v>
      </c>
      <c r="K8" s="988">
        <f t="shared" si="0"/>
        <v>0</v>
      </c>
      <c r="L8" s="988">
        <f t="shared" si="0"/>
        <v>35909310789</v>
      </c>
      <c r="M8" s="988">
        <f t="shared" si="0"/>
        <v>35909310789</v>
      </c>
      <c r="N8" s="984"/>
      <c r="O8" s="988"/>
      <c r="P8" s="479"/>
      <c r="Q8" s="479"/>
      <c r="R8" s="479"/>
      <c r="S8" s="479"/>
      <c r="T8" s="479"/>
      <c r="U8" s="479"/>
      <c r="V8" s="479"/>
      <c r="W8" s="479"/>
      <c r="X8" s="479"/>
    </row>
    <row r="9" spans="1:24" ht="15.75" x14ac:dyDescent="0.2">
      <c r="A9" s="989" t="s">
        <v>844</v>
      </c>
      <c r="B9" s="995">
        <v>0</v>
      </c>
      <c r="C9" s="995">
        <v>0</v>
      </c>
      <c r="D9" s="995">
        <v>0</v>
      </c>
      <c r="E9" s="995">
        <v>0</v>
      </c>
      <c r="F9" s="995">
        <v>0</v>
      </c>
      <c r="G9" s="995">
        <v>0</v>
      </c>
      <c r="H9" s="995">
        <v>0</v>
      </c>
      <c r="I9" s="995">
        <v>0</v>
      </c>
      <c r="J9" s="995">
        <v>0</v>
      </c>
      <c r="K9" s="995">
        <v>0</v>
      </c>
      <c r="L9" s="991">
        <v>35909310789</v>
      </c>
      <c r="M9" s="992">
        <f>SUM(B9:L9)</f>
        <v>35909310789</v>
      </c>
      <c r="N9" s="993"/>
      <c r="O9" s="988"/>
    </row>
    <row r="10" spans="1:24" ht="15.75" x14ac:dyDescent="0.2">
      <c r="A10" s="568" t="s">
        <v>845</v>
      </c>
      <c r="B10" s="994">
        <f t="shared" ref="B10:M10" si="1">SUM(B11:B18)</f>
        <v>168680179</v>
      </c>
      <c r="C10" s="994">
        <f t="shared" si="1"/>
        <v>29240958</v>
      </c>
      <c r="D10" s="994">
        <f t="shared" si="1"/>
        <v>0</v>
      </c>
      <c r="E10" s="994">
        <f t="shared" si="1"/>
        <v>0</v>
      </c>
      <c r="F10" s="994">
        <f t="shared" si="1"/>
        <v>0</v>
      </c>
      <c r="G10" s="994">
        <f t="shared" si="1"/>
        <v>0</v>
      </c>
      <c r="H10" s="994">
        <f t="shared" si="1"/>
        <v>0</v>
      </c>
      <c r="I10" s="994">
        <f t="shared" si="1"/>
        <v>0</v>
      </c>
      <c r="J10" s="994">
        <f t="shared" si="1"/>
        <v>0</v>
      </c>
      <c r="K10" s="994">
        <f t="shared" si="1"/>
        <v>0</v>
      </c>
      <c r="L10" s="994">
        <f t="shared" si="1"/>
        <v>0</v>
      </c>
      <c r="M10" s="994">
        <f t="shared" si="1"/>
        <v>197921137</v>
      </c>
      <c r="N10" s="993"/>
      <c r="O10" s="988"/>
    </row>
    <row r="11" spans="1:24" ht="15.75" hidden="1" x14ac:dyDescent="0.2">
      <c r="A11" s="989" t="s">
        <v>846</v>
      </c>
      <c r="B11" s="991"/>
      <c r="C11" s="995">
        <v>0</v>
      </c>
      <c r="D11" s="995">
        <v>0</v>
      </c>
      <c r="E11" s="995">
        <v>0</v>
      </c>
      <c r="F11" s="995">
        <v>0</v>
      </c>
      <c r="G11" s="995">
        <v>0</v>
      </c>
      <c r="H11" s="995">
        <v>0</v>
      </c>
      <c r="I11" s="995">
        <v>0</v>
      </c>
      <c r="J11" s="995">
        <v>0</v>
      </c>
      <c r="K11" s="995">
        <v>0</v>
      </c>
      <c r="L11" s="995">
        <v>0</v>
      </c>
      <c r="M11" s="992">
        <f t="shared" ref="M11:M18" si="2">SUM(B11:L11)</f>
        <v>0</v>
      </c>
      <c r="N11" s="993"/>
      <c r="O11" s="988"/>
    </row>
    <row r="12" spans="1:24" ht="15.75" x14ac:dyDescent="0.2">
      <c r="A12" s="989" t="s">
        <v>847</v>
      </c>
      <c r="B12" s="991"/>
      <c r="C12" s="991">
        <v>29240958</v>
      </c>
      <c r="D12" s="991"/>
      <c r="E12" s="995">
        <v>0</v>
      </c>
      <c r="F12" s="995">
        <v>0</v>
      </c>
      <c r="G12" s="991"/>
      <c r="H12" s="991"/>
      <c r="I12" s="991"/>
      <c r="J12" s="995">
        <v>0</v>
      </c>
      <c r="K12" s="995">
        <v>0</v>
      </c>
      <c r="L12" s="995">
        <v>0</v>
      </c>
      <c r="M12" s="992">
        <f t="shared" si="2"/>
        <v>29240958</v>
      </c>
      <c r="N12" s="993"/>
      <c r="O12" s="988"/>
    </row>
    <row r="13" spans="1:24" ht="15.75" hidden="1" x14ac:dyDescent="0.2">
      <c r="A13" s="989" t="s">
        <v>848</v>
      </c>
      <c r="B13" s="995">
        <v>0</v>
      </c>
      <c r="C13" s="995">
        <v>0</v>
      </c>
      <c r="D13" s="995">
        <v>0</v>
      </c>
      <c r="E13" s="995">
        <v>0</v>
      </c>
      <c r="F13" s="995">
        <v>0</v>
      </c>
      <c r="G13" s="995">
        <v>0</v>
      </c>
      <c r="H13" s="995">
        <v>0</v>
      </c>
      <c r="I13" s="991"/>
      <c r="J13" s="995">
        <v>0</v>
      </c>
      <c r="K13" s="995">
        <v>0</v>
      </c>
      <c r="L13" s="995">
        <v>0</v>
      </c>
      <c r="M13" s="992">
        <f t="shared" si="2"/>
        <v>0</v>
      </c>
      <c r="N13" s="993"/>
      <c r="O13" s="988"/>
    </row>
    <row r="14" spans="1:24" ht="15.75" hidden="1" x14ac:dyDescent="0.2">
      <c r="A14" s="748" t="s">
        <v>849</v>
      </c>
      <c r="B14" s="991"/>
      <c r="C14" s="995">
        <v>0</v>
      </c>
      <c r="D14" s="995">
        <v>0</v>
      </c>
      <c r="E14" s="995">
        <v>0</v>
      </c>
      <c r="F14" s="995">
        <v>0</v>
      </c>
      <c r="G14" s="991"/>
      <c r="H14" s="995">
        <v>0</v>
      </c>
      <c r="I14" s="995">
        <v>0</v>
      </c>
      <c r="J14" s="995">
        <v>0</v>
      </c>
      <c r="K14" s="995">
        <v>0</v>
      </c>
      <c r="L14" s="995">
        <v>0</v>
      </c>
      <c r="M14" s="992">
        <f t="shared" si="2"/>
        <v>0</v>
      </c>
      <c r="N14" s="993"/>
      <c r="O14" s="988"/>
    </row>
    <row r="15" spans="1:24" ht="15.75" hidden="1" x14ac:dyDescent="0.2">
      <c r="A15" s="748" t="s">
        <v>850</v>
      </c>
      <c r="B15" s="991"/>
      <c r="C15" s="995">
        <v>0</v>
      </c>
      <c r="D15" s="995">
        <v>0</v>
      </c>
      <c r="E15" s="995">
        <v>0</v>
      </c>
      <c r="F15" s="995">
        <v>0</v>
      </c>
      <c r="G15" s="995">
        <v>0</v>
      </c>
      <c r="H15" s="995">
        <v>0</v>
      </c>
      <c r="I15" s="991"/>
      <c r="J15" s="995">
        <v>0</v>
      </c>
      <c r="K15" s="995">
        <v>0</v>
      </c>
      <c r="L15" s="995">
        <v>0</v>
      </c>
      <c r="M15" s="992">
        <f t="shared" si="2"/>
        <v>0</v>
      </c>
      <c r="N15" s="993"/>
      <c r="O15" s="988"/>
    </row>
    <row r="16" spans="1:24" ht="15.75" hidden="1" customHeight="1" x14ac:dyDescent="0.2">
      <c r="A16" s="989" t="s">
        <v>851</v>
      </c>
      <c r="B16" s="991"/>
      <c r="C16" s="991"/>
      <c r="D16" s="995">
        <v>0</v>
      </c>
      <c r="E16" s="995">
        <v>0</v>
      </c>
      <c r="F16" s="991"/>
      <c r="G16" s="991"/>
      <c r="H16" s="995">
        <v>0</v>
      </c>
      <c r="I16" s="991"/>
      <c r="J16" s="991"/>
      <c r="K16" s="995">
        <v>0</v>
      </c>
      <c r="L16" s="995">
        <v>0</v>
      </c>
      <c r="M16" s="992">
        <f t="shared" si="2"/>
        <v>0</v>
      </c>
      <c r="N16" s="993"/>
      <c r="O16" s="988"/>
    </row>
    <row r="17" spans="1:24" ht="15.75" hidden="1" x14ac:dyDescent="0.2">
      <c r="A17" s="989" t="s">
        <v>852</v>
      </c>
      <c r="B17" s="991"/>
      <c r="C17" s="995">
        <v>0</v>
      </c>
      <c r="D17" s="995">
        <v>0</v>
      </c>
      <c r="E17" s="991"/>
      <c r="F17" s="995">
        <v>0</v>
      </c>
      <c r="G17" s="991"/>
      <c r="H17" s="995">
        <v>0</v>
      </c>
      <c r="I17" s="995">
        <v>0</v>
      </c>
      <c r="J17" s="995">
        <v>0</v>
      </c>
      <c r="K17" s="995">
        <v>0</v>
      </c>
      <c r="L17" s="995">
        <v>0</v>
      </c>
      <c r="M17" s="992">
        <f t="shared" si="2"/>
        <v>0</v>
      </c>
      <c r="N17" s="993"/>
      <c r="O17" s="988"/>
    </row>
    <row r="18" spans="1:24" ht="17.25" customHeight="1" x14ac:dyDescent="0.25">
      <c r="A18" s="996" t="s">
        <v>853</v>
      </c>
      <c r="B18" s="991">
        <v>168680179</v>
      </c>
      <c r="C18" s="991"/>
      <c r="D18" s="991"/>
      <c r="E18" s="995">
        <v>0</v>
      </c>
      <c r="F18" s="991"/>
      <c r="G18" s="991"/>
      <c r="H18" s="991"/>
      <c r="I18" s="991"/>
      <c r="J18" s="991"/>
      <c r="K18" s="991"/>
      <c r="L18" s="995">
        <v>0</v>
      </c>
      <c r="M18" s="992">
        <f t="shared" si="2"/>
        <v>168680179</v>
      </c>
      <c r="N18" s="993"/>
      <c r="O18" s="988"/>
    </row>
    <row r="19" spans="1:24" ht="15.75" x14ac:dyDescent="0.2">
      <c r="A19" s="372" t="s">
        <v>515</v>
      </c>
      <c r="B19" s="1004">
        <f t="shared" ref="B19:M19" si="3">+B10+B8</f>
        <v>168680179</v>
      </c>
      <c r="C19" s="1004">
        <f t="shared" si="3"/>
        <v>29240958</v>
      </c>
      <c r="D19" s="1004">
        <f t="shared" si="3"/>
        <v>0</v>
      </c>
      <c r="E19" s="1004">
        <f t="shared" si="3"/>
        <v>0</v>
      </c>
      <c r="F19" s="1004">
        <f t="shared" si="3"/>
        <v>0</v>
      </c>
      <c r="G19" s="1004">
        <f t="shared" si="3"/>
        <v>0</v>
      </c>
      <c r="H19" s="1004">
        <f t="shared" si="3"/>
        <v>0</v>
      </c>
      <c r="I19" s="1004">
        <f t="shared" si="3"/>
        <v>0</v>
      </c>
      <c r="J19" s="1004">
        <f t="shared" si="3"/>
        <v>0</v>
      </c>
      <c r="K19" s="1004">
        <f t="shared" si="3"/>
        <v>0</v>
      </c>
      <c r="L19" s="1004">
        <f t="shared" si="3"/>
        <v>35909310789</v>
      </c>
      <c r="M19" s="1004">
        <f t="shared" si="3"/>
        <v>36107231926</v>
      </c>
      <c r="N19" s="993"/>
      <c r="O19" s="988"/>
    </row>
    <row r="20" spans="1:24" s="530" customFormat="1" ht="15.75" x14ac:dyDescent="0.25">
      <c r="A20" s="560" t="s">
        <v>514</v>
      </c>
      <c r="B20" s="997">
        <f t="shared" ref="B20:M20" si="4">+B19/$M$19</f>
        <v>4.671645263356154E-3</v>
      </c>
      <c r="C20" s="997">
        <f t="shared" si="4"/>
        <v>8.0983660170704604E-4</v>
      </c>
      <c r="D20" s="997">
        <f t="shared" si="4"/>
        <v>0</v>
      </c>
      <c r="E20" s="997">
        <f t="shared" si="4"/>
        <v>0</v>
      </c>
      <c r="F20" s="997">
        <f t="shared" si="4"/>
        <v>0</v>
      </c>
      <c r="G20" s="997">
        <f t="shared" si="4"/>
        <v>0</v>
      </c>
      <c r="H20" s="997">
        <f t="shared" si="4"/>
        <v>0</v>
      </c>
      <c r="I20" s="997">
        <f t="shared" si="4"/>
        <v>0</v>
      </c>
      <c r="J20" s="997">
        <f t="shared" si="4"/>
        <v>0</v>
      </c>
      <c r="K20" s="997">
        <f t="shared" si="4"/>
        <v>0</v>
      </c>
      <c r="L20" s="997">
        <f t="shared" si="4"/>
        <v>0.99451851813493675</v>
      </c>
      <c r="M20" s="1005">
        <f t="shared" si="4"/>
        <v>1</v>
      </c>
      <c r="N20" s="998"/>
      <c r="O20" s="988"/>
      <c r="P20" s="531"/>
      <c r="Q20" s="531"/>
      <c r="R20" s="531"/>
      <c r="S20" s="531"/>
      <c r="T20" s="531"/>
      <c r="U20" s="531"/>
      <c r="V20" s="531"/>
      <c r="W20" s="531"/>
      <c r="X20" s="531"/>
    </row>
    <row r="21" spans="1:24" s="151" customFormat="1" hidden="1" x14ac:dyDescent="0.2"/>
    <row r="22" spans="1:24" s="151" customFormat="1" hidden="1" x14ac:dyDescent="0.2"/>
    <row r="23" spans="1:24" s="151" customFormat="1" hidden="1" x14ac:dyDescent="0.2"/>
    <row r="24" spans="1:24" s="151" customFormat="1" hidden="1" x14ac:dyDescent="0.2"/>
    <row r="25" spans="1:24" s="151" customFormat="1" hidden="1" x14ac:dyDescent="0.2"/>
    <row r="26" spans="1:24" s="151" customFormat="1" hidden="1" x14ac:dyDescent="0.2"/>
    <row r="27" spans="1:24" s="151" customFormat="1" hidden="1" x14ac:dyDescent="0.2"/>
    <row r="28" spans="1:24" s="151" customFormat="1" hidden="1" x14ac:dyDescent="0.2"/>
    <row r="29" spans="1:24" s="151" customFormat="1" hidden="1" x14ac:dyDescent="0.2"/>
    <row r="30" spans="1:24" s="151" customFormat="1" hidden="1" x14ac:dyDescent="0.2"/>
    <row r="31" spans="1:24" s="151" customFormat="1" hidden="1" x14ac:dyDescent="0.2"/>
    <row r="32" spans="1:24" s="151" customFormat="1" hidden="1" x14ac:dyDescent="0.2"/>
    <row r="33" s="151" customFormat="1" hidden="1" x14ac:dyDescent="0.2"/>
    <row r="34" s="151" customFormat="1" hidden="1" x14ac:dyDescent="0.2"/>
    <row r="35" s="151" customFormat="1" hidden="1" x14ac:dyDescent="0.2"/>
    <row r="36" s="151" customFormat="1" hidden="1" x14ac:dyDescent="0.2"/>
    <row r="37" s="151" customFormat="1" hidden="1" x14ac:dyDescent="0.2"/>
    <row r="38" s="151" customFormat="1" hidden="1" x14ac:dyDescent="0.2"/>
    <row r="39" s="151" customFormat="1" hidden="1" x14ac:dyDescent="0.2"/>
    <row r="40" s="151" customFormat="1" hidden="1" x14ac:dyDescent="0.2"/>
    <row r="41" s="151" customFormat="1" hidden="1" x14ac:dyDescent="0.2"/>
    <row r="42" s="151" customFormat="1" hidden="1" x14ac:dyDescent="0.2"/>
    <row r="43" s="151" customFormat="1" hidden="1" x14ac:dyDescent="0.2"/>
    <row r="44" s="151" customFormat="1" hidden="1" x14ac:dyDescent="0.2"/>
    <row r="45" s="151" customFormat="1" hidden="1" x14ac:dyDescent="0.2"/>
    <row r="46" s="151" customFormat="1" hidden="1" x14ac:dyDescent="0.2"/>
    <row r="47" s="151" customFormat="1" hidden="1" x14ac:dyDescent="0.2"/>
    <row r="48" s="151" customFormat="1" hidden="1" x14ac:dyDescent="0.2"/>
    <row r="49" spans="1:26" s="151" customFormat="1" hidden="1" x14ac:dyDescent="0.2"/>
    <row r="50" spans="1:26" s="151" customFormat="1" hidden="1" x14ac:dyDescent="0.2"/>
    <row r="51" spans="1:26" s="151" customFormat="1" hidden="1" x14ac:dyDescent="0.2"/>
    <row r="52" spans="1:26" s="151" customFormat="1" hidden="1" x14ac:dyDescent="0.2"/>
    <row r="53" spans="1:26" s="151" customFormat="1" hidden="1" x14ac:dyDescent="0.2"/>
    <row r="54" spans="1:26" s="151" customFormat="1" hidden="1" x14ac:dyDescent="0.2"/>
    <row r="55" spans="1:26" s="151" customFormat="1" hidden="1" x14ac:dyDescent="0.2"/>
    <row r="56" spans="1:26" s="151" customFormat="1" hidden="1" x14ac:dyDescent="0.2"/>
    <row r="57" spans="1:26" s="151" customFormat="1" hidden="1" x14ac:dyDescent="0.2"/>
    <row r="58" spans="1:26" s="151" customFormat="1" hidden="1" x14ac:dyDescent="0.2"/>
    <row r="59" spans="1:26" s="151" customFormat="1" hidden="1" x14ac:dyDescent="0.2">
      <c r="A59" s="35"/>
      <c r="B59" s="1002"/>
      <c r="C59" s="1002"/>
      <c r="D59" s="1002"/>
      <c r="E59" s="1002"/>
      <c r="F59" s="1002"/>
      <c r="G59" s="1002"/>
      <c r="H59" s="1002"/>
      <c r="I59" s="1002"/>
      <c r="J59" s="1002"/>
      <c r="K59" s="1002"/>
      <c r="L59" s="1002"/>
      <c r="M59" s="1002"/>
      <c r="N59" s="1003"/>
      <c r="Y59" s="35"/>
      <c r="Z59" s="35"/>
    </row>
    <row r="60" spans="1:26" s="151" customFormat="1" hidden="1" x14ac:dyDescent="0.2">
      <c r="A60" s="35"/>
      <c r="B60" s="1002"/>
      <c r="C60" s="1002"/>
      <c r="D60" s="1002"/>
      <c r="E60" s="1002"/>
      <c r="F60" s="1002"/>
      <c r="G60" s="1002"/>
      <c r="H60" s="1002"/>
      <c r="I60" s="1002"/>
      <c r="J60" s="1002"/>
      <c r="K60" s="1002"/>
      <c r="L60" s="1002"/>
      <c r="M60" s="1002"/>
      <c r="N60" s="1003"/>
      <c r="Y60" s="35"/>
      <c r="Z60" s="35"/>
    </row>
    <row r="61" spans="1:26" s="151" customFormat="1" hidden="1" x14ac:dyDescent="0.2">
      <c r="A61" s="35"/>
      <c r="B61" s="1002"/>
      <c r="C61" s="1002"/>
      <c r="D61" s="1002"/>
      <c r="E61" s="1002"/>
      <c r="F61" s="1002"/>
      <c r="G61" s="1002"/>
      <c r="H61" s="1002"/>
      <c r="I61" s="1002"/>
      <c r="J61" s="1002"/>
      <c r="K61" s="1002"/>
      <c r="L61" s="1002"/>
      <c r="M61" s="1002"/>
      <c r="N61" s="1003"/>
      <c r="Y61" s="35"/>
      <c r="Z61" s="35"/>
    </row>
    <row r="62" spans="1:26" s="151" customFormat="1" hidden="1" x14ac:dyDescent="0.2">
      <c r="A62" s="35"/>
      <c r="B62" s="1002"/>
      <c r="C62" s="1002"/>
      <c r="D62" s="1002"/>
      <c r="E62" s="1002"/>
      <c r="F62" s="1002"/>
      <c r="G62" s="1002"/>
      <c r="H62" s="1002"/>
      <c r="I62" s="1002"/>
      <c r="J62" s="1002"/>
      <c r="K62" s="1002"/>
      <c r="L62" s="1002"/>
      <c r="M62" s="1002"/>
      <c r="N62" s="1003"/>
      <c r="Y62" s="35"/>
      <c r="Z62" s="35"/>
    </row>
    <row r="63" spans="1:26" s="151" customFormat="1" hidden="1" x14ac:dyDescent="0.2">
      <c r="A63" s="35"/>
      <c r="B63" s="1002"/>
      <c r="C63" s="1002"/>
      <c r="D63" s="1002"/>
      <c r="E63" s="1002"/>
      <c r="F63" s="1002"/>
      <c r="G63" s="1002"/>
      <c r="H63" s="1002"/>
      <c r="I63" s="1002"/>
      <c r="J63" s="1002"/>
      <c r="K63" s="1002"/>
      <c r="L63" s="1002"/>
      <c r="M63" s="1002"/>
      <c r="N63" s="1003"/>
      <c r="Y63" s="35"/>
      <c r="Z63" s="35"/>
    </row>
    <row r="64" spans="1:26" s="151" customFormat="1" hidden="1" x14ac:dyDescent="0.2">
      <c r="A64" s="35"/>
      <c r="B64" s="1002"/>
      <c r="C64" s="1002"/>
      <c r="D64" s="1002"/>
      <c r="E64" s="1002"/>
      <c r="F64" s="1002"/>
      <c r="G64" s="1002"/>
      <c r="H64" s="1002"/>
      <c r="I64" s="1002"/>
      <c r="J64" s="1002"/>
      <c r="K64" s="1002"/>
      <c r="L64" s="1002"/>
      <c r="M64" s="1002"/>
      <c r="N64" s="1003"/>
      <c r="Y64" s="35"/>
      <c r="Z64" s="35"/>
    </row>
    <row r="65" spans="1:26" s="151" customFormat="1" hidden="1" x14ac:dyDescent="0.2">
      <c r="A65" s="35"/>
      <c r="B65" s="1002"/>
      <c r="C65" s="1002"/>
      <c r="D65" s="1002"/>
      <c r="E65" s="1002"/>
      <c r="F65" s="1002"/>
      <c r="G65" s="1002"/>
      <c r="H65" s="1002"/>
      <c r="I65" s="1002"/>
      <c r="J65" s="1002"/>
      <c r="K65" s="1002"/>
      <c r="L65" s="1002"/>
      <c r="M65" s="1002"/>
      <c r="N65" s="1003"/>
      <c r="Y65" s="35"/>
      <c r="Z65" s="35"/>
    </row>
    <row r="66" spans="1:26" s="151" customFormat="1" hidden="1" x14ac:dyDescent="0.2">
      <c r="A66" s="35"/>
      <c r="B66" s="1002"/>
      <c r="C66" s="1002"/>
      <c r="D66" s="1002"/>
      <c r="E66" s="1002"/>
      <c r="F66" s="1002"/>
      <c r="G66" s="1002"/>
      <c r="H66" s="1002"/>
      <c r="I66" s="1002"/>
      <c r="J66" s="1002"/>
      <c r="K66" s="1002"/>
      <c r="L66" s="1002"/>
      <c r="M66" s="1002"/>
      <c r="N66" s="1003"/>
      <c r="Y66" s="35"/>
      <c r="Z66" s="35"/>
    </row>
    <row r="67" spans="1:26" s="151" customFormat="1" hidden="1" x14ac:dyDescent="0.2">
      <c r="A67" s="35"/>
      <c r="B67" s="1002"/>
      <c r="C67" s="1002"/>
      <c r="D67" s="1002"/>
      <c r="E67" s="1002"/>
      <c r="F67" s="1002"/>
      <c r="G67" s="1002"/>
      <c r="H67" s="1002"/>
      <c r="I67" s="1002"/>
      <c r="J67" s="1002"/>
      <c r="K67" s="1002"/>
      <c r="L67" s="1002"/>
      <c r="M67" s="1002"/>
      <c r="N67" s="1003"/>
      <c r="Y67" s="35"/>
      <c r="Z67" s="35"/>
    </row>
    <row r="68" spans="1:26" s="151" customFormat="1" hidden="1" x14ac:dyDescent="0.2">
      <c r="A68" s="35"/>
      <c r="B68" s="1002"/>
      <c r="C68" s="1002"/>
      <c r="D68" s="1002"/>
      <c r="E68" s="1002"/>
      <c r="F68" s="1002"/>
      <c r="G68" s="1002"/>
      <c r="H68" s="1002"/>
      <c r="I68" s="1002"/>
      <c r="J68" s="1002"/>
      <c r="K68" s="1002"/>
      <c r="L68" s="1002"/>
      <c r="M68" s="1002"/>
      <c r="N68" s="1003"/>
      <c r="Y68" s="35"/>
      <c r="Z68" s="35"/>
    </row>
    <row r="69" spans="1:26" s="151" customFormat="1" hidden="1" x14ac:dyDescent="0.2">
      <c r="A69" s="35"/>
      <c r="B69" s="1002"/>
      <c r="C69" s="1002"/>
      <c r="D69" s="1002"/>
      <c r="E69" s="1002"/>
      <c r="F69" s="1002"/>
      <c r="G69" s="1002"/>
      <c r="H69" s="1002"/>
      <c r="I69" s="1002"/>
      <c r="J69" s="1002"/>
      <c r="K69" s="1002"/>
      <c r="L69" s="1002"/>
      <c r="M69" s="1002"/>
      <c r="N69" s="1003"/>
      <c r="Y69" s="35"/>
      <c r="Z69" s="35"/>
    </row>
    <row r="70" spans="1:26" s="151" customFormat="1" hidden="1" x14ac:dyDescent="0.2">
      <c r="A70" s="35"/>
      <c r="B70" s="1002"/>
      <c r="C70" s="1002"/>
      <c r="D70" s="1002"/>
      <c r="E70" s="1002"/>
      <c r="F70" s="1002"/>
      <c r="G70" s="1002"/>
      <c r="H70" s="1002"/>
      <c r="I70" s="1002"/>
      <c r="J70" s="1002"/>
      <c r="K70" s="1002"/>
      <c r="L70" s="1002"/>
      <c r="M70" s="1002"/>
      <c r="N70" s="1003"/>
      <c r="Y70" s="35"/>
      <c r="Z70" s="35"/>
    </row>
    <row r="71" spans="1:26" s="151" customFormat="1" hidden="1" x14ac:dyDescent="0.2">
      <c r="A71" s="35"/>
      <c r="B71" s="1002"/>
      <c r="C71" s="1002"/>
      <c r="D71" s="1002"/>
      <c r="E71" s="1002"/>
      <c r="F71" s="1002"/>
      <c r="G71" s="1002"/>
      <c r="H71" s="1002"/>
      <c r="I71" s="1002"/>
      <c r="J71" s="1002"/>
      <c r="K71" s="1002"/>
      <c r="L71" s="1002"/>
      <c r="M71" s="1002"/>
      <c r="N71" s="1003"/>
      <c r="Y71" s="35"/>
      <c r="Z71" s="35"/>
    </row>
    <row r="72" spans="1:26" s="151" customFormat="1" hidden="1" x14ac:dyDescent="0.2">
      <c r="A72" s="35"/>
      <c r="B72" s="1002"/>
      <c r="C72" s="1002"/>
      <c r="D72" s="1002"/>
      <c r="E72" s="1002"/>
      <c r="F72" s="1002"/>
      <c r="G72" s="1002"/>
      <c r="H72" s="1002"/>
      <c r="I72" s="1002"/>
      <c r="J72" s="1002"/>
      <c r="K72" s="1002"/>
      <c r="L72" s="1002"/>
      <c r="M72" s="1002"/>
      <c r="N72" s="1003"/>
      <c r="Y72" s="35"/>
      <c r="Z72" s="35"/>
    </row>
    <row r="73" spans="1:26" s="151" customFormat="1" hidden="1" x14ac:dyDescent="0.2">
      <c r="A73" s="35"/>
      <c r="B73" s="1002"/>
      <c r="C73" s="1002"/>
      <c r="D73" s="1002"/>
      <c r="E73" s="1002"/>
      <c r="F73" s="1002"/>
      <c r="G73" s="1002"/>
      <c r="H73" s="1002"/>
      <c r="I73" s="1002"/>
      <c r="J73" s="1002"/>
      <c r="K73" s="1002"/>
      <c r="L73" s="1002"/>
      <c r="M73" s="1002"/>
      <c r="N73" s="1003"/>
      <c r="Y73" s="35"/>
      <c r="Z73" s="35"/>
    </row>
    <row r="74" spans="1:26" s="151" customFormat="1" hidden="1" x14ac:dyDescent="0.2">
      <c r="A74" s="35"/>
      <c r="B74" s="1002"/>
      <c r="C74" s="1002"/>
      <c r="D74" s="1002"/>
      <c r="E74" s="1002"/>
      <c r="F74" s="1002"/>
      <c r="G74" s="1002"/>
      <c r="H74" s="1002"/>
      <c r="I74" s="1002"/>
      <c r="J74" s="1002"/>
      <c r="K74" s="1002"/>
      <c r="L74" s="1002"/>
      <c r="M74" s="1002"/>
      <c r="N74" s="1003"/>
      <c r="Y74" s="35"/>
      <c r="Z74" s="35"/>
    </row>
    <row r="75" spans="1:26" s="151" customFormat="1" hidden="1" x14ac:dyDescent="0.2">
      <c r="A75" s="35"/>
      <c r="B75" s="1002"/>
      <c r="C75" s="1002"/>
      <c r="D75" s="1002"/>
      <c r="E75" s="1002"/>
      <c r="F75" s="1002"/>
      <c r="G75" s="1002"/>
      <c r="H75" s="1002"/>
      <c r="I75" s="1002"/>
      <c r="J75" s="1002"/>
      <c r="K75" s="1002"/>
      <c r="L75" s="1002"/>
      <c r="M75" s="1002"/>
      <c r="N75" s="1003"/>
      <c r="Y75" s="35"/>
      <c r="Z75" s="35"/>
    </row>
    <row r="76" spans="1:26" s="151" customFormat="1" hidden="1" x14ac:dyDescent="0.2">
      <c r="A76" s="35"/>
      <c r="B76" s="1002"/>
      <c r="C76" s="1002"/>
      <c r="D76" s="1002"/>
      <c r="E76" s="1002"/>
      <c r="F76" s="1002"/>
      <c r="G76" s="1002"/>
      <c r="H76" s="1002"/>
      <c r="I76" s="1002"/>
      <c r="J76" s="1002"/>
      <c r="K76" s="1002"/>
      <c r="L76" s="1002"/>
      <c r="M76" s="1002"/>
      <c r="N76" s="1003"/>
      <c r="Y76" s="35"/>
      <c r="Z76" s="35"/>
    </row>
    <row r="77" spans="1:26" s="151" customFormat="1" hidden="1" x14ac:dyDescent="0.2">
      <c r="A77" s="35"/>
      <c r="B77" s="1002"/>
      <c r="C77" s="1002"/>
      <c r="D77" s="1002"/>
      <c r="E77" s="1002"/>
      <c r="F77" s="1002"/>
      <c r="G77" s="1002"/>
      <c r="H77" s="1002"/>
      <c r="I77" s="1002"/>
      <c r="J77" s="1002"/>
      <c r="K77" s="1002"/>
      <c r="L77" s="1002"/>
      <c r="M77" s="1002"/>
      <c r="N77" s="1003"/>
      <c r="Y77" s="35"/>
      <c r="Z77" s="35"/>
    </row>
    <row r="78" spans="1:26" s="151" customFormat="1" hidden="1" x14ac:dyDescent="0.2">
      <c r="A78" s="35"/>
      <c r="B78" s="1002"/>
      <c r="C78" s="1002"/>
      <c r="D78" s="1002"/>
      <c r="E78" s="1002"/>
      <c r="F78" s="1002"/>
      <c r="G78" s="1002"/>
      <c r="H78" s="1002"/>
      <c r="I78" s="1002"/>
      <c r="J78" s="1002"/>
      <c r="K78" s="1002"/>
      <c r="L78" s="1002"/>
      <c r="M78" s="1002"/>
      <c r="N78" s="1003"/>
      <c r="Y78" s="35"/>
      <c r="Z78" s="35"/>
    </row>
    <row r="79" spans="1:26" s="151" customFormat="1" hidden="1" x14ac:dyDescent="0.2">
      <c r="A79" s="35"/>
      <c r="B79" s="1002"/>
      <c r="C79" s="1002"/>
      <c r="D79" s="1002"/>
      <c r="E79" s="1002"/>
      <c r="F79" s="1002"/>
      <c r="G79" s="1002"/>
      <c r="H79" s="1002"/>
      <c r="I79" s="1002"/>
      <c r="J79" s="1002"/>
      <c r="K79" s="1002"/>
      <c r="L79" s="1002"/>
      <c r="M79" s="1002"/>
      <c r="N79" s="1003"/>
      <c r="Y79" s="35"/>
      <c r="Z79" s="35"/>
    </row>
  </sheetData>
  <mergeCells count="2">
    <mergeCell ref="A4:M4"/>
    <mergeCell ref="A5:M5"/>
  </mergeCells>
  <pageMargins left="0.7" right="0.7" top="0.75" bottom="0.75" header="0.3" footer="0.3"/>
  <pageSetup orientation="portrait" r:id="rId1"/>
  <ignoredErrors>
    <ignoredError sqref="B8:M9 B11:M20 B10:L10" unlockedFormula="1"/>
    <ignoredError sqref="M10" formula="1" unlockedFormula="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8836F-94D4-4382-B5E7-B4CC0374EE35}">
  <sheetPr>
    <pageSetUpPr fitToPage="1"/>
  </sheetPr>
  <dimension ref="A1:E14"/>
  <sheetViews>
    <sheetView showGridLines="0" zoomScaleNormal="100" workbookViewId="0"/>
  </sheetViews>
  <sheetFormatPr baseColWidth="10" defaultColWidth="0" defaultRowHeight="12.75" zeroHeight="1" x14ac:dyDescent="0.2"/>
  <cols>
    <col min="1" max="1" width="49.140625" style="35" customWidth="1"/>
    <col min="2" max="3" width="18.140625" style="35" customWidth="1"/>
    <col min="4" max="4" width="12.7109375" style="35" hidden="1" customWidth="1"/>
    <col min="5" max="5" width="0" style="35" hidden="1" customWidth="1"/>
    <col min="6" max="16384" width="11.42578125" style="35" hidden="1"/>
  </cols>
  <sheetData>
    <row r="1" spans="1:5" ht="18.75" x14ac:dyDescent="0.3">
      <c r="A1" s="32" t="s">
        <v>238</v>
      </c>
    </row>
    <row r="2" spans="1:5" ht="18.75" x14ac:dyDescent="0.3">
      <c r="A2" s="32" t="s">
        <v>165</v>
      </c>
    </row>
    <row r="3" spans="1:5" ht="15" customHeight="1" x14ac:dyDescent="0.25">
      <c r="A3" s="1200" t="s">
        <v>165</v>
      </c>
      <c r="B3" s="1200"/>
      <c r="C3" s="1200"/>
    </row>
    <row r="4" spans="1:5" ht="15" customHeight="1" x14ac:dyDescent="0.25">
      <c r="A4" s="1201" t="s">
        <v>122</v>
      </c>
      <c r="B4" s="1201"/>
      <c r="C4" s="1201"/>
    </row>
    <row r="5" spans="1:5" s="106" customFormat="1" ht="32.25" customHeight="1" x14ac:dyDescent="0.2">
      <c r="A5" s="1031" t="s">
        <v>109</v>
      </c>
      <c r="B5" s="104" t="s">
        <v>128</v>
      </c>
      <c r="C5" s="105" t="s">
        <v>129</v>
      </c>
    </row>
    <row r="6" spans="1:5" ht="15.75" x14ac:dyDescent="0.2">
      <c r="A6" s="108" t="s">
        <v>167</v>
      </c>
      <c r="B6" s="109">
        <v>270313697</v>
      </c>
      <c r="C6" s="109">
        <v>217392683</v>
      </c>
      <c r="D6" s="110"/>
      <c r="E6" s="111"/>
    </row>
    <row r="7" spans="1:5" ht="15.75" x14ac:dyDescent="0.2">
      <c r="A7" s="108" t="s">
        <v>168</v>
      </c>
      <c r="B7" s="109">
        <v>8507416</v>
      </c>
      <c r="C7" s="109">
        <v>11910220</v>
      </c>
      <c r="D7" s="110"/>
      <c r="E7" s="111"/>
    </row>
    <row r="8" spans="1:5" ht="15.75" x14ac:dyDescent="0.2">
      <c r="A8" s="108" t="s">
        <v>169</v>
      </c>
      <c r="B8" s="109">
        <v>54604449</v>
      </c>
      <c r="C8" s="109">
        <v>49817655</v>
      </c>
      <c r="D8" s="110"/>
      <c r="E8" s="111"/>
    </row>
    <row r="9" spans="1:5" ht="15.75" x14ac:dyDescent="0.2">
      <c r="A9" s="108" t="s">
        <v>170</v>
      </c>
      <c r="B9" s="109">
        <v>756099</v>
      </c>
      <c r="C9" s="109">
        <v>1942373</v>
      </c>
      <c r="D9" s="110"/>
      <c r="E9" s="111"/>
    </row>
    <row r="10" spans="1:5" ht="15.75" customHeight="1" x14ac:dyDescent="0.2">
      <c r="A10" s="1034" t="s">
        <v>171</v>
      </c>
      <c r="B10" s="112">
        <f>+SUM(B6:B9)</f>
        <v>334181661</v>
      </c>
      <c r="C10" s="112">
        <f>+SUM(C6:C9)</f>
        <v>281062931</v>
      </c>
      <c r="D10" s="111"/>
    </row>
    <row r="11" spans="1:5" ht="15" hidden="1" customHeight="1" x14ac:dyDescent="0.2">
      <c r="A11" s="113"/>
      <c r="B11" s="114"/>
      <c r="C11" s="114"/>
    </row>
    <row r="12" spans="1:5" hidden="1" x14ac:dyDescent="0.2">
      <c r="B12" s="115"/>
      <c r="C12" s="115"/>
      <c r="D12" s="115"/>
    </row>
    <row r="13" spans="1:5" hidden="1" x14ac:dyDescent="0.2">
      <c r="B13" s="115"/>
      <c r="C13" s="115"/>
      <c r="D13" s="115"/>
    </row>
    <row r="14" spans="1:5" hidden="1" x14ac:dyDescent="0.2">
      <c r="B14" s="115"/>
      <c r="C14" s="115"/>
      <c r="D14" s="115"/>
    </row>
  </sheetData>
  <mergeCells count="2">
    <mergeCell ref="A3:C3"/>
    <mergeCell ref="A4:C4"/>
  </mergeCells>
  <pageMargins left="0.70866141732283472" right="0.70866141732283472" top="0.74803149606299213" bottom="0.74803149606299213" header="0.31496062992125984" footer="0.31496062992125984"/>
  <pageSetup scale="57"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828BC-6A7D-4804-BF73-EB73A2361F0D}">
  <dimension ref="A1:G14"/>
  <sheetViews>
    <sheetView showGridLines="0" zoomScaleNormal="100" workbookViewId="0"/>
  </sheetViews>
  <sheetFormatPr baseColWidth="10" defaultColWidth="0" defaultRowHeight="15" zeroHeight="1" x14ac:dyDescent="0.25"/>
  <cols>
    <col min="1" max="1" width="31.140625" style="76" customWidth="1"/>
    <col min="2" max="2" width="13.5703125" style="76" customWidth="1"/>
    <col min="3" max="3" width="16.28515625" style="76" customWidth="1"/>
    <col min="4" max="5" width="18.5703125" style="76" customWidth="1"/>
    <col min="6" max="7" width="0" style="76" hidden="1" customWidth="1"/>
    <col min="8" max="16384" width="11.42578125" style="76" hidden="1"/>
  </cols>
  <sheetData>
    <row r="1" spans="1:7" ht="18.75" x14ac:dyDescent="0.3">
      <c r="A1" s="118" t="s">
        <v>238</v>
      </c>
    </row>
    <row r="2" spans="1:7" ht="18.75" x14ac:dyDescent="0.3">
      <c r="A2" s="118" t="s">
        <v>172</v>
      </c>
    </row>
    <row r="3" spans="1:7" ht="15.75" x14ac:dyDescent="0.25">
      <c r="A3" s="1200" t="s">
        <v>173</v>
      </c>
      <c r="B3" s="1200"/>
      <c r="C3" s="1200"/>
      <c r="D3" s="1200"/>
      <c r="E3" s="1200"/>
    </row>
    <row r="4" spans="1:7" ht="15.75" x14ac:dyDescent="0.25">
      <c r="A4" s="1201" t="s">
        <v>122</v>
      </c>
      <c r="B4" s="1201"/>
      <c r="C4" s="1201"/>
      <c r="D4" s="1201"/>
      <c r="E4" s="1201"/>
    </row>
    <row r="5" spans="1:7" ht="15.75" x14ac:dyDescent="0.25">
      <c r="A5" s="1214" t="s">
        <v>109</v>
      </c>
      <c r="B5" s="1215" t="s">
        <v>174</v>
      </c>
      <c r="C5" s="1215"/>
      <c r="D5" s="1215"/>
      <c r="E5" s="1215"/>
    </row>
    <row r="6" spans="1:7" ht="31.5" x14ac:dyDescent="0.25">
      <c r="A6" s="1214"/>
      <c r="B6" s="119" t="s">
        <v>175</v>
      </c>
      <c r="C6" s="119" t="s">
        <v>176</v>
      </c>
      <c r="D6" s="120" t="s">
        <v>128</v>
      </c>
      <c r="E6" s="1216" t="s">
        <v>129</v>
      </c>
    </row>
    <row r="7" spans="1:7" ht="15.75" x14ac:dyDescent="0.25">
      <c r="A7" s="1202"/>
      <c r="B7" s="122" t="s">
        <v>177</v>
      </c>
      <c r="C7" s="122" t="s">
        <v>178</v>
      </c>
      <c r="D7" s="122" t="s">
        <v>179</v>
      </c>
      <c r="E7" s="1217"/>
    </row>
    <row r="8" spans="1:7" ht="15.75" x14ac:dyDescent="0.25">
      <c r="A8" s="123" t="s">
        <v>49</v>
      </c>
      <c r="B8" s="124">
        <v>32805026</v>
      </c>
      <c r="C8" s="124">
        <v>239695052</v>
      </c>
      <c r="D8" s="125">
        <f t="shared" ref="D8:D10" si="0">+B8+C8</f>
        <v>272500078</v>
      </c>
      <c r="E8" s="125">
        <v>219116499</v>
      </c>
    </row>
    <row r="9" spans="1:7" ht="15.75" x14ac:dyDescent="0.25">
      <c r="A9" s="126" t="s">
        <v>180</v>
      </c>
      <c r="B9" s="124">
        <v>113524</v>
      </c>
      <c r="C9" s="124">
        <v>829480</v>
      </c>
      <c r="D9" s="125">
        <f t="shared" si="0"/>
        <v>943004</v>
      </c>
      <c r="E9" s="125">
        <v>733715</v>
      </c>
    </row>
    <row r="10" spans="1:7" ht="18" customHeight="1" x14ac:dyDescent="0.25">
      <c r="A10" s="123" t="s">
        <v>181</v>
      </c>
      <c r="B10" s="124">
        <v>-376732</v>
      </c>
      <c r="C10" s="124">
        <v>-2752653</v>
      </c>
      <c r="D10" s="125">
        <f t="shared" si="0"/>
        <v>-3129385</v>
      </c>
      <c r="E10" s="125">
        <v>-2457531</v>
      </c>
      <c r="G10" s="485"/>
    </row>
    <row r="11" spans="1:7" ht="16.5" customHeight="1" x14ac:dyDescent="0.25">
      <c r="A11" s="127" t="s">
        <v>171</v>
      </c>
      <c r="B11" s="128">
        <f>+SUM(B8:B10)</f>
        <v>32541818</v>
      </c>
      <c r="C11" s="128">
        <f>+SUM(C8:C10)</f>
        <v>237771879</v>
      </c>
      <c r="D11" s="129">
        <f>+B11+C11</f>
        <v>270313697</v>
      </c>
      <c r="E11" s="128">
        <f>+SUM(E8:E10)</f>
        <v>217392683</v>
      </c>
    </row>
    <row r="12" spans="1:7" ht="15.75" hidden="1" x14ac:dyDescent="0.25">
      <c r="D12" s="125"/>
    </row>
    <row r="14" spans="1:7" hidden="1" x14ac:dyDescent="0.25">
      <c r="A14" s="35"/>
      <c r="B14" s="117"/>
      <c r="C14" s="117"/>
    </row>
  </sheetData>
  <mergeCells count="5">
    <mergeCell ref="A3:E3"/>
    <mergeCell ref="A4:E4"/>
    <mergeCell ref="A5:A7"/>
    <mergeCell ref="B5:E5"/>
    <mergeCell ref="E6:E7"/>
  </mergeCells>
  <pageMargins left="0.7" right="0.7" top="0.75" bottom="0.75" header="0.3" footer="0.3"/>
  <pageSetup orientation="portrait" r:id="rId1"/>
  <ignoredErrors>
    <ignoredError sqref="B8:E10 B11:C11 E11" unlockedFormula="1"/>
    <ignoredError sqref="D11" formula="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C32E0-F4DD-4229-A20D-DF0164F4EB69}">
  <sheetPr>
    <pageSetUpPr fitToPage="1"/>
  </sheetPr>
  <dimension ref="A1:XFD48"/>
  <sheetViews>
    <sheetView showGridLines="0" zoomScaleNormal="100" workbookViewId="0"/>
  </sheetViews>
  <sheetFormatPr baseColWidth="10" defaultColWidth="0" defaultRowHeight="17.45" customHeight="1" zeroHeight="1" x14ac:dyDescent="0.2"/>
  <cols>
    <col min="1" max="1" width="78.7109375" style="1" customWidth="1"/>
    <col min="2" max="2" width="10.7109375" style="4" customWidth="1"/>
    <col min="3" max="3" width="27.7109375" style="15" customWidth="1"/>
    <col min="4" max="4" width="27.7109375" style="7" customWidth="1"/>
    <col min="5" max="16383" width="16.28515625" style="1" hidden="1"/>
    <col min="16384" max="16384" width="8.7109375" style="1" hidden="1"/>
  </cols>
  <sheetData>
    <row r="1" spans="1:16380" ht="17.45" customHeight="1" x14ac:dyDescent="0.2">
      <c r="A1" s="1075" t="s">
        <v>41</v>
      </c>
      <c r="B1" s="1075"/>
      <c r="C1" s="1075"/>
      <c r="D1" s="1075"/>
      <c r="E1" s="1174"/>
      <c r="F1" s="1174"/>
      <c r="G1" s="1174"/>
      <c r="H1" s="1174"/>
      <c r="I1" s="1174"/>
      <c r="J1" s="1174"/>
      <c r="K1" s="1174"/>
      <c r="L1" s="1174"/>
      <c r="M1" s="1174"/>
      <c r="N1" s="1174"/>
      <c r="O1" s="1174"/>
      <c r="P1" s="1174"/>
      <c r="Q1" s="1174"/>
      <c r="R1" s="1174"/>
      <c r="S1" s="1174"/>
      <c r="T1" s="1174"/>
      <c r="U1" s="1174"/>
      <c r="V1" s="1174"/>
      <c r="W1" s="1174"/>
      <c r="X1" s="1174"/>
      <c r="Y1" s="1174"/>
      <c r="Z1" s="1174"/>
      <c r="AA1" s="1174"/>
      <c r="AB1" s="1174"/>
      <c r="AC1" s="1174"/>
      <c r="AD1" s="1174"/>
      <c r="AE1" s="1174"/>
      <c r="AF1" s="1174"/>
      <c r="AG1" s="1174"/>
      <c r="AH1" s="1174"/>
      <c r="AI1" s="1174"/>
      <c r="AJ1" s="1174"/>
      <c r="AK1" s="1174"/>
      <c r="AL1" s="1174"/>
      <c r="AM1" s="1174"/>
      <c r="AN1" s="1174"/>
      <c r="AO1" s="1174"/>
      <c r="AP1" s="1174"/>
      <c r="AQ1" s="1174"/>
      <c r="AR1" s="1174"/>
      <c r="AS1" s="1174"/>
      <c r="AT1" s="1174"/>
      <c r="AU1" s="1174"/>
      <c r="AV1" s="1174"/>
      <c r="AW1" s="1174"/>
      <c r="AX1" s="1174"/>
      <c r="AY1" s="1174"/>
      <c r="AZ1" s="1174"/>
      <c r="BA1" s="1174"/>
      <c r="BB1" s="1174"/>
      <c r="BC1" s="1174"/>
      <c r="BD1" s="1174"/>
      <c r="BE1" s="1174"/>
      <c r="BF1" s="1174"/>
      <c r="BG1" s="1174"/>
      <c r="BH1" s="1174"/>
      <c r="BI1" s="1174"/>
      <c r="BJ1" s="1174"/>
      <c r="BK1" s="1174"/>
      <c r="BL1" s="1174"/>
      <c r="BM1" s="1174"/>
      <c r="BN1" s="1174"/>
      <c r="BO1" s="1174"/>
      <c r="BP1" s="1174"/>
      <c r="BQ1" s="1174"/>
      <c r="BR1" s="1174"/>
      <c r="BS1" s="1174"/>
      <c r="BT1" s="1174"/>
      <c r="BU1" s="1174"/>
      <c r="BV1" s="1174"/>
      <c r="BW1" s="1174"/>
      <c r="BX1" s="1174"/>
      <c r="BY1" s="1174"/>
      <c r="BZ1" s="1174"/>
      <c r="CA1" s="1174"/>
      <c r="CB1" s="1174"/>
      <c r="CC1" s="1174"/>
      <c r="CD1" s="1174"/>
      <c r="CE1" s="1174"/>
      <c r="CF1" s="1174"/>
      <c r="CG1" s="1174"/>
      <c r="CH1" s="1174"/>
      <c r="CI1" s="1174"/>
      <c r="CJ1" s="1174"/>
      <c r="CK1" s="1174"/>
      <c r="CL1" s="1174"/>
      <c r="CM1" s="1174"/>
      <c r="CN1" s="1174"/>
      <c r="CO1" s="1174"/>
      <c r="CP1" s="1174"/>
      <c r="CQ1" s="1174"/>
      <c r="CR1" s="1174"/>
      <c r="CS1" s="1174"/>
      <c r="CT1" s="1174"/>
      <c r="CU1" s="1174"/>
      <c r="CV1" s="1174"/>
      <c r="CW1" s="1174"/>
      <c r="CX1" s="1174"/>
      <c r="CY1" s="1174"/>
      <c r="CZ1" s="1174"/>
      <c r="DA1" s="1174"/>
      <c r="DB1" s="1174"/>
      <c r="DC1" s="1174"/>
      <c r="DD1" s="1174"/>
      <c r="DE1" s="1174"/>
      <c r="DF1" s="1174"/>
      <c r="DG1" s="1174"/>
      <c r="DH1" s="1174"/>
      <c r="DI1" s="1174"/>
      <c r="DJ1" s="1174"/>
      <c r="DK1" s="1174"/>
      <c r="DL1" s="1174"/>
      <c r="DM1" s="1174"/>
      <c r="DN1" s="1174"/>
      <c r="DO1" s="1174"/>
      <c r="DP1" s="1174"/>
      <c r="DQ1" s="1174"/>
      <c r="DR1" s="1174"/>
      <c r="DS1" s="1174"/>
      <c r="DT1" s="1174"/>
      <c r="DU1" s="1174"/>
      <c r="DV1" s="1174"/>
      <c r="DW1" s="1174"/>
      <c r="DX1" s="1174"/>
      <c r="DY1" s="1174"/>
      <c r="DZ1" s="1174"/>
      <c r="EA1" s="1174"/>
      <c r="EB1" s="1174"/>
      <c r="EC1" s="1174"/>
      <c r="ED1" s="1174"/>
      <c r="EE1" s="1174"/>
      <c r="EF1" s="1174"/>
      <c r="EG1" s="1174"/>
      <c r="EH1" s="1174"/>
      <c r="EI1" s="1174"/>
      <c r="EJ1" s="1174"/>
      <c r="EK1" s="1174"/>
      <c r="EL1" s="1174"/>
      <c r="EM1" s="1174"/>
      <c r="EN1" s="1174"/>
      <c r="EO1" s="1174"/>
      <c r="EP1" s="1174"/>
      <c r="EQ1" s="1174"/>
      <c r="ER1" s="1174"/>
      <c r="ES1" s="1174"/>
      <c r="ET1" s="1174"/>
      <c r="EU1" s="1174"/>
      <c r="EV1" s="1174"/>
      <c r="EW1" s="1174"/>
      <c r="EX1" s="1174"/>
      <c r="EY1" s="1174"/>
      <c r="EZ1" s="1174"/>
      <c r="FA1" s="1174"/>
      <c r="FB1" s="1174"/>
      <c r="FC1" s="1174"/>
      <c r="FD1" s="1174"/>
      <c r="FE1" s="1174"/>
      <c r="FF1" s="1174"/>
      <c r="FG1" s="1174"/>
      <c r="FH1" s="1174"/>
      <c r="FI1" s="1174"/>
      <c r="FJ1" s="1174"/>
      <c r="FK1" s="1174"/>
      <c r="FL1" s="1174"/>
      <c r="FM1" s="1174"/>
      <c r="FN1" s="1174"/>
      <c r="FO1" s="1174"/>
      <c r="FP1" s="1174"/>
      <c r="FQ1" s="1174"/>
      <c r="FR1" s="1174"/>
      <c r="FS1" s="1174"/>
      <c r="FT1" s="1174"/>
      <c r="FU1" s="1174"/>
      <c r="FV1" s="1174"/>
      <c r="FW1" s="1174"/>
      <c r="FX1" s="1174"/>
      <c r="FY1" s="1174"/>
      <c r="FZ1" s="1174"/>
      <c r="GA1" s="1174"/>
      <c r="GB1" s="1174"/>
      <c r="GC1" s="1174"/>
      <c r="GD1" s="1174"/>
      <c r="GE1" s="1174"/>
      <c r="GF1" s="1174"/>
      <c r="GG1" s="1174"/>
      <c r="GH1" s="1174"/>
      <c r="GI1" s="1174"/>
      <c r="GJ1" s="1174"/>
      <c r="GK1" s="1174"/>
      <c r="GL1" s="1174"/>
      <c r="GM1" s="1174"/>
      <c r="GN1" s="1174"/>
      <c r="GO1" s="1174"/>
      <c r="GP1" s="1174"/>
      <c r="GQ1" s="1174"/>
      <c r="GR1" s="1174"/>
      <c r="GS1" s="1174"/>
      <c r="GT1" s="1174"/>
      <c r="GU1" s="1174"/>
      <c r="GV1" s="1174"/>
      <c r="GW1" s="1174"/>
      <c r="GX1" s="1174"/>
      <c r="GY1" s="1174"/>
      <c r="GZ1" s="1174"/>
      <c r="HA1" s="1174"/>
      <c r="HB1" s="1174"/>
      <c r="HC1" s="1174"/>
      <c r="HD1" s="1174"/>
      <c r="HE1" s="1174"/>
      <c r="HF1" s="1174"/>
      <c r="HG1" s="1174"/>
      <c r="HH1" s="1174"/>
      <c r="HI1" s="1174"/>
      <c r="HJ1" s="1174"/>
      <c r="HK1" s="1174"/>
      <c r="HL1" s="1174"/>
      <c r="HM1" s="1174"/>
      <c r="HN1" s="1174"/>
      <c r="HO1" s="1174"/>
      <c r="HP1" s="1174"/>
      <c r="HQ1" s="1174"/>
      <c r="HR1" s="1174"/>
      <c r="HS1" s="1174"/>
      <c r="HT1" s="1174"/>
      <c r="HU1" s="1174"/>
      <c r="HV1" s="1174"/>
      <c r="HW1" s="1174"/>
      <c r="HX1" s="1174"/>
      <c r="HY1" s="1174"/>
      <c r="HZ1" s="1174"/>
      <c r="IA1" s="1174"/>
      <c r="IB1" s="1174"/>
      <c r="IC1" s="1174"/>
      <c r="ID1" s="1174"/>
      <c r="IE1" s="1174"/>
      <c r="IF1" s="1174"/>
      <c r="IG1" s="1174"/>
      <c r="IH1" s="1174"/>
      <c r="II1" s="1174"/>
      <c r="IJ1" s="1174"/>
      <c r="IK1" s="1174"/>
      <c r="IL1" s="1174"/>
      <c r="IM1" s="1174"/>
      <c r="IN1" s="1174"/>
      <c r="IO1" s="1174"/>
      <c r="IP1" s="1174"/>
      <c r="IQ1" s="1174"/>
      <c r="IR1" s="1174"/>
      <c r="IS1" s="1174"/>
      <c r="IT1" s="1174"/>
      <c r="IU1" s="1174"/>
      <c r="IV1" s="1174"/>
      <c r="IW1" s="1174"/>
      <c r="IX1" s="1174"/>
      <c r="IY1" s="1174"/>
      <c r="IZ1" s="1174"/>
      <c r="JA1" s="1174"/>
      <c r="JB1" s="1174"/>
      <c r="JC1" s="1174"/>
      <c r="JD1" s="1174"/>
      <c r="JE1" s="1174"/>
      <c r="JF1" s="1174"/>
      <c r="JG1" s="1174"/>
      <c r="JH1" s="1174"/>
      <c r="JI1" s="1174"/>
      <c r="JJ1" s="1174"/>
      <c r="JK1" s="1174"/>
      <c r="JL1" s="1174"/>
      <c r="JM1" s="1174"/>
      <c r="JN1" s="1174"/>
      <c r="JO1" s="1174"/>
      <c r="JP1" s="1174"/>
      <c r="JQ1" s="1174"/>
      <c r="JR1" s="1174"/>
      <c r="JS1" s="1174"/>
      <c r="JT1" s="1174"/>
      <c r="JU1" s="1174"/>
      <c r="JV1" s="1174"/>
      <c r="JW1" s="1174"/>
      <c r="JX1" s="1174"/>
      <c r="JY1" s="1174"/>
      <c r="JZ1" s="1174"/>
      <c r="KA1" s="1174"/>
      <c r="KB1" s="1174"/>
      <c r="KC1" s="1174"/>
      <c r="KD1" s="1174"/>
      <c r="KE1" s="1174"/>
      <c r="KF1" s="1174"/>
      <c r="KG1" s="1174"/>
      <c r="KH1" s="1174"/>
      <c r="KI1" s="1174"/>
      <c r="KJ1" s="1174"/>
      <c r="KK1" s="1174"/>
      <c r="KL1" s="1174"/>
      <c r="KM1" s="1174"/>
      <c r="KN1" s="1174"/>
      <c r="KO1" s="1174"/>
      <c r="KP1" s="1174"/>
      <c r="KQ1" s="1174"/>
      <c r="KR1" s="1174"/>
      <c r="KS1" s="1174"/>
      <c r="KT1" s="1174"/>
      <c r="KU1" s="1174"/>
      <c r="KV1" s="1174"/>
      <c r="KW1" s="1174"/>
      <c r="KX1" s="1174"/>
      <c r="KY1" s="1174"/>
      <c r="KZ1" s="1174"/>
      <c r="LA1" s="1174"/>
      <c r="LB1" s="1174"/>
      <c r="LC1" s="1174"/>
      <c r="LD1" s="1174"/>
      <c r="LE1" s="1174"/>
      <c r="LF1" s="1174"/>
      <c r="LG1" s="1174"/>
      <c r="LH1" s="1174"/>
      <c r="LI1" s="1174"/>
      <c r="LJ1" s="1174"/>
      <c r="LK1" s="1174"/>
      <c r="LL1" s="1174"/>
      <c r="LM1" s="1174"/>
      <c r="LN1" s="1174"/>
      <c r="LO1" s="1174"/>
      <c r="LP1" s="1174"/>
      <c r="LQ1" s="1174"/>
      <c r="LR1" s="1174"/>
      <c r="LS1" s="1174"/>
      <c r="LT1" s="1174"/>
      <c r="LU1" s="1174"/>
      <c r="LV1" s="1174"/>
      <c r="LW1" s="1174"/>
      <c r="LX1" s="1174"/>
      <c r="LY1" s="1174"/>
      <c r="LZ1" s="1174"/>
      <c r="MA1" s="1174"/>
      <c r="MB1" s="1174"/>
      <c r="MC1" s="1174"/>
      <c r="MD1" s="1174"/>
      <c r="ME1" s="1174"/>
      <c r="MF1" s="1174"/>
      <c r="MG1" s="1174"/>
      <c r="MH1" s="1174"/>
      <c r="MI1" s="1174"/>
      <c r="MJ1" s="1174"/>
      <c r="MK1" s="1174"/>
      <c r="ML1" s="1174"/>
      <c r="MM1" s="1174"/>
      <c r="MN1" s="1174"/>
      <c r="MO1" s="1174"/>
      <c r="MP1" s="1174"/>
      <c r="MQ1" s="1174"/>
      <c r="MR1" s="1174"/>
      <c r="MS1" s="1174"/>
      <c r="MT1" s="1174"/>
      <c r="MU1" s="1174"/>
      <c r="MV1" s="1174"/>
      <c r="MW1" s="1174"/>
      <c r="MX1" s="1174"/>
      <c r="MY1" s="1174"/>
      <c r="MZ1" s="1174"/>
      <c r="NA1" s="1174"/>
      <c r="NB1" s="1174"/>
      <c r="NC1" s="1174"/>
      <c r="ND1" s="1174"/>
      <c r="NE1" s="1174"/>
      <c r="NF1" s="1174"/>
      <c r="NG1" s="1174"/>
      <c r="NH1" s="1174"/>
      <c r="NI1" s="1174"/>
      <c r="NJ1" s="1174"/>
      <c r="NK1" s="1174"/>
      <c r="NL1" s="1174"/>
      <c r="NM1" s="1174"/>
      <c r="NN1" s="1174"/>
      <c r="NO1" s="1174"/>
      <c r="NP1" s="1174"/>
      <c r="NQ1" s="1174"/>
      <c r="NR1" s="1174"/>
      <c r="NS1" s="1174"/>
      <c r="NT1" s="1174"/>
      <c r="NU1" s="1174"/>
      <c r="NV1" s="1174"/>
      <c r="NW1" s="1174"/>
      <c r="NX1" s="1174"/>
      <c r="NY1" s="1174"/>
      <c r="NZ1" s="1174"/>
      <c r="OA1" s="1174"/>
      <c r="OB1" s="1174"/>
      <c r="OC1" s="1174"/>
      <c r="OD1" s="1174"/>
      <c r="OE1" s="1174"/>
      <c r="OF1" s="1174"/>
      <c r="OG1" s="1174"/>
      <c r="OH1" s="1174"/>
      <c r="OI1" s="1174"/>
      <c r="OJ1" s="1174"/>
      <c r="OK1" s="1174"/>
      <c r="OL1" s="1174"/>
      <c r="OM1" s="1174"/>
      <c r="ON1" s="1174"/>
      <c r="OO1" s="1174"/>
      <c r="OP1" s="1174"/>
      <c r="OQ1" s="1174"/>
      <c r="OR1" s="1174"/>
      <c r="OS1" s="1174"/>
      <c r="OT1" s="1174"/>
      <c r="OU1" s="1174"/>
      <c r="OV1" s="1174"/>
      <c r="OW1" s="1174"/>
      <c r="OX1" s="1174"/>
      <c r="OY1" s="1174"/>
      <c r="OZ1" s="1174"/>
      <c r="PA1" s="1174"/>
      <c r="PB1" s="1174"/>
      <c r="PC1" s="1174"/>
      <c r="PD1" s="1174"/>
      <c r="PE1" s="1174"/>
      <c r="PF1" s="1174"/>
      <c r="PG1" s="1174"/>
      <c r="PH1" s="1174"/>
      <c r="PI1" s="1174"/>
      <c r="PJ1" s="1174"/>
      <c r="PK1" s="1174"/>
      <c r="PL1" s="1174"/>
      <c r="PM1" s="1174"/>
      <c r="PN1" s="1174"/>
      <c r="PO1" s="1174"/>
      <c r="PP1" s="1174"/>
      <c r="PQ1" s="1174"/>
      <c r="PR1" s="1174"/>
      <c r="PS1" s="1174"/>
      <c r="PT1" s="1174"/>
      <c r="PU1" s="1174"/>
      <c r="PV1" s="1174"/>
      <c r="PW1" s="1174"/>
      <c r="PX1" s="1174"/>
      <c r="PY1" s="1174"/>
      <c r="PZ1" s="1174"/>
      <c r="QA1" s="1174"/>
      <c r="QB1" s="1174"/>
      <c r="QC1" s="1174"/>
      <c r="QD1" s="1174"/>
      <c r="QE1" s="1174"/>
      <c r="QF1" s="1174"/>
      <c r="QG1" s="1174"/>
      <c r="QH1" s="1174"/>
      <c r="QI1" s="1174"/>
      <c r="QJ1" s="1174"/>
      <c r="QK1" s="1174"/>
      <c r="QL1" s="1174"/>
      <c r="QM1" s="1174"/>
      <c r="QN1" s="1174"/>
      <c r="QO1" s="1174"/>
      <c r="QP1" s="1174"/>
      <c r="QQ1" s="1174"/>
      <c r="QR1" s="1174"/>
      <c r="QS1" s="1174"/>
      <c r="QT1" s="1174"/>
      <c r="QU1" s="1174"/>
      <c r="QV1" s="1174"/>
      <c r="QW1" s="1174"/>
      <c r="QX1" s="1174"/>
      <c r="QY1" s="1174"/>
      <c r="QZ1" s="1174"/>
      <c r="RA1" s="1174"/>
      <c r="RB1" s="1174"/>
      <c r="RC1" s="1174"/>
      <c r="RD1" s="1174"/>
      <c r="RE1" s="1174"/>
      <c r="RF1" s="1174"/>
      <c r="RG1" s="1174"/>
      <c r="RH1" s="1174"/>
      <c r="RI1" s="1174"/>
      <c r="RJ1" s="1174"/>
      <c r="RK1" s="1174"/>
      <c r="RL1" s="1174"/>
      <c r="RM1" s="1174"/>
      <c r="RN1" s="1174"/>
      <c r="RO1" s="1174"/>
      <c r="RP1" s="1174"/>
      <c r="RQ1" s="1174"/>
      <c r="RR1" s="1174"/>
      <c r="RS1" s="1174"/>
      <c r="RT1" s="1174"/>
      <c r="RU1" s="1174"/>
      <c r="RV1" s="1174"/>
      <c r="RW1" s="1174"/>
      <c r="RX1" s="1174"/>
      <c r="RY1" s="1174"/>
      <c r="RZ1" s="1174"/>
      <c r="SA1" s="1174"/>
      <c r="SB1" s="1174"/>
      <c r="SC1" s="1174"/>
      <c r="SD1" s="1174"/>
      <c r="SE1" s="1174"/>
      <c r="SF1" s="1174"/>
      <c r="SG1" s="1174"/>
      <c r="SH1" s="1174"/>
      <c r="SI1" s="1174"/>
      <c r="SJ1" s="1174"/>
      <c r="SK1" s="1174"/>
      <c r="SL1" s="1174"/>
      <c r="SM1" s="1174"/>
      <c r="SN1" s="1174"/>
      <c r="SO1" s="1174"/>
      <c r="SP1" s="1174"/>
      <c r="SQ1" s="1174"/>
      <c r="SR1" s="1174"/>
      <c r="SS1" s="1174"/>
      <c r="ST1" s="1174"/>
      <c r="SU1" s="1174"/>
      <c r="SV1" s="1174"/>
      <c r="SW1" s="1174"/>
      <c r="SX1" s="1174"/>
      <c r="SY1" s="1174"/>
      <c r="SZ1" s="1174"/>
      <c r="TA1" s="1174"/>
      <c r="TB1" s="1174"/>
      <c r="TC1" s="1174"/>
      <c r="TD1" s="1174"/>
      <c r="TE1" s="1174"/>
      <c r="TF1" s="1174"/>
      <c r="TG1" s="1174"/>
      <c r="TH1" s="1174"/>
      <c r="TI1" s="1174"/>
      <c r="TJ1" s="1174"/>
      <c r="TK1" s="1174"/>
      <c r="TL1" s="1174"/>
      <c r="TM1" s="1174"/>
      <c r="TN1" s="1174"/>
      <c r="TO1" s="1174"/>
      <c r="TP1" s="1174"/>
      <c r="TQ1" s="1174"/>
      <c r="TR1" s="1174"/>
      <c r="TS1" s="1174"/>
      <c r="TT1" s="1174"/>
      <c r="TU1" s="1174"/>
      <c r="TV1" s="1174"/>
      <c r="TW1" s="1174"/>
      <c r="TX1" s="1174"/>
      <c r="TY1" s="1174"/>
      <c r="TZ1" s="1174"/>
      <c r="UA1" s="1174"/>
      <c r="UB1" s="1174"/>
      <c r="UC1" s="1174"/>
      <c r="UD1" s="1174"/>
      <c r="UE1" s="1174"/>
      <c r="UF1" s="1174"/>
      <c r="UG1" s="1174"/>
      <c r="UH1" s="1174"/>
      <c r="UI1" s="1174"/>
      <c r="UJ1" s="1174"/>
      <c r="UK1" s="1174"/>
      <c r="UL1" s="1174"/>
      <c r="UM1" s="1174"/>
      <c r="UN1" s="1174"/>
      <c r="UO1" s="1174"/>
      <c r="UP1" s="1174"/>
      <c r="UQ1" s="1174"/>
      <c r="UR1" s="1174"/>
      <c r="US1" s="1174"/>
      <c r="UT1" s="1174"/>
      <c r="UU1" s="1174"/>
      <c r="UV1" s="1174"/>
      <c r="UW1" s="1174"/>
      <c r="UX1" s="1174"/>
      <c r="UY1" s="1174"/>
      <c r="UZ1" s="1174"/>
      <c r="VA1" s="1174"/>
      <c r="VB1" s="1174"/>
      <c r="VC1" s="1174"/>
      <c r="VD1" s="1174"/>
      <c r="VE1" s="1174"/>
      <c r="VF1" s="1174"/>
      <c r="VG1" s="1174"/>
      <c r="VH1" s="1174"/>
      <c r="VI1" s="1174"/>
      <c r="VJ1" s="1174"/>
      <c r="VK1" s="1174"/>
      <c r="VL1" s="1174"/>
      <c r="VM1" s="1174"/>
      <c r="VN1" s="1174"/>
      <c r="VO1" s="1174"/>
      <c r="VP1" s="1174"/>
      <c r="VQ1" s="1174"/>
      <c r="VR1" s="1174"/>
      <c r="VS1" s="1174"/>
      <c r="VT1" s="1174"/>
      <c r="VU1" s="1174"/>
      <c r="VV1" s="1174"/>
      <c r="VW1" s="1174"/>
      <c r="VX1" s="1174"/>
      <c r="VY1" s="1174"/>
      <c r="VZ1" s="1174"/>
      <c r="WA1" s="1174"/>
      <c r="WB1" s="1174"/>
      <c r="WC1" s="1174"/>
      <c r="WD1" s="1174"/>
      <c r="WE1" s="1174"/>
      <c r="WF1" s="1174"/>
      <c r="WG1" s="1174"/>
      <c r="WH1" s="1174"/>
      <c r="WI1" s="1174"/>
      <c r="WJ1" s="1174"/>
      <c r="WK1" s="1174"/>
      <c r="WL1" s="1174"/>
      <c r="WM1" s="1174"/>
      <c r="WN1" s="1174"/>
      <c r="WO1" s="1174"/>
      <c r="WP1" s="1174"/>
      <c r="WQ1" s="1174"/>
      <c r="WR1" s="1174"/>
      <c r="WS1" s="1174"/>
      <c r="WT1" s="1174"/>
      <c r="WU1" s="1174"/>
      <c r="WV1" s="1174"/>
      <c r="WW1" s="1174"/>
      <c r="WX1" s="1174"/>
      <c r="WY1" s="1174"/>
      <c r="WZ1" s="1174"/>
      <c r="XA1" s="1174"/>
      <c r="XB1" s="1174"/>
      <c r="XC1" s="1174"/>
      <c r="XD1" s="1174"/>
      <c r="XE1" s="1174"/>
      <c r="XF1" s="1174"/>
      <c r="XG1" s="1174"/>
      <c r="XH1" s="1174"/>
      <c r="XI1" s="1174"/>
      <c r="XJ1" s="1174"/>
      <c r="XK1" s="1174"/>
      <c r="XL1" s="1174"/>
      <c r="XM1" s="1174"/>
      <c r="XN1" s="1174"/>
      <c r="XO1" s="1174"/>
      <c r="XP1" s="1174"/>
      <c r="XQ1" s="1174"/>
      <c r="XR1" s="1174"/>
      <c r="XS1" s="1174"/>
      <c r="XT1" s="1174"/>
      <c r="XU1" s="1174"/>
      <c r="XV1" s="1174"/>
      <c r="XW1" s="1174"/>
      <c r="XX1" s="1174"/>
      <c r="XY1" s="1174"/>
      <c r="XZ1" s="1174"/>
      <c r="YA1" s="1174"/>
      <c r="YB1" s="1174"/>
      <c r="YC1" s="1174"/>
      <c r="YD1" s="1174"/>
      <c r="YE1" s="1174"/>
      <c r="YF1" s="1174"/>
      <c r="YG1" s="1174"/>
      <c r="YH1" s="1174"/>
      <c r="YI1" s="1174"/>
      <c r="YJ1" s="1174"/>
      <c r="YK1" s="1174"/>
      <c r="YL1" s="1174"/>
      <c r="YM1" s="1174"/>
      <c r="YN1" s="1174"/>
      <c r="YO1" s="1174"/>
      <c r="YP1" s="1174"/>
      <c r="YQ1" s="1174"/>
      <c r="YR1" s="1174"/>
      <c r="YS1" s="1174"/>
      <c r="YT1" s="1174"/>
      <c r="YU1" s="1174"/>
      <c r="YV1" s="1174"/>
      <c r="YW1" s="1174"/>
      <c r="YX1" s="1174"/>
      <c r="YY1" s="1174"/>
      <c r="YZ1" s="1174"/>
      <c r="ZA1" s="1174"/>
      <c r="ZB1" s="1174"/>
      <c r="ZC1" s="1174"/>
      <c r="ZD1" s="1174"/>
      <c r="ZE1" s="1174"/>
      <c r="ZF1" s="1174"/>
      <c r="ZG1" s="1174"/>
      <c r="ZH1" s="1174"/>
      <c r="ZI1" s="1174"/>
      <c r="ZJ1" s="1174"/>
      <c r="ZK1" s="1174"/>
      <c r="ZL1" s="1174"/>
      <c r="ZM1" s="1174"/>
      <c r="ZN1" s="1174"/>
      <c r="ZO1" s="1174"/>
      <c r="ZP1" s="1174"/>
      <c r="ZQ1" s="1174"/>
      <c r="ZR1" s="1174"/>
      <c r="ZS1" s="1174"/>
      <c r="ZT1" s="1174"/>
      <c r="ZU1" s="1174"/>
      <c r="ZV1" s="1174"/>
      <c r="ZW1" s="1174"/>
      <c r="ZX1" s="1174"/>
      <c r="ZY1" s="1174"/>
      <c r="ZZ1" s="1174"/>
      <c r="AAA1" s="1174"/>
      <c r="AAB1" s="1174"/>
      <c r="AAC1" s="1174"/>
      <c r="AAD1" s="1174"/>
      <c r="AAE1" s="1174"/>
      <c r="AAF1" s="1174"/>
      <c r="AAG1" s="1174"/>
      <c r="AAH1" s="1174"/>
      <c r="AAI1" s="1174"/>
      <c r="AAJ1" s="1174"/>
      <c r="AAK1" s="1174"/>
      <c r="AAL1" s="1174"/>
      <c r="AAM1" s="1174"/>
      <c r="AAN1" s="1174"/>
      <c r="AAO1" s="1174"/>
      <c r="AAP1" s="1174"/>
      <c r="AAQ1" s="1174"/>
      <c r="AAR1" s="1174"/>
      <c r="AAS1" s="1174"/>
      <c r="AAT1" s="1174"/>
      <c r="AAU1" s="1174"/>
      <c r="AAV1" s="1174"/>
      <c r="AAW1" s="1174"/>
      <c r="AAX1" s="1174"/>
      <c r="AAY1" s="1174"/>
      <c r="AAZ1" s="1174"/>
      <c r="ABA1" s="1174"/>
      <c r="ABB1" s="1174"/>
      <c r="ABC1" s="1174"/>
      <c r="ABD1" s="1174"/>
      <c r="ABE1" s="1174"/>
      <c r="ABF1" s="1174"/>
      <c r="ABG1" s="1174"/>
      <c r="ABH1" s="1174"/>
      <c r="ABI1" s="1174"/>
      <c r="ABJ1" s="1174"/>
      <c r="ABK1" s="1174"/>
      <c r="ABL1" s="1174"/>
      <c r="ABM1" s="1174"/>
      <c r="ABN1" s="1174"/>
      <c r="ABO1" s="1174"/>
      <c r="ABP1" s="1174"/>
      <c r="ABQ1" s="1174"/>
      <c r="ABR1" s="1174"/>
      <c r="ABS1" s="1174"/>
      <c r="ABT1" s="1174"/>
      <c r="ABU1" s="1174"/>
      <c r="ABV1" s="1174"/>
      <c r="ABW1" s="1174"/>
      <c r="ABX1" s="1174"/>
      <c r="ABY1" s="1174"/>
      <c r="ABZ1" s="1174"/>
      <c r="ACA1" s="1174"/>
      <c r="ACB1" s="1174"/>
      <c r="ACC1" s="1174"/>
      <c r="ACD1" s="1174"/>
      <c r="ACE1" s="1174"/>
      <c r="ACF1" s="1174"/>
      <c r="ACG1" s="1174"/>
      <c r="ACH1" s="1174"/>
      <c r="ACI1" s="1174"/>
      <c r="ACJ1" s="1174"/>
      <c r="ACK1" s="1174"/>
      <c r="ACL1" s="1174"/>
      <c r="ACM1" s="1174"/>
      <c r="ACN1" s="1174"/>
      <c r="ACO1" s="1174"/>
      <c r="ACP1" s="1174"/>
      <c r="ACQ1" s="1174"/>
      <c r="ACR1" s="1174"/>
      <c r="ACS1" s="1174"/>
      <c r="ACT1" s="1174"/>
      <c r="ACU1" s="1174"/>
      <c r="ACV1" s="1174"/>
      <c r="ACW1" s="1174"/>
      <c r="ACX1" s="1174"/>
      <c r="ACY1" s="1174"/>
      <c r="ACZ1" s="1174"/>
      <c r="ADA1" s="1174"/>
      <c r="ADB1" s="1174"/>
      <c r="ADC1" s="1174"/>
      <c r="ADD1" s="1174"/>
      <c r="ADE1" s="1174"/>
      <c r="ADF1" s="1174"/>
      <c r="ADG1" s="1174"/>
      <c r="ADH1" s="1174"/>
      <c r="ADI1" s="1174"/>
      <c r="ADJ1" s="1174"/>
      <c r="ADK1" s="1174"/>
      <c r="ADL1" s="1174"/>
      <c r="ADM1" s="1174"/>
      <c r="ADN1" s="1174"/>
      <c r="ADO1" s="1174"/>
      <c r="ADP1" s="1174"/>
      <c r="ADQ1" s="1174"/>
      <c r="ADR1" s="1174"/>
      <c r="ADS1" s="1174"/>
      <c r="ADT1" s="1174"/>
      <c r="ADU1" s="1174"/>
      <c r="ADV1" s="1174"/>
      <c r="ADW1" s="1174"/>
      <c r="ADX1" s="1174"/>
      <c r="ADY1" s="1174"/>
      <c r="ADZ1" s="1174"/>
      <c r="AEA1" s="1174"/>
      <c r="AEB1" s="1174"/>
      <c r="AEC1" s="1174"/>
      <c r="AED1" s="1174"/>
      <c r="AEE1" s="1174"/>
      <c r="AEF1" s="1174"/>
      <c r="AEG1" s="1174"/>
      <c r="AEH1" s="1174"/>
      <c r="AEI1" s="1174"/>
      <c r="AEJ1" s="1174"/>
      <c r="AEK1" s="1174"/>
      <c r="AEL1" s="1174"/>
      <c r="AEM1" s="1174"/>
      <c r="AEN1" s="1174"/>
      <c r="AEO1" s="1174"/>
      <c r="AEP1" s="1174"/>
      <c r="AEQ1" s="1174"/>
      <c r="AER1" s="1174"/>
      <c r="AES1" s="1174"/>
      <c r="AET1" s="1174"/>
      <c r="AEU1" s="1174"/>
      <c r="AEV1" s="1174"/>
      <c r="AEW1" s="1174"/>
      <c r="AEX1" s="1174"/>
      <c r="AEY1" s="1174"/>
      <c r="AEZ1" s="1174"/>
      <c r="AFA1" s="1174"/>
      <c r="AFB1" s="1174"/>
      <c r="AFC1" s="1174"/>
      <c r="AFD1" s="1174"/>
      <c r="AFE1" s="1174"/>
      <c r="AFF1" s="1174"/>
      <c r="AFG1" s="1174"/>
      <c r="AFH1" s="1174"/>
      <c r="AFI1" s="1174"/>
      <c r="AFJ1" s="1174"/>
      <c r="AFK1" s="1174"/>
      <c r="AFL1" s="1174"/>
      <c r="AFM1" s="1174"/>
      <c r="AFN1" s="1174"/>
      <c r="AFO1" s="1174"/>
      <c r="AFP1" s="1174"/>
      <c r="AFQ1" s="1174"/>
      <c r="AFR1" s="1174"/>
      <c r="AFS1" s="1174"/>
      <c r="AFT1" s="1174"/>
      <c r="AFU1" s="1174"/>
      <c r="AFV1" s="1174"/>
      <c r="AFW1" s="1174"/>
      <c r="AFX1" s="1174"/>
      <c r="AFY1" s="1174"/>
      <c r="AFZ1" s="1174"/>
      <c r="AGA1" s="1174"/>
      <c r="AGB1" s="1174"/>
      <c r="AGC1" s="1174"/>
      <c r="AGD1" s="1174"/>
      <c r="AGE1" s="1174"/>
      <c r="AGF1" s="1174"/>
      <c r="AGG1" s="1174"/>
      <c r="AGH1" s="1174"/>
      <c r="AGI1" s="1174"/>
      <c r="AGJ1" s="1174"/>
      <c r="AGK1" s="1174"/>
      <c r="AGL1" s="1174"/>
      <c r="AGM1" s="1174"/>
      <c r="AGN1" s="1174"/>
      <c r="AGO1" s="1174"/>
      <c r="AGP1" s="1174"/>
      <c r="AGQ1" s="1174"/>
      <c r="AGR1" s="1174"/>
      <c r="AGS1" s="1174"/>
      <c r="AGT1" s="1174"/>
      <c r="AGU1" s="1174"/>
      <c r="AGV1" s="1174"/>
      <c r="AGW1" s="1174"/>
      <c r="AGX1" s="1174"/>
      <c r="AGY1" s="1174"/>
      <c r="AGZ1" s="1174"/>
      <c r="AHA1" s="1174"/>
      <c r="AHB1" s="1174"/>
      <c r="AHC1" s="1174"/>
      <c r="AHD1" s="1174"/>
      <c r="AHE1" s="1174"/>
      <c r="AHF1" s="1174"/>
      <c r="AHG1" s="1174"/>
      <c r="AHH1" s="1174"/>
      <c r="AHI1" s="1174"/>
      <c r="AHJ1" s="1174"/>
      <c r="AHK1" s="1174"/>
      <c r="AHL1" s="1174"/>
      <c r="AHM1" s="1174"/>
      <c r="AHN1" s="1174"/>
      <c r="AHO1" s="1174"/>
      <c r="AHP1" s="1174"/>
      <c r="AHQ1" s="1174"/>
      <c r="AHR1" s="1174"/>
      <c r="AHS1" s="1174"/>
      <c r="AHT1" s="1174"/>
      <c r="AHU1" s="1174"/>
      <c r="AHV1" s="1174"/>
      <c r="AHW1" s="1174"/>
      <c r="AHX1" s="1174"/>
      <c r="AHY1" s="1174"/>
      <c r="AHZ1" s="1174"/>
      <c r="AIA1" s="1174"/>
      <c r="AIB1" s="1174"/>
      <c r="AIC1" s="1174"/>
      <c r="AID1" s="1174"/>
      <c r="AIE1" s="1174"/>
      <c r="AIF1" s="1174"/>
      <c r="AIG1" s="1174"/>
      <c r="AIH1" s="1174"/>
      <c r="AII1" s="1174"/>
      <c r="AIJ1" s="1174"/>
      <c r="AIK1" s="1174"/>
      <c r="AIL1" s="1174"/>
      <c r="AIM1" s="1174"/>
      <c r="AIN1" s="1174"/>
      <c r="AIO1" s="1174"/>
      <c r="AIP1" s="1174"/>
      <c r="AIQ1" s="1174"/>
      <c r="AIR1" s="1174"/>
      <c r="AIS1" s="1174"/>
      <c r="AIT1" s="1174"/>
      <c r="AIU1" s="1174"/>
      <c r="AIV1" s="1174"/>
      <c r="AIW1" s="1174"/>
      <c r="AIX1" s="1174"/>
      <c r="AIY1" s="1174"/>
      <c r="AIZ1" s="1174"/>
      <c r="AJA1" s="1174"/>
      <c r="AJB1" s="1174"/>
      <c r="AJC1" s="1174"/>
      <c r="AJD1" s="1174"/>
      <c r="AJE1" s="1174"/>
      <c r="AJF1" s="1174"/>
      <c r="AJG1" s="1174"/>
      <c r="AJH1" s="1174"/>
      <c r="AJI1" s="1174"/>
      <c r="AJJ1" s="1174"/>
      <c r="AJK1" s="1174"/>
      <c r="AJL1" s="1174"/>
      <c r="AJM1" s="1174"/>
      <c r="AJN1" s="1174"/>
      <c r="AJO1" s="1174"/>
      <c r="AJP1" s="1174"/>
      <c r="AJQ1" s="1174"/>
      <c r="AJR1" s="1174"/>
      <c r="AJS1" s="1174"/>
      <c r="AJT1" s="1174"/>
      <c r="AJU1" s="1174"/>
      <c r="AJV1" s="1174"/>
      <c r="AJW1" s="1174"/>
      <c r="AJX1" s="1174"/>
      <c r="AJY1" s="1174"/>
      <c r="AJZ1" s="1174"/>
      <c r="AKA1" s="1174"/>
      <c r="AKB1" s="1174"/>
      <c r="AKC1" s="1174"/>
      <c r="AKD1" s="1174"/>
      <c r="AKE1" s="1174"/>
      <c r="AKF1" s="1174"/>
      <c r="AKG1" s="1174"/>
      <c r="AKH1" s="1174"/>
      <c r="AKI1" s="1174"/>
      <c r="AKJ1" s="1174"/>
      <c r="AKK1" s="1174"/>
      <c r="AKL1" s="1174"/>
      <c r="AKM1" s="1174"/>
      <c r="AKN1" s="1174"/>
      <c r="AKO1" s="1174"/>
      <c r="AKP1" s="1174"/>
      <c r="AKQ1" s="1174"/>
      <c r="AKR1" s="1174"/>
      <c r="AKS1" s="1174"/>
      <c r="AKT1" s="1174"/>
      <c r="AKU1" s="1174"/>
      <c r="AKV1" s="1174"/>
      <c r="AKW1" s="1174"/>
      <c r="AKX1" s="1174"/>
      <c r="AKY1" s="1174"/>
      <c r="AKZ1" s="1174"/>
      <c r="ALA1" s="1174"/>
      <c r="ALB1" s="1174"/>
      <c r="ALC1" s="1174"/>
      <c r="ALD1" s="1174"/>
      <c r="ALE1" s="1174"/>
      <c r="ALF1" s="1174"/>
      <c r="ALG1" s="1174"/>
      <c r="ALH1" s="1174"/>
      <c r="ALI1" s="1174"/>
      <c r="ALJ1" s="1174"/>
      <c r="ALK1" s="1174"/>
      <c r="ALL1" s="1174"/>
      <c r="ALM1" s="1174"/>
      <c r="ALN1" s="1174"/>
      <c r="ALO1" s="1174"/>
      <c r="ALP1" s="1174"/>
      <c r="ALQ1" s="1174"/>
      <c r="ALR1" s="1174"/>
      <c r="ALS1" s="1174"/>
      <c r="ALT1" s="1174"/>
      <c r="ALU1" s="1174"/>
      <c r="ALV1" s="1174"/>
      <c r="ALW1" s="1174"/>
      <c r="ALX1" s="1174"/>
      <c r="ALY1" s="1174"/>
      <c r="ALZ1" s="1174"/>
      <c r="AMA1" s="1174"/>
      <c r="AMB1" s="1174"/>
      <c r="AMC1" s="1174"/>
      <c r="AMD1" s="1174"/>
      <c r="AME1" s="1174"/>
      <c r="AMF1" s="1174"/>
      <c r="AMG1" s="1174"/>
      <c r="AMH1" s="1174"/>
      <c r="AMI1" s="1174"/>
      <c r="AMJ1" s="1174"/>
      <c r="AMK1" s="1174"/>
      <c r="AML1" s="1174"/>
      <c r="AMM1" s="1174"/>
      <c r="AMN1" s="1174"/>
      <c r="AMO1" s="1174"/>
      <c r="AMP1" s="1174"/>
      <c r="AMQ1" s="1174"/>
      <c r="AMR1" s="1174"/>
      <c r="AMS1" s="1174"/>
      <c r="AMT1" s="1174"/>
      <c r="AMU1" s="1174"/>
      <c r="AMV1" s="1174"/>
      <c r="AMW1" s="1174"/>
      <c r="AMX1" s="1174"/>
      <c r="AMY1" s="1174"/>
      <c r="AMZ1" s="1174"/>
      <c r="ANA1" s="1174"/>
      <c r="ANB1" s="1174"/>
      <c r="ANC1" s="1174"/>
      <c r="AND1" s="1174"/>
      <c r="ANE1" s="1174"/>
      <c r="ANF1" s="1174"/>
      <c r="ANG1" s="1174"/>
      <c r="ANH1" s="1174"/>
      <c r="ANI1" s="1174"/>
      <c r="ANJ1" s="1174"/>
      <c r="ANK1" s="1174"/>
      <c r="ANL1" s="1174"/>
      <c r="ANM1" s="1174"/>
      <c r="ANN1" s="1174"/>
      <c r="ANO1" s="1174"/>
      <c r="ANP1" s="1174"/>
      <c r="ANQ1" s="1174"/>
      <c r="ANR1" s="1174"/>
      <c r="ANS1" s="1174"/>
      <c r="ANT1" s="1174"/>
      <c r="ANU1" s="1174"/>
      <c r="ANV1" s="1174"/>
      <c r="ANW1" s="1174"/>
      <c r="ANX1" s="1174"/>
      <c r="ANY1" s="1174"/>
      <c r="ANZ1" s="1174"/>
      <c r="AOA1" s="1174"/>
      <c r="AOB1" s="1174"/>
      <c r="AOC1" s="1174"/>
      <c r="AOD1" s="1174"/>
      <c r="AOE1" s="1174"/>
      <c r="AOF1" s="1174"/>
      <c r="AOG1" s="1174"/>
      <c r="AOH1" s="1174"/>
      <c r="AOI1" s="1174"/>
      <c r="AOJ1" s="1174"/>
      <c r="AOK1" s="1174"/>
      <c r="AOL1" s="1174"/>
      <c r="AOM1" s="1174"/>
      <c r="AON1" s="1174"/>
      <c r="AOO1" s="1174"/>
      <c r="AOP1" s="1174"/>
      <c r="AOQ1" s="1174"/>
      <c r="AOR1" s="1174"/>
      <c r="AOS1" s="1174"/>
      <c r="AOT1" s="1174"/>
      <c r="AOU1" s="1174"/>
      <c r="AOV1" s="1174"/>
      <c r="AOW1" s="1174"/>
      <c r="AOX1" s="1174"/>
      <c r="AOY1" s="1174"/>
      <c r="AOZ1" s="1174"/>
      <c r="APA1" s="1174"/>
      <c r="APB1" s="1174"/>
      <c r="APC1" s="1174"/>
      <c r="APD1" s="1174"/>
      <c r="APE1" s="1174"/>
      <c r="APF1" s="1174"/>
      <c r="APG1" s="1174"/>
      <c r="APH1" s="1174"/>
      <c r="API1" s="1174"/>
      <c r="APJ1" s="1174"/>
      <c r="APK1" s="1174"/>
      <c r="APL1" s="1174"/>
      <c r="APM1" s="1174"/>
      <c r="APN1" s="1174"/>
      <c r="APO1" s="1174"/>
      <c r="APP1" s="1174"/>
      <c r="APQ1" s="1174"/>
      <c r="APR1" s="1174"/>
      <c r="APS1" s="1174"/>
      <c r="APT1" s="1174"/>
      <c r="APU1" s="1174"/>
      <c r="APV1" s="1174"/>
      <c r="APW1" s="1174"/>
      <c r="APX1" s="1174"/>
      <c r="APY1" s="1174"/>
      <c r="APZ1" s="1174"/>
      <c r="AQA1" s="1174"/>
      <c r="AQB1" s="1174"/>
      <c r="AQC1" s="1174"/>
      <c r="AQD1" s="1174"/>
      <c r="AQE1" s="1174"/>
      <c r="AQF1" s="1174"/>
      <c r="AQG1" s="1174"/>
      <c r="AQH1" s="1174"/>
      <c r="AQI1" s="1174"/>
      <c r="AQJ1" s="1174"/>
      <c r="AQK1" s="1174"/>
      <c r="AQL1" s="1174"/>
      <c r="AQM1" s="1174"/>
      <c r="AQN1" s="1174"/>
      <c r="AQO1" s="1174"/>
      <c r="AQP1" s="1174"/>
      <c r="AQQ1" s="1174"/>
      <c r="AQR1" s="1174"/>
      <c r="AQS1" s="1174"/>
      <c r="AQT1" s="1174"/>
      <c r="AQU1" s="1174"/>
      <c r="AQV1" s="1174"/>
      <c r="AQW1" s="1174"/>
      <c r="AQX1" s="1174"/>
      <c r="AQY1" s="1174"/>
      <c r="AQZ1" s="1174"/>
      <c r="ARA1" s="1174"/>
      <c r="ARB1" s="1174"/>
      <c r="ARC1" s="1174"/>
      <c r="ARD1" s="1174"/>
      <c r="ARE1" s="1174"/>
      <c r="ARF1" s="1174"/>
      <c r="ARG1" s="1174"/>
      <c r="ARH1" s="1174"/>
      <c r="ARI1" s="1174"/>
      <c r="ARJ1" s="1174"/>
      <c r="ARK1" s="1174"/>
      <c r="ARL1" s="1174"/>
      <c r="ARM1" s="1174"/>
      <c r="ARN1" s="1174"/>
      <c r="ARO1" s="1174"/>
      <c r="ARP1" s="1174"/>
      <c r="ARQ1" s="1174"/>
      <c r="ARR1" s="1174"/>
      <c r="ARS1" s="1174"/>
      <c r="ART1" s="1174"/>
      <c r="ARU1" s="1174"/>
      <c r="ARV1" s="1174"/>
      <c r="ARW1" s="1174"/>
      <c r="ARX1" s="1174"/>
      <c r="ARY1" s="1174"/>
      <c r="ARZ1" s="1174"/>
      <c r="ASA1" s="1174"/>
      <c r="ASB1" s="1174"/>
      <c r="ASC1" s="1174"/>
      <c r="ASD1" s="1174"/>
      <c r="ASE1" s="1174"/>
      <c r="ASF1" s="1174"/>
      <c r="ASG1" s="1174"/>
      <c r="ASH1" s="1174"/>
      <c r="ASI1" s="1174"/>
      <c r="ASJ1" s="1174"/>
      <c r="ASK1" s="1174"/>
      <c r="ASL1" s="1174"/>
      <c r="ASM1" s="1174"/>
      <c r="ASN1" s="1174"/>
      <c r="ASO1" s="1174"/>
      <c r="ASP1" s="1174"/>
      <c r="ASQ1" s="1174"/>
      <c r="ASR1" s="1174"/>
      <c r="ASS1" s="1174"/>
      <c r="AST1" s="1174"/>
      <c r="ASU1" s="1174"/>
      <c r="ASV1" s="1174"/>
      <c r="ASW1" s="1174"/>
      <c r="ASX1" s="1174"/>
      <c r="ASY1" s="1174"/>
      <c r="ASZ1" s="1174"/>
      <c r="ATA1" s="1174"/>
      <c r="ATB1" s="1174"/>
      <c r="ATC1" s="1174"/>
      <c r="ATD1" s="1174"/>
      <c r="ATE1" s="1174"/>
      <c r="ATF1" s="1174"/>
      <c r="ATG1" s="1174"/>
      <c r="ATH1" s="1174"/>
      <c r="ATI1" s="1174"/>
      <c r="ATJ1" s="1174"/>
      <c r="ATK1" s="1174"/>
      <c r="ATL1" s="1174"/>
      <c r="ATM1" s="1174"/>
      <c r="ATN1" s="1174"/>
      <c r="ATO1" s="1174"/>
      <c r="ATP1" s="1174"/>
      <c r="ATQ1" s="1174"/>
      <c r="ATR1" s="1174"/>
      <c r="ATS1" s="1174"/>
      <c r="ATT1" s="1174"/>
      <c r="ATU1" s="1174"/>
      <c r="ATV1" s="1174"/>
      <c r="ATW1" s="1174"/>
      <c r="ATX1" s="1174"/>
      <c r="ATY1" s="1174"/>
      <c r="ATZ1" s="1174"/>
      <c r="AUA1" s="1174"/>
      <c r="AUB1" s="1174"/>
      <c r="AUC1" s="1174"/>
      <c r="AUD1" s="1174"/>
      <c r="AUE1" s="1174"/>
      <c r="AUF1" s="1174"/>
      <c r="AUG1" s="1174"/>
      <c r="AUH1" s="1174"/>
      <c r="AUI1" s="1174"/>
      <c r="AUJ1" s="1174"/>
      <c r="AUK1" s="1174"/>
      <c r="AUL1" s="1174"/>
      <c r="AUM1" s="1174"/>
      <c r="AUN1" s="1174"/>
      <c r="AUO1" s="1174"/>
      <c r="AUP1" s="1174"/>
      <c r="AUQ1" s="1174"/>
      <c r="AUR1" s="1174"/>
      <c r="AUS1" s="1174"/>
      <c r="AUT1" s="1174"/>
      <c r="AUU1" s="1174"/>
      <c r="AUV1" s="1174"/>
      <c r="AUW1" s="1174"/>
      <c r="AUX1" s="1174"/>
      <c r="AUY1" s="1174"/>
      <c r="AUZ1" s="1174"/>
      <c r="AVA1" s="1174"/>
      <c r="AVB1" s="1174"/>
      <c r="AVC1" s="1174"/>
      <c r="AVD1" s="1174"/>
      <c r="AVE1" s="1174"/>
      <c r="AVF1" s="1174"/>
      <c r="AVG1" s="1174"/>
      <c r="AVH1" s="1174"/>
      <c r="AVI1" s="1174"/>
      <c r="AVJ1" s="1174"/>
      <c r="AVK1" s="1174"/>
      <c r="AVL1" s="1174"/>
      <c r="AVM1" s="1174"/>
      <c r="AVN1" s="1174"/>
      <c r="AVO1" s="1174"/>
      <c r="AVP1" s="1174"/>
      <c r="AVQ1" s="1174"/>
      <c r="AVR1" s="1174"/>
      <c r="AVS1" s="1174"/>
      <c r="AVT1" s="1174"/>
      <c r="AVU1" s="1174"/>
      <c r="AVV1" s="1174"/>
      <c r="AVW1" s="1174"/>
      <c r="AVX1" s="1174"/>
      <c r="AVY1" s="1174"/>
      <c r="AVZ1" s="1174"/>
      <c r="AWA1" s="1174"/>
      <c r="AWB1" s="1174"/>
      <c r="AWC1" s="1174"/>
      <c r="AWD1" s="1174"/>
      <c r="AWE1" s="1174"/>
      <c r="AWF1" s="1174"/>
      <c r="AWG1" s="1174"/>
      <c r="AWH1" s="1174"/>
      <c r="AWI1" s="1174"/>
      <c r="AWJ1" s="1174"/>
      <c r="AWK1" s="1174"/>
      <c r="AWL1" s="1174"/>
      <c r="AWM1" s="1174"/>
      <c r="AWN1" s="1174"/>
      <c r="AWO1" s="1174"/>
      <c r="AWP1" s="1174"/>
      <c r="AWQ1" s="1174"/>
      <c r="AWR1" s="1174"/>
      <c r="AWS1" s="1174"/>
      <c r="AWT1" s="1174"/>
      <c r="AWU1" s="1174"/>
      <c r="AWV1" s="1174"/>
      <c r="AWW1" s="1174"/>
      <c r="AWX1" s="1174"/>
      <c r="AWY1" s="1174"/>
      <c r="AWZ1" s="1174"/>
      <c r="AXA1" s="1174"/>
      <c r="AXB1" s="1174"/>
      <c r="AXC1" s="1174"/>
      <c r="AXD1" s="1174"/>
      <c r="AXE1" s="1174"/>
      <c r="AXF1" s="1174"/>
      <c r="AXG1" s="1174"/>
      <c r="AXH1" s="1174"/>
      <c r="AXI1" s="1174"/>
      <c r="AXJ1" s="1174"/>
      <c r="AXK1" s="1174"/>
      <c r="AXL1" s="1174"/>
      <c r="AXM1" s="1174"/>
      <c r="AXN1" s="1174"/>
      <c r="AXO1" s="1174"/>
      <c r="AXP1" s="1174"/>
      <c r="AXQ1" s="1174"/>
      <c r="AXR1" s="1174"/>
      <c r="AXS1" s="1174"/>
      <c r="AXT1" s="1174"/>
      <c r="AXU1" s="1174"/>
      <c r="AXV1" s="1174"/>
      <c r="AXW1" s="1174"/>
      <c r="AXX1" s="1174"/>
      <c r="AXY1" s="1174"/>
      <c r="AXZ1" s="1174"/>
      <c r="AYA1" s="1174"/>
      <c r="AYB1" s="1174"/>
      <c r="AYC1" s="1174"/>
      <c r="AYD1" s="1174"/>
      <c r="AYE1" s="1174"/>
      <c r="AYF1" s="1174"/>
      <c r="AYG1" s="1174"/>
      <c r="AYH1" s="1174"/>
      <c r="AYI1" s="1174"/>
      <c r="AYJ1" s="1174"/>
      <c r="AYK1" s="1174"/>
      <c r="AYL1" s="1174"/>
      <c r="AYM1" s="1174"/>
      <c r="AYN1" s="1174"/>
      <c r="AYO1" s="1174"/>
      <c r="AYP1" s="1174"/>
      <c r="AYQ1" s="1174"/>
      <c r="AYR1" s="1174"/>
      <c r="AYS1" s="1174"/>
      <c r="AYT1" s="1174"/>
      <c r="AYU1" s="1174"/>
      <c r="AYV1" s="1174"/>
      <c r="AYW1" s="1174"/>
      <c r="AYX1" s="1174"/>
      <c r="AYY1" s="1174"/>
      <c r="AYZ1" s="1174"/>
      <c r="AZA1" s="1174"/>
      <c r="AZB1" s="1174"/>
      <c r="AZC1" s="1174"/>
      <c r="AZD1" s="1174"/>
      <c r="AZE1" s="1174"/>
      <c r="AZF1" s="1174"/>
      <c r="AZG1" s="1174"/>
      <c r="AZH1" s="1174"/>
      <c r="AZI1" s="1174"/>
      <c r="AZJ1" s="1174"/>
      <c r="AZK1" s="1174"/>
      <c r="AZL1" s="1174"/>
      <c r="AZM1" s="1174"/>
      <c r="AZN1" s="1174"/>
      <c r="AZO1" s="1174"/>
      <c r="AZP1" s="1174"/>
      <c r="AZQ1" s="1174"/>
      <c r="AZR1" s="1174"/>
      <c r="AZS1" s="1174"/>
      <c r="AZT1" s="1174"/>
      <c r="AZU1" s="1174"/>
      <c r="AZV1" s="1174"/>
      <c r="AZW1" s="1174"/>
      <c r="AZX1" s="1174"/>
      <c r="AZY1" s="1174"/>
      <c r="AZZ1" s="1174"/>
      <c r="BAA1" s="1174"/>
      <c r="BAB1" s="1174"/>
      <c r="BAC1" s="1174"/>
      <c r="BAD1" s="1174"/>
      <c r="BAE1" s="1174"/>
      <c r="BAF1" s="1174"/>
      <c r="BAG1" s="1174"/>
      <c r="BAH1" s="1174"/>
      <c r="BAI1" s="1174"/>
      <c r="BAJ1" s="1174"/>
      <c r="BAK1" s="1174"/>
      <c r="BAL1" s="1174"/>
      <c r="BAM1" s="1174"/>
      <c r="BAN1" s="1174"/>
      <c r="BAO1" s="1174"/>
      <c r="BAP1" s="1174"/>
      <c r="BAQ1" s="1174"/>
      <c r="BAR1" s="1174"/>
      <c r="BAS1" s="1174"/>
      <c r="BAT1" s="1174"/>
      <c r="BAU1" s="1174"/>
      <c r="BAV1" s="1174"/>
      <c r="BAW1" s="1174"/>
      <c r="BAX1" s="1174"/>
      <c r="BAY1" s="1174"/>
      <c r="BAZ1" s="1174"/>
      <c r="BBA1" s="1174"/>
      <c r="BBB1" s="1174"/>
      <c r="BBC1" s="1174"/>
      <c r="BBD1" s="1174"/>
      <c r="BBE1" s="1174"/>
      <c r="BBF1" s="1174"/>
      <c r="BBG1" s="1174"/>
      <c r="BBH1" s="1174"/>
      <c r="BBI1" s="1174"/>
      <c r="BBJ1" s="1174"/>
      <c r="BBK1" s="1174"/>
      <c r="BBL1" s="1174"/>
      <c r="BBM1" s="1174"/>
      <c r="BBN1" s="1174"/>
      <c r="BBO1" s="1174"/>
      <c r="BBP1" s="1174"/>
      <c r="BBQ1" s="1174"/>
      <c r="BBR1" s="1174"/>
      <c r="BBS1" s="1174"/>
      <c r="BBT1" s="1174"/>
      <c r="BBU1" s="1174"/>
      <c r="BBV1" s="1174"/>
      <c r="BBW1" s="1174"/>
      <c r="BBX1" s="1174"/>
      <c r="BBY1" s="1174"/>
      <c r="BBZ1" s="1174"/>
      <c r="BCA1" s="1174"/>
      <c r="BCB1" s="1174"/>
      <c r="BCC1" s="1174"/>
      <c r="BCD1" s="1174"/>
      <c r="BCE1" s="1174"/>
      <c r="BCF1" s="1174"/>
      <c r="BCG1" s="1174"/>
      <c r="BCH1" s="1174"/>
      <c r="BCI1" s="1174"/>
      <c r="BCJ1" s="1174"/>
      <c r="BCK1" s="1174"/>
      <c r="BCL1" s="1174"/>
      <c r="BCM1" s="1174"/>
      <c r="BCN1" s="1174"/>
      <c r="BCO1" s="1174"/>
      <c r="BCP1" s="1174"/>
      <c r="BCQ1" s="1174"/>
      <c r="BCR1" s="1174"/>
      <c r="BCS1" s="1174"/>
      <c r="BCT1" s="1174"/>
      <c r="BCU1" s="1174"/>
      <c r="BCV1" s="1174"/>
      <c r="BCW1" s="1174"/>
      <c r="BCX1" s="1174"/>
      <c r="BCY1" s="1174"/>
      <c r="BCZ1" s="1174"/>
      <c r="BDA1" s="1174"/>
      <c r="BDB1" s="1174"/>
      <c r="BDC1" s="1174"/>
      <c r="BDD1" s="1174"/>
      <c r="BDE1" s="1174"/>
      <c r="BDF1" s="1174"/>
      <c r="BDG1" s="1174"/>
      <c r="BDH1" s="1174"/>
      <c r="BDI1" s="1174"/>
      <c r="BDJ1" s="1174"/>
      <c r="BDK1" s="1174"/>
      <c r="BDL1" s="1174"/>
      <c r="BDM1" s="1174"/>
      <c r="BDN1" s="1174"/>
      <c r="BDO1" s="1174"/>
      <c r="BDP1" s="1174"/>
      <c r="BDQ1" s="1174"/>
      <c r="BDR1" s="1174"/>
      <c r="BDS1" s="1174"/>
      <c r="BDT1" s="1174"/>
      <c r="BDU1" s="1174"/>
      <c r="BDV1" s="1174"/>
      <c r="BDW1" s="1174"/>
      <c r="BDX1" s="1174"/>
      <c r="BDY1" s="1174"/>
      <c r="BDZ1" s="1174"/>
      <c r="BEA1" s="1174"/>
      <c r="BEB1" s="1174"/>
      <c r="BEC1" s="1174"/>
      <c r="BED1" s="1174"/>
      <c r="BEE1" s="1174"/>
      <c r="BEF1" s="1174"/>
      <c r="BEG1" s="1174"/>
      <c r="BEH1" s="1174"/>
      <c r="BEI1" s="1174"/>
      <c r="BEJ1" s="1174"/>
      <c r="BEK1" s="1174"/>
      <c r="BEL1" s="1174"/>
      <c r="BEM1" s="1174"/>
      <c r="BEN1" s="1174"/>
      <c r="BEO1" s="1174"/>
      <c r="BEP1" s="1174"/>
      <c r="BEQ1" s="1174"/>
      <c r="BER1" s="1174"/>
      <c r="BES1" s="1174"/>
      <c r="BET1" s="1174"/>
      <c r="BEU1" s="1174"/>
      <c r="BEV1" s="1174"/>
      <c r="BEW1" s="1174"/>
      <c r="BEX1" s="1174"/>
      <c r="BEY1" s="1174"/>
      <c r="BEZ1" s="1174"/>
      <c r="BFA1" s="1174"/>
      <c r="BFB1" s="1174"/>
      <c r="BFC1" s="1174"/>
      <c r="BFD1" s="1174"/>
      <c r="BFE1" s="1174"/>
      <c r="BFF1" s="1174"/>
      <c r="BFG1" s="1174"/>
      <c r="BFH1" s="1174"/>
      <c r="BFI1" s="1174"/>
      <c r="BFJ1" s="1174"/>
      <c r="BFK1" s="1174"/>
      <c r="BFL1" s="1174"/>
      <c r="BFM1" s="1174"/>
      <c r="BFN1" s="1174"/>
      <c r="BFO1" s="1174"/>
      <c r="BFP1" s="1174"/>
      <c r="BFQ1" s="1174"/>
      <c r="BFR1" s="1174"/>
      <c r="BFS1" s="1174"/>
      <c r="BFT1" s="1174"/>
      <c r="BFU1" s="1174"/>
      <c r="BFV1" s="1174"/>
      <c r="BFW1" s="1174"/>
      <c r="BFX1" s="1174"/>
      <c r="BFY1" s="1174"/>
      <c r="BFZ1" s="1174"/>
      <c r="BGA1" s="1174"/>
      <c r="BGB1" s="1174"/>
      <c r="BGC1" s="1174"/>
      <c r="BGD1" s="1174"/>
      <c r="BGE1" s="1174"/>
      <c r="BGF1" s="1174"/>
      <c r="BGG1" s="1174"/>
      <c r="BGH1" s="1174"/>
      <c r="BGI1" s="1174"/>
      <c r="BGJ1" s="1174"/>
      <c r="BGK1" s="1174"/>
      <c r="BGL1" s="1174"/>
      <c r="BGM1" s="1174"/>
      <c r="BGN1" s="1174"/>
      <c r="BGO1" s="1174"/>
      <c r="BGP1" s="1174"/>
      <c r="BGQ1" s="1174"/>
      <c r="BGR1" s="1174"/>
      <c r="BGS1" s="1174"/>
      <c r="BGT1" s="1174"/>
      <c r="BGU1" s="1174"/>
      <c r="BGV1" s="1174"/>
      <c r="BGW1" s="1174"/>
      <c r="BGX1" s="1174"/>
      <c r="BGY1" s="1174"/>
      <c r="BGZ1" s="1174"/>
      <c r="BHA1" s="1174"/>
      <c r="BHB1" s="1174"/>
      <c r="BHC1" s="1174"/>
      <c r="BHD1" s="1174"/>
      <c r="BHE1" s="1174"/>
      <c r="BHF1" s="1174"/>
      <c r="BHG1" s="1174"/>
      <c r="BHH1" s="1174"/>
      <c r="BHI1" s="1174"/>
      <c r="BHJ1" s="1174"/>
      <c r="BHK1" s="1174"/>
      <c r="BHL1" s="1174"/>
      <c r="BHM1" s="1174"/>
      <c r="BHN1" s="1174"/>
      <c r="BHO1" s="1174"/>
      <c r="BHP1" s="1174"/>
      <c r="BHQ1" s="1174"/>
      <c r="BHR1" s="1174"/>
      <c r="BHS1" s="1174"/>
      <c r="BHT1" s="1174"/>
      <c r="BHU1" s="1174"/>
      <c r="BHV1" s="1174"/>
      <c r="BHW1" s="1174"/>
      <c r="BHX1" s="1174"/>
      <c r="BHY1" s="1174"/>
      <c r="BHZ1" s="1174"/>
      <c r="BIA1" s="1174"/>
      <c r="BIB1" s="1174"/>
      <c r="BIC1" s="1174"/>
      <c r="BID1" s="1174"/>
      <c r="BIE1" s="1174"/>
      <c r="BIF1" s="1174"/>
      <c r="BIG1" s="1174"/>
      <c r="BIH1" s="1174"/>
      <c r="BII1" s="1174"/>
      <c r="BIJ1" s="1174"/>
      <c r="BIK1" s="1174"/>
      <c r="BIL1" s="1174"/>
      <c r="BIM1" s="1174"/>
      <c r="BIN1" s="1174"/>
      <c r="BIO1" s="1174"/>
      <c r="BIP1" s="1174"/>
      <c r="BIQ1" s="1174"/>
      <c r="BIR1" s="1174"/>
      <c r="BIS1" s="1174"/>
      <c r="BIT1" s="1174"/>
      <c r="BIU1" s="1174"/>
      <c r="BIV1" s="1174"/>
      <c r="BIW1" s="1174"/>
      <c r="BIX1" s="1174"/>
      <c r="BIY1" s="1174"/>
      <c r="BIZ1" s="1174"/>
      <c r="BJA1" s="1174"/>
      <c r="BJB1" s="1174"/>
      <c r="BJC1" s="1174"/>
      <c r="BJD1" s="1174"/>
      <c r="BJE1" s="1174"/>
      <c r="BJF1" s="1174"/>
      <c r="BJG1" s="1174"/>
      <c r="BJH1" s="1174"/>
      <c r="BJI1" s="1174"/>
      <c r="BJJ1" s="1174"/>
      <c r="BJK1" s="1174"/>
      <c r="BJL1" s="1174"/>
      <c r="BJM1" s="1174"/>
      <c r="BJN1" s="1174"/>
      <c r="BJO1" s="1174"/>
      <c r="BJP1" s="1174"/>
      <c r="BJQ1" s="1174"/>
      <c r="BJR1" s="1174"/>
      <c r="BJS1" s="1174"/>
      <c r="BJT1" s="1174"/>
      <c r="BJU1" s="1174"/>
      <c r="BJV1" s="1174"/>
      <c r="BJW1" s="1174"/>
      <c r="BJX1" s="1174"/>
      <c r="BJY1" s="1174"/>
      <c r="BJZ1" s="1174"/>
      <c r="BKA1" s="1174"/>
      <c r="BKB1" s="1174"/>
      <c r="BKC1" s="1174"/>
      <c r="BKD1" s="1174"/>
      <c r="BKE1" s="1174"/>
      <c r="BKF1" s="1174"/>
      <c r="BKG1" s="1174"/>
      <c r="BKH1" s="1174"/>
      <c r="BKI1" s="1174"/>
      <c r="BKJ1" s="1174"/>
      <c r="BKK1" s="1174"/>
      <c r="BKL1" s="1174"/>
      <c r="BKM1" s="1174"/>
      <c r="BKN1" s="1174"/>
      <c r="BKO1" s="1174"/>
      <c r="BKP1" s="1174"/>
      <c r="BKQ1" s="1174"/>
      <c r="BKR1" s="1174"/>
      <c r="BKS1" s="1174"/>
      <c r="BKT1" s="1174"/>
      <c r="BKU1" s="1174"/>
      <c r="BKV1" s="1174"/>
      <c r="BKW1" s="1174"/>
      <c r="BKX1" s="1174"/>
      <c r="BKY1" s="1174"/>
      <c r="BKZ1" s="1174"/>
      <c r="BLA1" s="1174"/>
      <c r="BLB1" s="1174"/>
      <c r="BLC1" s="1174"/>
      <c r="BLD1" s="1174"/>
      <c r="BLE1" s="1174"/>
      <c r="BLF1" s="1174"/>
      <c r="BLG1" s="1174"/>
      <c r="BLH1" s="1174"/>
      <c r="BLI1" s="1174"/>
      <c r="BLJ1" s="1174"/>
      <c r="BLK1" s="1174"/>
      <c r="BLL1" s="1174"/>
      <c r="BLM1" s="1174"/>
      <c r="BLN1" s="1174"/>
      <c r="BLO1" s="1174"/>
      <c r="BLP1" s="1174"/>
      <c r="BLQ1" s="1174"/>
      <c r="BLR1" s="1174"/>
      <c r="BLS1" s="1174"/>
      <c r="BLT1" s="1174"/>
      <c r="BLU1" s="1174"/>
      <c r="BLV1" s="1174"/>
      <c r="BLW1" s="1174"/>
      <c r="BLX1" s="1174"/>
      <c r="BLY1" s="1174"/>
      <c r="BLZ1" s="1174"/>
      <c r="BMA1" s="1174"/>
      <c r="BMB1" s="1174"/>
      <c r="BMC1" s="1174"/>
      <c r="BMD1" s="1174"/>
      <c r="BME1" s="1174"/>
      <c r="BMF1" s="1174"/>
      <c r="BMG1" s="1174"/>
      <c r="BMH1" s="1174"/>
      <c r="BMI1" s="1174"/>
      <c r="BMJ1" s="1174"/>
      <c r="BMK1" s="1174"/>
      <c r="BML1" s="1174"/>
      <c r="BMM1" s="1174"/>
      <c r="BMN1" s="1174"/>
      <c r="BMO1" s="1174"/>
      <c r="BMP1" s="1174"/>
      <c r="BMQ1" s="1174"/>
      <c r="BMR1" s="1174"/>
      <c r="BMS1" s="1174"/>
      <c r="BMT1" s="1174"/>
      <c r="BMU1" s="1174"/>
      <c r="BMV1" s="1174"/>
      <c r="BMW1" s="1174"/>
      <c r="BMX1" s="1174"/>
      <c r="BMY1" s="1174"/>
      <c r="BMZ1" s="1174"/>
      <c r="BNA1" s="1174"/>
      <c r="BNB1" s="1174"/>
      <c r="BNC1" s="1174"/>
      <c r="BND1" s="1174"/>
      <c r="BNE1" s="1174"/>
      <c r="BNF1" s="1174"/>
      <c r="BNG1" s="1174"/>
      <c r="BNH1" s="1174"/>
      <c r="BNI1" s="1174"/>
      <c r="BNJ1" s="1174"/>
      <c r="BNK1" s="1174"/>
      <c r="BNL1" s="1174"/>
      <c r="BNM1" s="1174"/>
      <c r="BNN1" s="1174"/>
      <c r="BNO1" s="1174"/>
      <c r="BNP1" s="1174"/>
      <c r="BNQ1" s="1174"/>
      <c r="BNR1" s="1174"/>
      <c r="BNS1" s="1174"/>
      <c r="BNT1" s="1174"/>
      <c r="BNU1" s="1174"/>
      <c r="BNV1" s="1174"/>
      <c r="BNW1" s="1174"/>
      <c r="BNX1" s="1174"/>
      <c r="BNY1" s="1174"/>
      <c r="BNZ1" s="1174"/>
      <c r="BOA1" s="1174"/>
      <c r="BOB1" s="1174"/>
      <c r="BOC1" s="1174"/>
      <c r="BOD1" s="1174"/>
      <c r="BOE1" s="1174"/>
      <c r="BOF1" s="1174"/>
      <c r="BOG1" s="1174"/>
      <c r="BOH1" s="1174"/>
      <c r="BOI1" s="1174"/>
      <c r="BOJ1" s="1174"/>
      <c r="BOK1" s="1174"/>
      <c r="BOL1" s="1174"/>
      <c r="BOM1" s="1174"/>
      <c r="BON1" s="1174"/>
      <c r="BOO1" s="1174"/>
      <c r="BOP1" s="1174"/>
      <c r="BOQ1" s="1174"/>
      <c r="BOR1" s="1174"/>
      <c r="BOS1" s="1174"/>
      <c r="BOT1" s="1174"/>
      <c r="BOU1" s="1174"/>
      <c r="BOV1" s="1174"/>
      <c r="BOW1" s="1174"/>
      <c r="BOX1" s="1174"/>
      <c r="BOY1" s="1174"/>
      <c r="BOZ1" s="1174"/>
      <c r="BPA1" s="1174"/>
      <c r="BPB1" s="1174"/>
      <c r="BPC1" s="1174"/>
      <c r="BPD1" s="1174"/>
      <c r="BPE1" s="1174"/>
      <c r="BPF1" s="1174"/>
      <c r="BPG1" s="1174"/>
      <c r="BPH1" s="1174"/>
      <c r="BPI1" s="1174"/>
      <c r="BPJ1" s="1174"/>
      <c r="BPK1" s="1174"/>
      <c r="BPL1" s="1174"/>
      <c r="BPM1" s="1174"/>
      <c r="BPN1" s="1174"/>
      <c r="BPO1" s="1174"/>
      <c r="BPP1" s="1174"/>
      <c r="BPQ1" s="1174"/>
      <c r="BPR1" s="1174"/>
      <c r="BPS1" s="1174"/>
      <c r="BPT1" s="1174"/>
      <c r="BPU1" s="1174"/>
      <c r="BPV1" s="1174"/>
      <c r="BPW1" s="1174"/>
      <c r="BPX1" s="1174"/>
      <c r="BPY1" s="1174"/>
      <c r="BPZ1" s="1174"/>
      <c r="BQA1" s="1174"/>
      <c r="BQB1" s="1174"/>
      <c r="BQC1" s="1174"/>
      <c r="BQD1" s="1174"/>
      <c r="BQE1" s="1174"/>
      <c r="BQF1" s="1174"/>
      <c r="BQG1" s="1174"/>
      <c r="BQH1" s="1174"/>
      <c r="BQI1" s="1174"/>
      <c r="BQJ1" s="1174"/>
      <c r="BQK1" s="1174"/>
      <c r="BQL1" s="1174"/>
      <c r="BQM1" s="1174"/>
      <c r="BQN1" s="1174"/>
      <c r="BQO1" s="1174"/>
      <c r="BQP1" s="1174"/>
      <c r="BQQ1" s="1174"/>
      <c r="BQR1" s="1174"/>
      <c r="BQS1" s="1174"/>
      <c r="BQT1" s="1174"/>
      <c r="BQU1" s="1174"/>
      <c r="BQV1" s="1174"/>
      <c r="BQW1" s="1174"/>
      <c r="BQX1" s="1174"/>
      <c r="BQY1" s="1174"/>
      <c r="BQZ1" s="1174"/>
      <c r="BRA1" s="1174"/>
      <c r="BRB1" s="1174"/>
      <c r="BRC1" s="1174"/>
      <c r="BRD1" s="1174"/>
      <c r="BRE1" s="1174"/>
      <c r="BRF1" s="1174"/>
      <c r="BRG1" s="1174"/>
      <c r="BRH1" s="1174"/>
      <c r="BRI1" s="1174"/>
      <c r="BRJ1" s="1174"/>
      <c r="BRK1" s="1174"/>
      <c r="BRL1" s="1174"/>
      <c r="BRM1" s="1174"/>
      <c r="BRN1" s="1174"/>
      <c r="BRO1" s="1174"/>
      <c r="BRP1" s="1174"/>
      <c r="BRQ1" s="1174"/>
      <c r="BRR1" s="1174"/>
      <c r="BRS1" s="1174"/>
      <c r="BRT1" s="1174"/>
      <c r="BRU1" s="1174"/>
      <c r="BRV1" s="1174"/>
      <c r="BRW1" s="1174"/>
      <c r="BRX1" s="1174"/>
      <c r="BRY1" s="1174"/>
      <c r="BRZ1" s="1174"/>
      <c r="BSA1" s="1174"/>
      <c r="BSB1" s="1174"/>
      <c r="BSC1" s="1174"/>
      <c r="BSD1" s="1174"/>
      <c r="BSE1" s="1174"/>
      <c r="BSF1" s="1174"/>
      <c r="BSG1" s="1174"/>
      <c r="BSH1" s="1174"/>
      <c r="BSI1" s="1174"/>
      <c r="BSJ1" s="1174"/>
      <c r="BSK1" s="1174"/>
      <c r="BSL1" s="1174"/>
      <c r="BSM1" s="1174"/>
      <c r="BSN1" s="1174"/>
      <c r="BSO1" s="1174"/>
      <c r="BSP1" s="1174"/>
      <c r="BSQ1" s="1174"/>
      <c r="BSR1" s="1174"/>
      <c r="BSS1" s="1174"/>
      <c r="BST1" s="1174"/>
      <c r="BSU1" s="1174"/>
      <c r="BSV1" s="1174"/>
      <c r="BSW1" s="1174"/>
      <c r="BSX1" s="1174"/>
      <c r="BSY1" s="1174"/>
      <c r="BSZ1" s="1174"/>
      <c r="BTA1" s="1174"/>
      <c r="BTB1" s="1174"/>
      <c r="BTC1" s="1174"/>
      <c r="BTD1" s="1174"/>
      <c r="BTE1" s="1174"/>
      <c r="BTF1" s="1174"/>
      <c r="BTG1" s="1174"/>
      <c r="BTH1" s="1174"/>
      <c r="BTI1" s="1174"/>
      <c r="BTJ1" s="1174"/>
      <c r="BTK1" s="1174"/>
      <c r="BTL1" s="1174"/>
      <c r="BTM1" s="1174"/>
      <c r="BTN1" s="1174"/>
      <c r="BTO1" s="1174"/>
      <c r="BTP1" s="1174"/>
      <c r="BTQ1" s="1174"/>
      <c r="BTR1" s="1174"/>
      <c r="BTS1" s="1174"/>
      <c r="BTT1" s="1174"/>
      <c r="BTU1" s="1174"/>
      <c r="BTV1" s="1174"/>
      <c r="BTW1" s="1174"/>
      <c r="BTX1" s="1174"/>
      <c r="BTY1" s="1174"/>
      <c r="BTZ1" s="1174"/>
      <c r="BUA1" s="1174"/>
      <c r="BUB1" s="1174"/>
      <c r="BUC1" s="1174"/>
      <c r="BUD1" s="1174"/>
      <c r="BUE1" s="1174"/>
      <c r="BUF1" s="1174"/>
      <c r="BUG1" s="1174"/>
      <c r="BUH1" s="1174"/>
      <c r="BUI1" s="1174"/>
      <c r="BUJ1" s="1174"/>
      <c r="BUK1" s="1174"/>
      <c r="BUL1" s="1174"/>
      <c r="BUM1" s="1174"/>
      <c r="BUN1" s="1174"/>
      <c r="BUO1" s="1174"/>
      <c r="BUP1" s="1174"/>
      <c r="BUQ1" s="1174"/>
      <c r="BUR1" s="1174"/>
      <c r="BUS1" s="1174"/>
      <c r="BUT1" s="1174"/>
      <c r="BUU1" s="1174"/>
      <c r="BUV1" s="1174"/>
      <c r="BUW1" s="1174"/>
      <c r="BUX1" s="1174"/>
      <c r="BUY1" s="1174"/>
      <c r="BUZ1" s="1174"/>
      <c r="BVA1" s="1174"/>
      <c r="BVB1" s="1174"/>
      <c r="BVC1" s="1174"/>
      <c r="BVD1" s="1174"/>
      <c r="BVE1" s="1174"/>
      <c r="BVF1" s="1174"/>
      <c r="BVG1" s="1174"/>
      <c r="BVH1" s="1174"/>
      <c r="BVI1" s="1174"/>
      <c r="BVJ1" s="1174"/>
      <c r="BVK1" s="1174"/>
      <c r="BVL1" s="1174"/>
      <c r="BVM1" s="1174"/>
      <c r="BVN1" s="1174"/>
      <c r="BVO1" s="1174"/>
      <c r="BVP1" s="1174"/>
      <c r="BVQ1" s="1174"/>
      <c r="BVR1" s="1174"/>
      <c r="BVS1" s="1174"/>
      <c r="BVT1" s="1174"/>
      <c r="BVU1" s="1174"/>
      <c r="BVV1" s="1174"/>
      <c r="BVW1" s="1174"/>
      <c r="BVX1" s="1174"/>
      <c r="BVY1" s="1174"/>
      <c r="BVZ1" s="1174"/>
      <c r="BWA1" s="1174"/>
      <c r="BWB1" s="1174"/>
      <c r="BWC1" s="1174"/>
      <c r="BWD1" s="1174"/>
      <c r="BWE1" s="1174"/>
      <c r="BWF1" s="1174"/>
      <c r="BWG1" s="1174"/>
      <c r="BWH1" s="1174"/>
      <c r="BWI1" s="1174"/>
      <c r="BWJ1" s="1174"/>
      <c r="BWK1" s="1174"/>
      <c r="BWL1" s="1174"/>
      <c r="BWM1" s="1174"/>
      <c r="BWN1" s="1174"/>
      <c r="BWO1" s="1174"/>
      <c r="BWP1" s="1174"/>
      <c r="BWQ1" s="1174"/>
      <c r="BWR1" s="1174"/>
      <c r="BWS1" s="1174"/>
      <c r="BWT1" s="1174"/>
      <c r="BWU1" s="1174"/>
      <c r="BWV1" s="1174"/>
      <c r="BWW1" s="1174"/>
      <c r="BWX1" s="1174"/>
      <c r="BWY1" s="1174"/>
      <c r="BWZ1" s="1174"/>
      <c r="BXA1" s="1174"/>
      <c r="BXB1" s="1174"/>
      <c r="BXC1" s="1174"/>
      <c r="BXD1" s="1174"/>
      <c r="BXE1" s="1174"/>
      <c r="BXF1" s="1174"/>
      <c r="BXG1" s="1174"/>
      <c r="BXH1" s="1174"/>
      <c r="BXI1" s="1174"/>
      <c r="BXJ1" s="1174"/>
      <c r="BXK1" s="1174"/>
      <c r="BXL1" s="1174"/>
      <c r="BXM1" s="1174"/>
      <c r="BXN1" s="1174"/>
      <c r="BXO1" s="1174"/>
      <c r="BXP1" s="1174"/>
      <c r="BXQ1" s="1174"/>
      <c r="BXR1" s="1174"/>
      <c r="BXS1" s="1174"/>
      <c r="BXT1" s="1174"/>
      <c r="BXU1" s="1174"/>
      <c r="BXV1" s="1174"/>
      <c r="BXW1" s="1174"/>
      <c r="BXX1" s="1174"/>
      <c r="BXY1" s="1174"/>
      <c r="BXZ1" s="1174"/>
      <c r="BYA1" s="1174"/>
      <c r="BYB1" s="1174"/>
      <c r="BYC1" s="1174"/>
      <c r="BYD1" s="1174"/>
      <c r="BYE1" s="1174"/>
      <c r="BYF1" s="1174"/>
      <c r="BYG1" s="1174"/>
      <c r="BYH1" s="1174"/>
      <c r="BYI1" s="1174"/>
      <c r="BYJ1" s="1174"/>
      <c r="BYK1" s="1174"/>
      <c r="BYL1" s="1174"/>
      <c r="BYM1" s="1174"/>
      <c r="BYN1" s="1174"/>
      <c r="BYO1" s="1174"/>
      <c r="BYP1" s="1174"/>
      <c r="BYQ1" s="1174"/>
      <c r="BYR1" s="1174"/>
      <c r="BYS1" s="1174"/>
      <c r="BYT1" s="1174"/>
      <c r="BYU1" s="1174"/>
      <c r="BYV1" s="1174"/>
      <c r="BYW1" s="1174"/>
      <c r="BYX1" s="1174"/>
      <c r="BYY1" s="1174"/>
      <c r="BYZ1" s="1174"/>
      <c r="BZA1" s="1174"/>
      <c r="BZB1" s="1174"/>
      <c r="BZC1" s="1174"/>
      <c r="BZD1" s="1174"/>
      <c r="BZE1" s="1174"/>
      <c r="BZF1" s="1174"/>
      <c r="BZG1" s="1174"/>
      <c r="BZH1" s="1174"/>
      <c r="BZI1" s="1174"/>
      <c r="BZJ1" s="1174"/>
      <c r="BZK1" s="1174"/>
      <c r="BZL1" s="1174"/>
      <c r="BZM1" s="1174"/>
      <c r="BZN1" s="1174"/>
      <c r="BZO1" s="1174"/>
      <c r="BZP1" s="1174"/>
      <c r="BZQ1" s="1174"/>
      <c r="BZR1" s="1174"/>
      <c r="BZS1" s="1174"/>
      <c r="BZT1" s="1174"/>
      <c r="BZU1" s="1174"/>
      <c r="BZV1" s="1174"/>
      <c r="BZW1" s="1174"/>
      <c r="BZX1" s="1174"/>
      <c r="BZY1" s="1174"/>
      <c r="BZZ1" s="1174"/>
      <c r="CAA1" s="1174"/>
      <c r="CAB1" s="1174"/>
      <c r="CAC1" s="1174"/>
      <c r="CAD1" s="1174"/>
      <c r="CAE1" s="1174"/>
      <c r="CAF1" s="1174"/>
      <c r="CAG1" s="1174"/>
      <c r="CAH1" s="1174"/>
      <c r="CAI1" s="1174"/>
      <c r="CAJ1" s="1174"/>
      <c r="CAK1" s="1174"/>
      <c r="CAL1" s="1174"/>
      <c r="CAM1" s="1174"/>
      <c r="CAN1" s="1174"/>
      <c r="CAO1" s="1174"/>
      <c r="CAP1" s="1174"/>
      <c r="CAQ1" s="1174"/>
      <c r="CAR1" s="1174"/>
      <c r="CAS1" s="1174"/>
      <c r="CAT1" s="1174"/>
      <c r="CAU1" s="1174"/>
      <c r="CAV1" s="1174"/>
      <c r="CAW1" s="1174"/>
      <c r="CAX1" s="1174"/>
      <c r="CAY1" s="1174"/>
      <c r="CAZ1" s="1174"/>
      <c r="CBA1" s="1174"/>
      <c r="CBB1" s="1174"/>
      <c r="CBC1" s="1174"/>
      <c r="CBD1" s="1174"/>
      <c r="CBE1" s="1174"/>
      <c r="CBF1" s="1174"/>
      <c r="CBG1" s="1174"/>
      <c r="CBH1" s="1174"/>
      <c r="CBI1" s="1174"/>
      <c r="CBJ1" s="1174"/>
      <c r="CBK1" s="1174"/>
      <c r="CBL1" s="1174"/>
      <c r="CBM1" s="1174"/>
      <c r="CBN1" s="1174"/>
      <c r="CBO1" s="1174"/>
      <c r="CBP1" s="1174"/>
      <c r="CBQ1" s="1174"/>
      <c r="CBR1" s="1174"/>
      <c r="CBS1" s="1174"/>
      <c r="CBT1" s="1174"/>
      <c r="CBU1" s="1174"/>
      <c r="CBV1" s="1174"/>
      <c r="CBW1" s="1174"/>
      <c r="CBX1" s="1174"/>
      <c r="CBY1" s="1174"/>
      <c r="CBZ1" s="1174"/>
      <c r="CCA1" s="1174"/>
      <c r="CCB1" s="1174"/>
      <c r="CCC1" s="1174"/>
      <c r="CCD1" s="1174"/>
      <c r="CCE1" s="1174"/>
      <c r="CCF1" s="1174"/>
      <c r="CCG1" s="1174"/>
      <c r="CCH1" s="1174"/>
      <c r="CCI1" s="1174"/>
      <c r="CCJ1" s="1174"/>
      <c r="CCK1" s="1174"/>
      <c r="CCL1" s="1174"/>
      <c r="CCM1" s="1174"/>
      <c r="CCN1" s="1174"/>
      <c r="CCO1" s="1174"/>
      <c r="CCP1" s="1174"/>
      <c r="CCQ1" s="1174"/>
      <c r="CCR1" s="1174"/>
      <c r="CCS1" s="1174"/>
      <c r="CCT1" s="1174"/>
      <c r="CCU1" s="1174"/>
      <c r="CCV1" s="1174"/>
      <c r="CCW1" s="1174"/>
      <c r="CCX1" s="1174"/>
      <c r="CCY1" s="1174"/>
      <c r="CCZ1" s="1174"/>
      <c r="CDA1" s="1174"/>
      <c r="CDB1" s="1174"/>
      <c r="CDC1" s="1174"/>
      <c r="CDD1" s="1174"/>
      <c r="CDE1" s="1174"/>
      <c r="CDF1" s="1174"/>
      <c r="CDG1" s="1174"/>
      <c r="CDH1" s="1174"/>
      <c r="CDI1" s="1174"/>
      <c r="CDJ1" s="1174"/>
      <c r="CDK1" s="1174"/>
      <c r="CDL1" s="1174"/>
      <c r="CDM1" s="1174"/>
      <c r="CDN1" s="1174"/>
      <c r="CDO1" s="1174"/>
      <c r="CDP1" s="1174"/>
      <c r="CDQ1" s="1174"/>
      <c r="CDR1" s="1174"/>
      <c r="CDS1" s="1174"/>
      <c r="CDT1" s="1174"/>
      <c r="CDU1" s="1174"/>
      <c r="CDV1" s="1174"/>
      <c r="CDW1" s="1174"/>
      <c r="CDX1" s="1174"/>
      <c r="CDY1" s="1174"/>
      <c r="CDZ1" s="1174"/>
      <c r="CEA1" s="1174"/>
      <c r="CEB1" s="1174"/>
      <c r="CEC1" s="1174"/>
      <c r="CED1" s="1174"/>
      <c r="CEE1" s="1174"/>
      <c r="CEF1" s="1174"/>
      <c r="CEG1" s="1174"/>
      <c r="CEH1" s="1174"/>
      <c r="CEI1" s="1174"/>
      <c r="CEJ1" s="1174"/>
      <c r="CEK1" s="1174"/>
      <c r="CEL1" s="1174"/>
      <c r="CEM1" s="1174"/>
      <c r="CEN1" s="1174"/>
      <c r="CEO1" s="1174"/>
      <c r="CEP1" s="1174"/>
      <c r="CEQ1" s="1174"/>
      <c r="CER1" s="1174"/>
      <c r="CES1" s="1174"/>
      <c r="CET1" s="1174"/>
      <c r="CEU1" s="1174"/>
      <c r="CEV1" s="1174"/>
      <c r="CEW1" s="1174"/>
      <c r="CEX1" s="1174"/>
      <c r="CEY1" s="1174"/>
      <c r="CEZ1" s="1174"/>
      <c r="CFA1" s="1174"/>
      <c r="CFB1" s="1174"/>
      <c r="CFC1" s="1174"/>
      <c r="CFD1" s="1174"/>
      <c r="CFE1" s="1174"/>
      <c r="CFF1" s="1174"/>
      <c r="CFG1" s="1174"/>
      <c r="CFH1" s="1174"/>
      <c r="CFI1" s="1174"/>
      <c r="CFJ1" s="1174"/>
      <c r="CFK1" s="1174"/>
      <c r="CFL1" s="1174"/>
      <c r="CFM1" s="1174"/>
      <c r="CFN1" s="1174"/>
      <c r="CFO1" s="1174"/>
      <c r="CFP1" s="1174"/>
      <c r="CFQ1" s="1174"/>
      <c r="CFR1" s="1174"/>
      <c r="CFS1" s="1174"/>
      <c r="CFT1" s="1174"/>
      <c r="CFU1" s="1174"/>
      <c r="CFV1" s="1174"/>
      <c r="CFW1" s="1174"/>
      <c r="CFX1" s="1174"/>
      <c r="CFY1" s="1174"/>
      <c r="CFZ1" s="1174"/>
      <c r="CGA1" s="1174"/>
      <c r="CGB1" s="1174"/>
      <c r="CGC1" s="1174"/>
      <c r="CGD1" s="1174"/>
      <c r="CGE1" s="1174"/>
      <c r="CGF1" s="1174"/>
      <c r="CGG1" s="1174"/>
      <c r="CGH1" s="1174"/>
      <c r="CGI1" s="1174"/>
      <c r="CGJ1" s="1174"/>
      <c r="CGK1" s="1174"/>
      <c r="CGL1" s="1174"/>
      <c r="CGM1" s="1174"/>
      <c r="CGN1" s="1174"/>
      <c r="CGO1" s="1174"/>
      <c r="CGP1" s="1174"/>
      <c r="CGQ1" s="1174"/>
      <c r="CGR1" s="1174"/>
      <c r="CGS1" s="1174"/>
      <c r="CGT1" s="1174"/>
      <c r="CGU1" s="1174"/>
      <c r="CGV1" s="1174"/>
      <c r="CGW1" s="1174"/>
      <c r="CGX1" s="1174"/>
      <c r="CGY1" s="1174"/>
      <c r="CGZ1" s="1174"/>
      <c r="CHA1" s="1174"/>
      <c r="CHB1" s="1174"/>
      <c r="CHC1" s="1174"/>
      <c r="CHD1" s="1174"/>
      <c r="CHE1" s="1174"/>
      <c r="CHF1" s="1174"/>
      <c r="CHG1" s="1174"/>
      <c r="CHH1" s="1174"/>
      <c r="CHI1" s="1174"/>
      <c r="CHJ1" s="1174"/>
      <c r="CHK1" s="1174"/>
      <c r="CHL1" s="1174"/>
      <c r="CHM1" s="1174"/>
      <c r="CHN1" s="1174"/>
      <c r="CHO1" s="1174"/>
      <c r="CHP1" s="1174"/>
      <c r="CHQ1" s="1174"/>
      <c r="CHR1" s="1174"/>
      <c r="CHS1" s="1174"/>
      <c r="CHT1" s="1174"/>
      <c r="CHU1" s="1174"/>
      <c r="CHV1" s="1174"/>
      <c r="CHW1" s="1174"/>
      <c r="CHX1" s="1174"/>
      <c r="CHY1" s="1174"/>
      <c r="CHZ1" s="1174"/>
      <c r="CIA1" s="1174"/>
      <c r="CIB1" s="1174"/>
      <c r="CIC1" s="1174"/>
      <c r="CID1" s="1174"/>
      <c r="CIE1" s="1174"/>
      <c r="CIF1" s="1174"/>
      <c r="CIG1" s="1174"/>
      <c r="CIH1" s="1174"/>
      <c r="CII1" s="1174"/>
      <c r="CIJ1" s="1174"/>
      <c r="CIK1" s="1174"/>
      <c r="CIL1" s="1174"/>
      <c r="CIM1" s="1174"/>
      <c r="CIN1" s="1174"/>
      <c r="CIO1" s="1174"/>
      <c r="CIP1" s="1174"/>
      <c r="CIQ1" s="1174"/>
      <c r="CIR1" s="1174"/>
      <c r="CIS1" s="1174"/>
      <c r="CIT1" s="1174"/>
      <c r="CIU1" s="1174"/>
      <c r="CIV1" s="1174"/>
      <c r="CIW1" s="1174"/>
      <c r="CIX1" s="1174"/>
      <c r="CIY1" s="1174"/>
      <c r="CIZ1" s="1174"/>
      <c r="CJA1" s="1174"/>
      <c r="CJB1" s="1174"/>
      <c r="CJC1" s="1174"/>
      <c r="CJD1" s="1174"/>
      <c r="CJE1" s="1174"/>
      <c r="CJF1" s="1174"/>
      <c r="CJG1" s="1174"/>
      <c r="CJH1" s="1174"/>
      <c r="CJI1" s="1174"/>
      <c r="CJJ1" s="1174"/>
      <c r="CJK1" s="1174"/>
      <c r="CJL1" s="1174"/>
      <c r="CJM1" s="1174"/>
      <c r="CJN1" s="1174"/>
      <c r="CJO1" s="1174"/>
      <c r="CJP1" s="1174"/>
      <c r="CJQ1" s="1174"/>
      <c r="CJR1" s="1174"/>
      <c r="CJS1" s="1174"/>
      <c r="CJT1" s="1174"/>
      <c r="CJU1" s="1174"/>
      <c r="CJV1" s="1174"/>
      <c r="CJW1" s="1174"/>
      <c r="CJX1" s="1174"/>
      <c r="CJY1" s="1174"/>
      <c r="CJZ1" s="1174"/>
      <c r="CKA1" s="1174"/>
      <c r="CKB1" s="1174"/>
      <c r="CKC1" s="1174"/>
      <c r="CKD1" s="1174"/>
      <c r="CKE1" s="1174"/>
      <c r="CKF1" s="1174"/>
      <c r="CKG1" s="1174"/>
      <c r="CKH1" s="1174"/>
      <c r="CKI1" s="1174"/>
      <c r="CKJ1" s="1174"/>
      <c r="CKK1" s="1174"/>
      <c r="CKL1" s="1174"/>
      <c r="CKM1" s="1174"/>
      <c r="CKN1" s="1174"/>
      <c r="CKO1" s="1174"/>
      <c r="CKP1" s="1174"/>
      <c r="CKQ1" s="1174"/>
      <c r="CKR1" s="1174"/>
      <c r="CKS1" s="1174"/>
      <c r="CKT1" s="1174"/>
      <c r="CKU1" s="1174"/>
      <c r="CKV1" s="1174"/>
      <c r="CKW1" s="1174"/>
      <c r="CKX1" s="1174"/>
      <c r="CKY1" s="1174"/>
      <c r="CKZ1" s="1174"/>
      <c r="CLA1" s="1174"/>
      <c r="CLB1" s="1174"/>
      <c r="CLC1" s="1174"/>
      <c r="CLD1" s="1174"/>
      <c r="CLE1" s="1174"/>
      <c r="CLF1" s="1174"/>
      <c r="CLG1" s="1174"/>
      <c r="CLH1" s="1174"/>
      <c r="CLI1" s="1174"/>
      <c r="CLJ1" s="1174"/>
      <c r="CLK1" s="1174"/>
      <c r="CLL1" s="1174"/>
      <c r="CLM1" s="1174"/>
      <c r="CLN1" s="1174"/>
      <c r="CLO1" s="1174"/>
      <c r="CLP1" s="1174"/>
      <c r="CLQ1" s="1174"/>
      <c r="CLR1" s="1174"/>
      <c r="CLS1" s="1174"/>
      <c r="CLT1" s="1174"/>
      <c r="CLU1" s="1174"/>
      <c r="CLV1" s="1174"/>
      <c r="CLW1" s="1174"/>
      <c r="CLX1" s="1174"/>
      <c r="CLY1" s="1174"/>
      <c r="CLZ1" s="1174"/>
      <c r="CMA1" s="1174"/>
      <c r="CMB1" s="1174"/>
      <c r="CMC1" s="1174"/>
      <c r="CMD1" s="1174"/>
      <c r="CME1" s="1174"/>
      <c r="CMF1" s="1174"/>
      <c r="CMG1" s="1174"/>
      <c r="CMH1" s="1174"/>
      <c r="CMI1" s="1174"/>
      <c r="CMJ1" s="1174"/>
      <c r="CMK1" s="1174"/>
      <c r="CML1" s="1174"/>
      <c r="CMM1" s="1174"/>
      <c r="CMN1" s="1174"/>
      <c r="CMO1" s="1174"/>
      <c r="CMP1" s="1174"/>
      <c r="CMQ1" s="1174"/>
      <c r="CMR1" s="1174"/>
      <c r="CMS1" s="1174"/>
      <c r="CMT1" s="1174"/>
      <c r="CMU1" s="1174"/>
      <c r="CMV1" s="1174"/>
      <c r="CMW1" s="1174"/>
      <c r="CMX1" s="1174"/>
      <c r="CMY1" s="1174"/>
      <c r="CMZ1" s="1174"/>
      <c r="CNA1" s="1174"/>
      <c r="CNB1" s="1174"/>
      <c r="CNC1" s="1174"/>
      <c r="CND1" s="1174"/>
      <c r="CNE1" s="1174"/>
      <c r="CNF1" s="1174"/>
      <c r="CNG1" s="1174"/>
      <c r="CNH1" s="1174"/>
      <c r="CNI1" s="1174"/>
      <c r="CNJ1" s="1174"/>
      <c r="CNK1" s="1174"/>
      <c r="CNL1" s="1174"/>
      <c r="CNM1" s="1174"/>
      <c r="CNN1" s="1174"/>
      <c r="CNO1" s="1174"/>
      <c r="CNP1" s="1174"/>
      <c r="CNQ1" s="1174"/>
      <c r="CNR1" s="1174"/>
      <c r="CNS1" s="1174"/>
      <c r="CNT1" s="1174"/>
      <c r="CNU1" s="1174"/>
      <c r="CNV1" s="1174"/>
      <c r="CNW1" s="1174"/>
      <c r="CNX1" s="1174"/>
      <c r="CNY1" s="1174"/>
      <c r="CNZ1" s="1174"/>
      <c r="COA1" s="1174"/>
      <c r="COB1" s="1174"/>
      <c r="COC1" s="1174"/>
      <c r="COD1" s="1174"/>
      <c r="COE1" s="1174"/>
      <c r="COF1" s="1174"/>
      <c r="COG1" s="1174"/>
      <c r="COH1" s="1174"/>
      <c r="COI1" s="1174"/>
      <c r="COJ1" s="1174"/>
      <c r="COK1" s="1174"/>
      <c r="COL1" s="1174"/>
      <c r="COM1" s="1174"/>
      <c r="CON1" s="1174"/>
      <c r="COO1" s="1174"/>
      <c r="COP1" s="1174"/>
      <c r="COQ1" s="1174"/>
      <c r="COR1" s="1174"/>
      <c r="COS1" s="1174"/>
      <c r="COT1" s="1174"/>
      <c r="COU1" s="1174"/>
      <c r="COV1" s="1174"/>
      <c r="COW1" s="1174"/>
      <c r="COX1" s="1174"/>
      <c r="COY1" s="1174"/>
      <c r="COZ1" s="1174"/>
      <c r="CPA1" s="1174"/>
      <c r="CPB1" s="1174"/>
      <c r="CPC1" s="1174"/>
      <c r="CPD1" s="1174"/>
      <c r="CPE1" s="1174"/>
      <c r="CPF1" s="1174"/>
      <c r="CPG1" s="1174"/>
      <c r="CPH1" s="1174"/>
      <c r="CPI1" s="1174"/>
      <c r="CPJ1" s="1174"/>
      <c r="CPK1" s="1174"/>
      <c r="CPL1" s="1174"/>
      <c r="CPM1" s="1174"/>
      <c r="CPN1" s="1174"/>
      <c r="CPO1" s="1174"/>
      <c r="CPP1" s="1174"/>
      <c r="CPQ1" s="1174"/>
      <c r="CPR1" s="1174"/>
      <c r="CPS1" s="1174"/>
      <c r="CPT1" s="1174"/>
      <c r="CPU1" s="1174"/>
      <c r="CPV1" s="1174"/>
      <c r="CPW1" s="1174"/>
      <c r="CPX1" s="1174"/>
      <c r="CPY1" s="1174"/>
      <c r="CPZ1" s="1174"/>
      <c r="CQA1" s="1174"/>
      <c r="CQB1" s="1174"/>
      <c r="CQC1" s="1174"/>
      <c r="CQD1" s="1174"/>
      <c r="CQE1" s="1174"/>
      <c r="CQF1" s="1174"/>
      <c r="CQG1" s="1174"/>
      <c r="CQH1" s="1174"/>
      <c r="CQI1" s="1174"/>
      <c r="CQJ1" s="1174"/>
      <c r="CQK1" s="1174"/>
      <c r="CQL1" s="1174"/>
      <c r="CQM1" s="1174"/>
      <c r="CQN1" s="1174"/>
      <c r="CQO1" s="1174"/>
      <c r="CQP1" s="1174"/>
      <c r="CQQ1" s="1174"/>
      <c r="CQR1" s="1174"/>
      <c r="CQS1" s="1174"/>
      <c r="CQT1" s="1174"/>
      <c r="CQU1" s="1174"/>
      <c r="CQV1" s="1174"/>
      <c r="CQW1" s="1174"/>
      <c r="CQX1" s="1174"/>
      <c r="CQY1" s="1174"/>
      <c r="CQZ1" s="1174"/>
      <c r="CRA1" s="1174"/>
      <c r="CRB1" s="1174"/>
      <c r="CRC1" s="1174"/>
      <c r="CRD1" s="1174"/>
      <c r="CRE1" s="1174"/>
      <c r="CRF1" s="1174"/>
      <c r="CRG1" s="1174"/>
      <c r="CRH1" s="1174"/>
      <c r="CRI1" s="1174"/>
      <c r="CRJ1" s="1174"/>
      <c r="CRK1" s="1174"/>
      <c r="CRL1" s="1174"/>
      <c r="CRM1" s="1174"/>
      <c r="CRN1" s="1174"/>
      <c r="CRO1" s="1174"/>
      <c r="CRP1" s="1174"/>
      <c r="CRQ1" s="1174"/>
      <c r="CRR1" s="1174"/>
      <c r="CRS1" s="1174"/>
      <c r="CRT1" s="1174"/>
      <c r="CRU1" s="1174"/>
      <c r="CRV1" s="1174"/>
      <c r="CRW1" s="1174"/>
      <c r="CRX1" s="1174"/>
      <c r="CRY1" s="1174"/>
      <c r="CRZ1" s="1174"/>
      <c r="CSA1" s="1174"/>
      <c r="CSB1" s="1174"/>
      <c r="CSC1" s="1174"/>
      <c r="CSD1" s="1174"/>
      <c r="CSE1" s="1174"/>
      <c r="CSF1" s="1174"/>
      <c r="CSG1" s="1174"/>
      <c r="CSH1" s="1174"/>
      <c r="CSI1" s="1174"/>
      <c r="CSJ1" s="1174"/>
      <c r="CSK1" s="1174"/>
      <c r="CSL1" s="1174"/>
      <c r="CSM1" s="1174"/>
      <c r="CSN1" s="1174"/>
      <c r="CSO1" s="1174"/>
      <c r="CSP1" s="1174"/>
      <c r="CSQ1" s="1174"/>
      <c r="CSR1" s="1174"/>
      <c r="CSS1" s="1174"/>
      <c r="CST1" s="1174"/>
      <c r="CSU1" s="1174"/>
      <c r="CSV1" s="1174"/>
      <c r="CSW1" s="1174"/>
      <c r="CSX1" s="1174"/>
      <c r="CSY1" s="1174"/>
      <c r="CSZ1" s="1174"/>
      <c r="CTA1" s="1174"/>
      <c r="CTB1" s="1174"/>
      <c r="CTC1" s="1174"/>
      <c r="CTD1" s="1174"/>
      <c r="CTE1" s="1174"/>
      <c r="CTF1" s="1174"/>
      <c r="CTG1" s="1174"/>
      <c r="CTH1" s="1174"/>
      <c r="CTI1" s="1174"/>
      <c r="CTJ1" s="1174"/>
      <c r="CTK1" s="1174"/>
      <c r="CTL1" s="1174"/>
      <c r="CTM1" s="1174"/>
      <c r="CTN1" s="1174"/>
      <c r="CTO1" s="1174"/>
      <c r="CTP1" s="1174"/>
      <c r="CTQ1" s="1174"/>
      <c r="CTR1" s="1174"/>
      <c r="CTS1" s="1174"/>
      <c r="CTT1" s="1174"/>
      <c r="CTU1" s="1174"/>
      <c r="CTV1" s="1174"/>
      <c r="CTW1" s="1174"/>
      <c r="CTX1" s="1174"/>
      <c r="CTY1" s="1174"/>
      <c r="CTZ1" s="1174"/>
      <c r="CUA1" s="1174"/>
      <c r="CUB1" s="1174"/>
      <c r="CUC1" s="1174"/>
      <c r="CUD1" s="1174"/>
      <c r="CUE1" s="1174"/>
      <c r="CUF1" s="1174"/>
      <c r="CUG1" s="1174"/>
      <c r="CUH1" s="1174"/>
      <c r="CUI1" s="1174"/>
      <c r="CUJ1" s="1174"/>
      <c r="CUK1" s="1174"/>
      <c r="CUL1" s="1174"/>
      <c r="CUM1" s="1174"/>
      <c r="CUN1" s="1174"/>
      <c r="CUO1" s="1174"/>
      <c r="CUP1" s="1174"/>
      <c r="CUQ1" s="1174"/>
      <c r="CUR1" s="1174"/>
      <c r="CUS1" s="1174"/>
      <c r="CUT1" s="1174"/>
      <c r="CUU1" s="1174"/>
      <c r="CUV1" s="1174"/>
      <c r="CUW1" s="1174"/>
      <c r="CUX1" s="1174"/>
      <c r="CUY1" s="1174"/>
      <c r="CUZ1" s="1174"/>
      <c r="CVA1" s="1174"/>
      <c r="CVB1" s="1174"/>
      <c r="CVC1" s="1174"/>
      <c r="CVD1" s="1174"/>
      <c r="CVE1" s="1174"/>
      <c r="CVF1" s="1174"/>
      <c r="CVG1" s="1174"/>
      <c r="CVH1" s="1174"/>
      <c r="CVI1" s="1174"/>
      <c r="CVJ1" s="1174"/>
      <c r="CVK1" s="1174"/>
      <c r="CVL1" s="1174"/>
      <c r="CVM1" s="1174"/>
      <c r="CVN1" s="1174"/>
      <c r="CVO1" s="1174"/>
      <c r="CVP1" s="1174"/>
      <c r="CVQ1" s="1174"/>
      <c r="CVR1" s="1174"/>
      <c r="CVS1" s="1174"/>
      <c r="CVT1" s="1174"/>
      <c r="CVU1" s="1174"/>
      <c r="CVV1" s="1174"/>
      <c r="CVW1" s="1174"/>
      <c r="CVX1" s="1174"/>
      <c r="CVY1" s="1174"/>
      <c r="CVZ1" s="1174"/>
      <c r="CWA1" s="1174"/>
      <c r="CWB1" s="1174"/>
      <c r="CWC1" s="1174"/>
      <c r="CWD1" s="1174"/>
      <c r="CWE1" s="1174"/>
      <c r="CWF1" s="1174"/>
      <c r="CWG1" s="1174"/>
      <c r="CWH1" s="1174"/>
      <c r="CWI1" s="1174"/>
      <c r="CWJ1" s="1174"/>
      <c r="CWK1" s="1174"/>
      <c r="CWL1" s="1174"/>
      <c r="CWM1" s="1174"/>
      <c r="CWN1" s="1174"/>
      <c r="CWO1" s="1174"/>
      <c r="CWP1" s="1174"/>
      <c r="CWQ1" s="1174"/>
      <c r="CWR1" s="1174"/>
      <c r="CWS1" s="1174"/>
      <c r="CWT1" s="1174"/>
      <c r="CWU1" s="1174"/>
      <c r="CWV1" s="1174"/>
      <c r="CWW1" s="1174"/>
      <c r="CWX1" s="1174"/>
      <c r="CWY1" s="1174"/>
      <c r="CWZ1" s="1174"/>
      <c r="CXA1" s="1174"/>
      <c r="CXB1" s="1174"/>
      <c r="CXC1" s="1174"/>
      <c r="CXD1" s="1174"/>
      <c r="CXE1" s="1174"/>
      <c r="CXF1" s="1174"/>
      <c r="CXG1" s="1174"/>
      <c r="CXH1" s="1174"/>
      <c r="CXI1" s="1174"/>
      <c r="CXJ1" s="1174"/>
      <c r="CXK1" s="1174"/>
      <c r="CXL1" s="1174"/>
      <c r="CXM1" s="1174"/>
      <c r="CXN1" s="1174"/>
      <c r="CXO1" s="1174"/>
      <c r="CXP1" s="1174"/>
      <c r="CXQ1" s="1174"/>
      <c r="CXR1" s="1174"/>
      <c r="CXS1" s="1174"/>
      <c r="CXT1" s="1174"/>
      <c r="CXU1" s="1174"/>
      <c r="CXV1" s="1174"/>
      <c r="CXW1" s="1174"/>
      <c r="CXX1" s="1174"/>
      <c r="CXY1" s="1174"/>
      <c r="CXZ1" s="1174"/>
      <c r="CYA1" s="1174"/>
      <c r="CYB1" s="1174"/>
      <c r="CYC1" s="1174"/>
      <c r="CYD1" s="1174"/>
      <c r="CYE1" s="1174"/>
      <c r="CYF1" s="1174"/>
      <c r="CYG1" s="1174"/>
      <c r="CYH1" s="1174"/>
      <c r="CYI1" s="1174"/>
      <c r="CYJ1" s="1174"/>
      <c r="CYK1" s="1174"/>
      <c r="CYL1" s="1174"/>
      <c r="CYM1" s="1174"/>
      <c r="CYN1" s="1174"/>
      <c r="CYO1" s="1174"/>
      <c r="CYP1" s="1174"/>
      <c r="CYQ1" s="1174"/>
      <c r="CYR1" s="1174"/>
      <c r="CYS1" s="1174"/>
      <c r="CYT1" s="1174"/>
      <c r="CYU1" s="1174"/>
      <c r="CYV1" s="1174"/>
      <c r="CYW1" s="1174"/>
      <c r="CYX1" s="1174"/>
      <c r="CYY1" s="1174"/>
      <c r="CYZ1" s="1174"/>
      <c r="CZA1" s="1174"/>
      <c r="CZB1" s="1174"/>
      <c r="CZC1" s="1174"/>
      <c r="CZD1" s="1174"/>
      <c r="CZE1" s="1174"/>
      <c r="CZF1" s="1174"/>
      <c r="CZG1" s="1174"/>
      <c r="CZH1" s="1174"/>
      <c r="CZI1" s="1174"/>
      <c r="CZJ1" s="1174"/>
      <c r="CZK1" s="1174"/>
      <c r="CZL1" s="1174"/>
      <c r="CZM1" s="1174"/>
      <c r="CZN1" s="1174"/>
      <c r="CZO1" s="1174"/>
      <c r="CZP1" s="1174"/>
      <c r="CZQ1" s="1174"/>
      <c r="CZR1" s="1174"/>
      <c r="CZS1" s="1174"/>
      <c r="CZT1" s="1174"/>
      <c r="CZU1" s="1174"/>
      <c r="CZV1" s="1174"/>
      <c r="CZW1" s="1174"/>
      <c r="CZX1" s="1174"/>
      <c r="CZY1" s="1174"/>
      <c r="CZZ1" s="1174"/>
      <c r="DAA1" s="1174"/>
      <c r="DAB1" s="1174"/>
      <c r="DAC1" s="1174"/>
      <c r="DAD1" s="1174"/>
      <c r="DAE1" s="1174"/>
      <c r="DAF1" s="1174"/>
      <c r="DAG1" s="1174"/>
      <c r="DAH1" s="1174"/>
      <c r="DAI1" s="1174"/>
      <c r="DAJ1" s="1174"/>
      <c r="DAK1" s="1174"/>
      <c r="DAL1" s="1174"/>
      <c r="DAM1" s="1174"/>
      <c r="DAN1" s="1174"/>
      <c r="DAO1" s="1174"/>
      <c r="DAP1" s="1174"/>
      <c r="DAQ1" s="1174"/>
      <c r="DAR1" s="1174"/>
      <c r="DAS1" s="1174"/>
      <c r="DAT1" s="1174"/>
      <c r="DAU1" s="1174"/>
      <c r="DAV1" s="1174"/>
      <c r="DAW1" s="1174"/>
      <c r="DAX1" s="1174"/>
      <c r="DAY1" s="1174"/>
      <c r="DAZ1" s="1174"/>
      <c r="DBA1" s="1174"/>
      <c r="DBB1" s="1174"/>
      <c r="DBC1" s="1174"/>
      <c r="DBD1" s="1174"/>
      <c r="DBE1" s="1174"/>
      <c r="DBF1" s="1174"/>
      <c r="DBG1" s="1174"/>
      <c r="DBH1" s="1174"/>
      <c r="DBI1" s="1174"/>
      <c r="DBJ1" s="1174"/>
      <c r="DBK1" s="1174"/>
      <c r="DBL1" s="1174"/>
      <c r="DBM1" s="1174"/>
      <c r="DBN1" s="1174"/>
      <c r="DBO1" s="1174"/>
      <c r="DBP1" s="1174"/>
      <c r="DBQ1" s="1174"/>
      <c r="DBR1" s="1174"/>
      <c r="DBS1" s="1174"/>
      <c r="DBT1" s="1174"/>
      <c r="DBU1" s="1174"/>
      <c r="DBV1" s="1174"/>
      <c r="DBW1" s="1174"/>
      <c r="DBX1" s="1174"/>
      <c r="DBY1" s="1174"/>
      <c r="DBZ1" s="1174"/>
      <c r="DCA1" s="1174"/>
      <c r="DCB1" s="1174"/>
      <c r="DCC1" s="1174"/>
      <c r="DCD1" s="1174"/>
      <c r="DCE1" s="1174"/>
      <c r="DCF1" s="1174"/>
      <c r="DCG1" s="1174"/>
      <c r="DCH1" s="1174"/>
      <c r="DCI1" s="1174"/>
      <c r="DCJ1" s="1174"/>
      <c r="DCK1" s="1174"/>
      <c r="DCL1" s="1174"/>
      <c r="DCM1" s="1174"/>
      <c r="DCN1" s="1174"/>
      <c r="DCO1" s="1174"/>
      <c r="DCP1" s="1174"/>
      <c r="DCQ1" s="1174"/>
      <c r="DCR1" s="1174"/>
      <c r="DCS1" s="1174"/>
      <c r="DCT1" s="1174"/>
      <c r="DCU1" s="1174"/>
      <c r="DCV1" s="1174"/>
      <c r="DCW1" s="1174"/>
      <c r="DCX1" s="1174"/>
      <c r="DCY1" s="1174"/>
      <c r="DCZ1" s="1174"/>
      <c r="DDA1" s="1174"/>
      <c r="DDB1" s="1174"/>
      <c r="DDC1" s="1174"/>
      <c r="DDD1" s="1174"/>
      <c r="DDE1" s="1174"/>
      <c r="DDF1" s="1174"/>
      <c r="DDG1" s="1174"/>
      <c r="DDH1" s="1174"/>
      <c r="DDI1" s="1174"/>
      <c r="DDJ1" s="1174"/>
      <c r="DDK1" s="1174"/>
      <c r="DDL1" s="1174"/>
      <c r="DDM1" s="1174"/>
      <c r="DDN1" s="1174"/>
      <c r="DDO1" s="1174"/>
      <c r="DDP1" s="1174"/>
      <c r="DDQ1" s="1174"/>
      <c r="DDR1" s="1174"/>
      <c r="DDS1" s="1174"/>
      <c r="DDT1" s="1174"/>
      <c r="DDU1" s="1174"/>
      <c r="DDV1" s="1174"/>
      <c r="DDW1" s="1174"/>
      <c r="DDX1" s="1174"/>
      <c r="DDY1" s="1174"/>
      <c r="DDZ1" s="1174"/>
      <c r="DEA1" s="1174"/>
      <c r="DEB1" s="1174"/>
      <c r="DEC1" s="1174"/>
      <c r="DED1" s="1174"/>
      <c r="DEE1" s="1174"/>
      <c r="DEF1" s="1174"/>
      <c r="DEG1" s="1174"/>
      <c r="DEH1" s="1174"/>
      <c r="DEI1" s="1174"/>
      <c r="DEJ1" s="1174"/>
      <c r="DEK1" s="1174"/>
      <c r="DEL1" s="1174"/>
      <c r="DEM1" s="1174"/>
      <c r="DEN1" s="1174"/>
      <c r="DEO1" s="1174"/>
      <c r="DEP1" s="1174"/>
      <c r="DEQ1" s="1174"/>
      <c r="DER1" s="1174"/>
      <c r="DES1" s="1174"/>
      <c r="DET1" s="1174"/>
      <c r="DEU1" s="1174"/>
      <c r="DEV1" s="1174"/>
      <c r="DEW1" s="1174"/>
      <c r="DEX1" s="1174"/>
      <c r="DEY1" s="1174"/>
      <c r="DEZ1" s="1174"/>
      <c r="DFA1" s="1174"/>
      <c r="DFB1" s="1174"/>
      <c r="DFC1" s="1174"/>
      <c r="DFD1" s="1174"/>
      <c r="DFE1" s="1174"/>
      <c r="DFF1" s="1174"/>
      <c r="DFG1" s="1174"/>
      <c r="DFH1" s="1174"/>
      <c r="DFI1" s="1174"/>
      <c r="DFJ1" s="1174"/>
      <c r="DFK1" s="1174"/>
      <c r="DFL1" s="1174"/>
      <c r="DFM1" s="1174"/>
      <c r="DFN1" s="1174"/>
      <c r="DFO1" s="1174"/>
      <c r="DFP1" s="1174"/>
      <c r="DFQ1" s="1174"/>
      <c r="DFR1" s="1174"/>
      <c r="DFS1" s="1174"/>
      <c r="DFT1" s="1174"/>
      <c r="DFU1" s="1174"/>
      <c r="DFV1" s="1174"/>
      <c r="DFW1" s="1174"/>
      <c r="DFX1" s="1174"/>
      <c r="DFY1" s="1174"/>
      <c r="DFZ1" s="1174"/>
      <c r="DGA1" s="1174"/>
      <c r="DGB1" s="1174"/>
      <c r="DGC1" s="1174"/>
      <c r="DGD1" s="1174"/>
      <c r="DGE1" s="1174"/>
      <c r="DGF1" s="1174"/>
      <c r="DGG1" s="1174"/>
      <c r="DGH1" s="1174"/>
      <c r="DGI1" s="1174"/>
      <c r="DGJ1" s="1174"/>
      <c r="DGK1" s="1174"/>
      <c r="DGL1" s="1174"/>
      <c r="DGM1" s="1174"/>
      <c r="DGN1" s="1174"/>
      <c r="DGO1" s="1174"/>
      <c r="DGP1" s="1174"/>
      <c r="DGQ1" s="1174"/>
      <c r="DGR1" s="1174"/>
      <c r="DGS1" s="1174"/>
      <c r="DGT1" s="1174"/>
      <c r="DGU1" s="1174"/>
      <c r="DGV1" s="1174"/>
      <c r="DGW1" s="1174"/>
      <c r="DGX1" s="1174"/>
      <c r="DGY1" s="1174"/>
      <c r="DGZ1" s="1174"/>
      <c r="DHA1" s="1174"/>
      <c r="DHB1" s="1174"/>
      <c r="DHC1" s="1174"/>
      <c r="DHD1" s="1174"/>
      <c r="DHE1" s="1174"/>
      <c r="DHF1" s="1174"/>
      <c r="DHG1" s="1174"/>
      <c r="DHH1" s="1174"/>
      <c r="DHI1" s="1174"/>
      <c r="DHJ1" s="1174"/>
      <c r="DHK1" s="1174"/>
      <c r="DHL1" s="1174"/>
      <c r="DHM1" s="1174"/>
      <c r="DHN1" s="1174"/>
      <c r="DHO1" s="1174"/>
      <c r="DHP1" s="1174"/>
      <c r="DHQ1" s="1174"/>
      <c r="DHR1" s="1174"/>
      <c r="DHS1" s="1174"/>
      <c r="DHT1" s="1174"/>
      <c r="DHU1" s="1174"/>
      <c r="DHV1" s="1174"/>
      <c r="DHW1" s="1174"/>
      <c r="DHX1" s="1174"/>
      <c r="DHY1" s="1174"/>
      <c r="DHZ1" s="1174"/>
      <c r="DIA1" s="1174"/>
      <c r="DIB1" s="1174"/>
      <c r="DIC1" s="1174"/>
      <c r="DID1" s="1174"/>
      <c r="DIE1" s="1174"/>
      <c r="DIF1" s="1174"/>
      <c r="DIG1" s="1174"/>
      <c r="DIH1" s="1174"/>
      <c r="DII1" s="1174"/>
      <c r="DIJ1" s="1174"/>
      <c r="DIK1" s="1174"/>
      <c r="DIL1" s="1174"/>
      <c r="DIM1" s="1174"/>
      <c r="DIN1" s="1174"/>
      <c r="DIO1" s="1174"/>
      <c r="DIP1" s="1174"/>
      <c r="DIQ1" s="1174"/>
      <c r="DIR1" s="1174"/>
      <c r="DIS1" s="1174"/>
      <c r="DIT1" s="1174"/>
      <c r="DIU1" s="1174"/>
      <c r="DIV1" s="1174"/>
      <c r="DIW1" s="1174"/>
      <c r="DIX1" s="1174"/>
      <c r="DIY1" s="1174"/>
      <c r="DIZ1" s="1174"/>
      <c r="DJA1" s="1174"/>
      <c r="DJB1" s="1174"/>
      <c r="DJC1" s="1174"/>
      <c r="DJD1" s="1174"/>
      <c r="DJE1" s="1174"/>
      <c r="DJF1" s="1174"/>
      <c r="DJG1" s="1174"/>
      <c r="DJH1" s="1174"/>
      <c r="DJI1" s="1174"/>
      <c r="DJJ1" s="1174"/>
      <c r="DJK1" s="1174"/>
      <c r="DJL1" s="1174"/>
      <c r="DJM1" s="1174"/>
      <c r="DJN1" s="1174"/>
      <c r="DJO1" s="1174"/>
      <c r="DJP1" s="1174"/>
      <c r="DJQ1" s="1174"/>
      <c r="DJR1" s="1174"/>
      <c r="DJS1" s="1174"/>
      <c r="DJT1" s="1174"/>
      <c r="DJU1" s="1174"/>
      <c r="DJV1" s="1174"/>
      <c r="DJW1" s="1174"/>
      <c r="DJX1" s="1174"/>
      <c r="DJY1" s="1174"/>
      <c r="DJZ1" s="1174"/>
      <c r="DKA1" s="1174"/>
      <c r="DKB1" s="1174"/>
      <c r="DKC1" s="1174"/>
      <c r="DKD1" s="1174"/>
      <c r="DKE1" s="1174"/>
      <c r="DKF1" s="1174"/>
      <c r="DKG1" s="1174"/>
      <c r="DKH1" s="1174"/>
      <c r="DKI1" s="1174"/>
      <c r="DKJ1" s="1174"/>
      <c r="DKK1" s="1174"/>
      <c r="DKL1" s="1174"/>
      <c r="DKM1" s="1174"/>
      <c r="DKN1" s="1174"/>
      <c r="DKO1" s="1174"/>
      <c r="DKP1" s="1174"/>
      <c r="DKQ1" s="1174"/>
      <c r="DKR1" s="1174"/>
      <c r="DKS1" s="1174"/>
      <c r="DKT1" s="1174"/>
      <c r="DKU1" s="1174"/>
      <c r="DKV1" s="1174"/>
      <c r="DKW1" s="1174"/>
      <c r="DKX1" s="1174"/>
      <c r="DKY1" s="1174"/>
      <c r="DKZ1" s="1174"/>
      <c r="DLA1" s="1174"/>
      <c r="DLB1" s="1174"/>
      <c r="DLC1" s="1174"/>
      <c r="DLD1" s="1174"/>
      <c r="DLE1" s="1174"/>
      <c r="DLF1" s="1174"/>
      <c r="DLG1" s="1174"/>
      <c r="DLH1" s="1174"/>
      <c r="DLI1" s="1174"/>
      <c r="DLJ1" s="1174"/>
      <c r="DLK1" s="1174"/>
      <c r="DLL1" s="1174"/>
      <c r="DLM1" s="1174"/>
      <c r="DLN1" s="1174"/>
      <c r="DLO1" s="1174"/>
      <c r="DLP1" s="1174"/>
      <c r="DLQ1" s="1174"/>
      <c r="DLR1" s="1174"/>
      <c r="DLS1" s="1174"/>
      <c r="DLT1" s="1174"/>
      <c r="DLU1" s="1174"/>
      <c r="DLV1" s="1174"/>
      <c r="DLW1" s="1174"/>
      <c r="DLX1" s="1174"/>
      <c r="DLY1" s="1174"/>
      <c r="DLZ1" s="1174"/>
      <c r="DMA1" s="1174"/>
      <c r="DMB1" s="1174"/>
      <c r="DMC1" s="1174"/>
      <c r="DMD1" s="1174"/>
      <c r="DME1" s="1174"/>
      <c r="DMF1" s="1174"/>
      <c r="DMG1" s="1174"/>
      <c r="DMH1" s="1174"/>
      <c r="DMI1" s="1174"/>
      <c r="DMJ1" s="1174"/>
      <c r="DMK1" s="1174"/>
      <c r="DML1" s="1174"/>
      <c r="DMM1" s="1174"/>
      <c r="DMN1" s="1174"/>
      <c r="DMO1" s="1174"/>
      <c r="DMP1" s="1174"/>
      <c r="DMQ1" s="1174"/>
      <c r="DMR1" s="1174"/>
      <c r="DMS1" s="1174"/>
      <c r="DMT1" s="1174"/>
      <c r="DMU1" s="1174"/>
      <c r="DMV1" s="1174"/>
      <c r="DMW1" s="1174"/>
      <c r="DMX1" s="1174"/>
      <c r="DMY1" s="1174"/>
      <c r="DMZ1" s="1174"/>
      <c r="DNA1" s="1174"/>
      <c r="DNB1" s="1174"/>
      <c r="DNC1" s="1174"/>
      <c r="DND1" s="1174"/>
      <c r="DNE1" s="1174"/>
      <c r="DNF1" s="1174"/>
      <c r="DNG1" s="1174"/>
      <c r="DNH1" s="1174"/>
      <c r="DNI1" s="1174"/>
      <c r="DNJ1" s="1174"/>
      <c r="DNK1" s="1174"/>
      <c r="DNL1" s="1174"/>
      <c r="DNM1" s="1174"/>
      <c r="DNN1" s="1174"/>
      <c r="DNO1" s="1174"/>
      <c r="DNP1" s="1174"/>
      <c r="DNQ1" s="1174"/>
      <c r="DNR1" s="1174"/>
      <c r="DNS1" s="1174"/>
      <c r="DNT1" s="1174"/>
      <c r="DNU1" s="1174"/>
      <c r="DNV1" s="1174"/>
      <c r="DNW1" s="1174"/>
      <c r="DNX1" s="1174"/>
      <c r="DNY1" s="1174"/>
      <c r="DNZ1" s="1174"/>
      <c r="DOA1" s="1174"/>
      <c r="DOB1" s="1174"/>
      <c r="DOC1" s="1174"/>
      <c r="DOD1" s="1174"/>
      <c r="DOE1" s="1174"/>
      <c r="DOF1" s="1174"/>
      <c r="DOG1" s="1174"/>
      <c r="DOH1" s="1174"/>
      <c r="DOI1" s="1174"/>
      <c r="DOJ1" s="1174"/>
      <c r="DOK1" s="1174"/>
      <c r="DOL1" s="1174"/>
      <c r="DOM1" s="1174"/>
      <c r="DON1" s="1174"/>
      <c r="DOO1" s="1174"/>
      <c r="DOP1" s="1174"/>
      <c r="DOQ1" s="1174"/>
      <c r="DOR1" s="1174"/>
      <c r="DOS1" s="1174"/>
      <c r="DOT1" s="1174"/>
      <c r="DOU1" s="1174"/>
      <c r="DOV1" s="1174"/>
      <c r="DOW1" s="1174"/>
      <c r="DOX1" s="1174"/>
      <c r="DOY1" s="1174"/>
      <c r="DOZ1" s="1174"/>
      <c r="DPA1" s="1174"/>
      <c r="DPB1" s="1174"/>
      <c r="DPC1" s="1174"/>
      <c r="DPD1" s="1174"/>
      <c r="DPE1" s="1174"/>
      <c r="DPF1" s="1174"/>
      <c r="DPG1" s="1174"/>
      <c r="DPH1" s="1174"/>
      <c r="DPI1" s="1174"/>
      <c r="DPJ1" s="1174"/>
      <c r="DPK1" s="1174"/>
      <c r="DPL1" s="1174"/>
      <c r="DPM1" s="1174"/>
      <c r="DPN1" s="1174"/>
      <c r="DPO1" s="1174"/>
      <c r="DPP1" s="1174"/>
      <c r="DPQ1" s="1174"/>
      <c r="DPR1" s="1174"/>
      <c r="DPS1" s="1174"/>
      <c r="DPT1" s="1174"/>
      <c r="DPU1" s="1174"/>
      <c r="DPV1" s="1174"/>
      <c r="DPW1" s="1174"/>
      <c r="DPX1" s="1174"/>
      <c r="DPY1" s="1174"/>
      <c r="DPZ1" s="1174"/>
      <c r="DQA1" s="1174"/>
      <c r="DQB1" s="1174"/>
      <c r="DQC1" s="1174"/>
      <c r="DQD1" s="1174"/>
      <c r="DQE1" s="1174"/>
      <c r="DQF1" s="1174"/>
      <c r="DQG1" s="1174"/>
      <c r="DQH1" s="1174"/>
      <c r="DQI1" s="1174"/>
      <c r="DQJ1" s="1174"/>
      <c r="DQK1" s="1174"/>
      <c r="DQL1" s="1174"/>
      <c r="DQM1" s="1174"/>
      <c r="DQN1" s="1174"/>
      <c r="DQO1" s="1174"/>
      <c r="DQP1" s="1174"/>
      <c r="DQQ1" s="1174"/>
      <c r="DQR1" s="1174"/>
      <c r="DQS1" s="1174"/>
      <c r="DQT1" s="1174"/>
      <c r="DQU1" s="1174"/>
      <c r="DQV1" s="1174"/>
      <c r="DQW1" s="1174"/>
      <c r="DQX1" s="1174"/>
      <c r="DQY1" s="1174"/>
      <c r="DQZ1" s="1174"/>
      <c r="DRA1" s="1174"/>
      <c r="DRB1" s="1174"/>
      <c r="DRC1" s="1174"/>
      <c r="DRD1" s="1174"/>
      <c r="DRE1" s="1174"/>
      <c r="DRF1" s="1174"/>
      <c r="DRG1" s="1174"/>
      <c r="DRH1" s="1174"/>
      <c r="DRI1" s="1174"/>
      <c r="DRJ1" s="1174"/>
      <c r="DRK1" s="1174"/>
      <c r="DRL1" s="1174"/>
      <c r="DRM1" s="1174"/>
      <c r="DRN1" s="1174"/>
      <c r="DRO1" s="1174"/>
      <c r="DRP1" s="1174"/>
      <c r="DRQ1" s="1174"/>
      <c r="DRR1" s="1174"/>
      <c r="DRS1" s="1174"/>
      <c r="DRT1" s="1174"/>
      <c r="DRU1" s="1174"/>
      <c r="DRV1" s="1174"/>
      <c r="DRW1" s="1174"/>
      <c r="DRX1" s="1174"/>
      <c r="DRY1" s="1174"/>
      <c r="DRZ1" s="1174"/>
      <c r="DSA1" s="1174"/>
      <c r="DSB1" s="1174"/>
      <c r="DSC1" s="1174"/>
      <c r="DSD1" s="1174"/>
      <c r="DSE1" s="1174"/>
      <c r="DSF1" s="1174"/>
      <c r="DSG1" s="1174"/>
      <c r="DSH1" s="1174"/>
      <c r="DSI1" s="1174"/>
      <c r="DSJ1" s="1174"/>
      <c r="DSK1" s="1174"/>
      <c r="DSL1" s="1174"/>
      <c r="DSM1" s="1174"/>
      <c r="DSN1" s="1174"/>
      <c r="DSO1" s="1174"/>
      <c r="DSP1" s="1174"/>
      <c r="DSQ1" s="1174"/>
      <c r="DSR1" s="1174"/>
      <c r="DSS1" s="1174"/>
      <c r="DST1" s="1174"/>
      <c r="DSU1" s="1174"/>
      <c r="DSV1" s="1174"/>
      <c r="DSW1" s="1174"/>
      <c r="DSX1" s="1174"/>
      <c r="DSY1" s="1174"/>
      <c r="DSZ1" s="1174"/>
      <c r="DTA1" s="1174"/>
      <c r="DTB1" s="1174"/>
      <c r="DTC1" s="1174"/>
      <c r="DTD1" s="1174"/>
      <c r="DTE1" s="1174"/>
      <c r="DTF1" s="1174"/>
      <c r="DTG1" s="1174"/>
      <c r="DTH1" s="1174"/>
      <c r="DTI1" s="1174"/>
      <c r="DTJ1" s="1174"/>
      <c r="DTK1" s="1174"/>
      <c r="DTL1" s="1174"/>
      <c r="DTM1" s="1174"/>
      <c r="DTN1" s="1174"/>
      <c r="DTO1" s="1174"/>
      <c r="DTP1" s="1174"/>
      <c r="DTQ1" s="1174"/>
      <c r="DTR1" s="1174"/>
      <c r="DTS1" s="1174"/>
      <c r="DTT1" s="1174"/>
      <c r="DTU1" s="1174"/>
      <c r="DTV1" s="1174"/>
      <c r="DTW1" s="1174"/>
      <c r="DTX1" s="1174"/>
      <c r="DTY1" s="1174"/>
      <c r="DTZ1" s="1174"/>
      <c r="DUA1" s="1174"/>
      <c r="DUB1" s="1174"/>
      <c r="DUC1" s="1174"/>
      <c r="DUD1" s="1174"/>
      <c r="DUE1" s="1174"/>
      <c r="DUF1" s="1174"/>
      <c r="DUG1" s="1174"/>
      <c r="DUH1" s="1174"/>
      <c r="DUI1" s="1174"/>
      <c r="DUJ1" s="1174"/>
      <c r="DUK1" s="1174"/>
      <c r="DUL1" s="1174"/>
      <c r="DUM1" s="1174"/>
      <c r="DUN1" s="1174"/>
      <c r="DUO1" s="1174"/>
      <c r="DUP1" s="1174"/>
      <c r="DUQ1" s="1174"/>
      <c r="DUR1" s="1174"/>
      <c r="DUS1" s="1174"/>
      <c r="DUT1" s="1174"/>
      <c r="DUU1" s="1174"/>
      <c r="DUV1" s="1174"/>
      <c r="DUW1" s="1174"/>
      <c r="DUX1" s="1174"/>
      <c r="DUY1" s="1174"/>
      <c r="DUZ1" s="1174"/>
      <c r="DVA1" s="1174"/>
      <c r="DVB1" s="1174"/>
      <c r="DVC1" s="1174"/>
      <c r="DVD1" s="1174"/>
      <c r="DVE1" s="1174"/>
      <c r="DVF1" s="1174"/>
      <c r="DVG1" s="1174"/>
      <c r="DVH1" s="1174"/>
      <c r="DVI1" s="1174"/>
      <c r="DVJ1" s="1174"/>
      <c r="DVK1" s="1174"/>
      <c r="DVL1" s="1174"/>
      <c r="DVM1" s="1174"/>
      <c r="DVN1" s="1174"/>
      <c r="DVO1" s="1174"/>
      <c r="DVP1" s="1174"/>
      <c r="DVQ1" s="1174"/>
      <c r="DVR1" s="1174"/>
      <c r="DVS1" s="1174"/>
      <c r="DVT1" s="1174"/>
      <c r="DVU1" s="1174"/>
      <c r="DVV1" s="1174"/>
      <c r="DVW1" s="1174"/>
      <c r="DVX1" s="1174"/>
      <c r="DVY1" s="1174"/>
      <c r="DVZ1" s="1174"/>
      <c r="DWA1" s="1174"/>
      <c r="DWB1" s="1174"/>
      <c r="DWC1" s="1174"/>
      <c r="DWD1" s="1174"/>
      <c r="DWE1" s="1174"/>
      <c r="DWF1" s="1174"/>
      <c r="DWG1" s="1174"/>
      <c r="DWH1" s="1174"/>
      <c r="DWI1" s="1174"/>
      <c r="DWJ1" s="1174"/>
      <c r="DWK1" s="1174"/>
      <c r="DWL1" s="1174"/>
      <c r="DWM1" s="1174"/>
      <c r="DWN1" s="1174"/>
      <c r="DWO1" s="1174"/>
      <c r="DWP1" s="1174"/>
      <c r="DWQ1" s="1174"/>
      <c r="DWR1" s="1174"/>
      <c r="DWS1" s="1174"/>
      <c r="DWT1" s="1174"/>
      <c r="DWU1" s="1174"/>
      <c r="DWV1" s="1174"/>
      <c r="DWW1" s="1174"/>
      <c r="DWX1" s="1174"/>
      <c r="DWY1" s="1174"/>
      <c r="DWZ1" s="1174"/>
      <c r="DXA1" s="1174"/>
      <c r="DXB1" s="1174"/>
      <c r="DXC1" s="1174"/>
      <c r="DXD1" s="1174"/>
      <c r="DXE1" s="1174"/>
      <c r="DXF1" s="1174"/>
      <c r="DXG1" s="1174"/>
      <c r="DXH1" s="1174"/>
      <c r="DXI1" s="1174"/>
      <c r="DXJ1" s="1174"/>
      <c r="DXK1" s="1174"/>
      <c r="DXL1" s="1174"/>
      <c r="DXM1" s="1174"/>
      <c r="DXN1" s="1174"/>
      <c r="DXO1" s="1174"/>
      <c r="DXP1" s="1174"/>
      <c r="DXQ1" s="1174"/>
      <c r="DXR1" s="1174"/>
      <c r="DXS1" s="1174"/>
      <c r="DXT1" s="1174"/>
      <c r="DXU1" s="1174"/>
      <c r="DXV1" s="1174"/>
      <c r="DXW1" s="1174"/>
      <c r="DXX1" s="1174"/>
      <c r="DXY1" s="1174"/>
      <c r="DXZ1" s="1174"/>
      <c r="DYA1" s="1174"/>
      <c r="DYB1" s="1174"/>
      <c r="DYC1" s="1174"/>
      <c r="DYD1" s="1174"/>
      <c r="DYE1" s="1174"/>
      <c r="DYF1" s="1174"/>
      <c r="DYG1" s="1174"/>
      <c r="DYH1" s="1174"/>
      <c r="DYI1" s="1174"/>
      <c r="DYJ1" s="1174"/>
      <c r="DYK1" s="1174"/>
      <c r="DYL1" s="1174"/>
      <c r="DYM1" s="1174"/>
      <c r="DYN1" s="1174"/>
      <c r="DYO1" s="1174"/>
      <c r="DYP1" s="1174"/>
      <c r="DYQ1" s="1174"/>
      <c r="DYR1" s="1174"/>
      <c r="DYS1" s="1174"/>
      <c r="DYT1" s="1174"/>
      <c r="DYU1" s="1174"/>
      <c r="DYV1" s="1174"/>
      <c r="DYW1" s="1174"/>
      <c r="DYX1" s="1174"/>
      <c r="DYY1" s="1174"/>
      <c r="DYZ1" s="1174"/>
      <c r="DZA1" s="1174"/>
      <c r="DZB1" s="1174"/>
      <c r="DZC1" s="1174"/>
      <c r="DZD1" s="1174"/>
      <c r="DZE1" s="1174"/>
      <c r="DZF1" s="1174"/>
      <c r="DZG1" s="1174"/>
      <c r="DZH1" s="1174"/>
      <c r="DZI1" s="1174"/>
      <c r="DZJ1" s="1174"/>
      <c r="DZK1" s="1174"/>
      <c r="DZL1" s="1174"/>
      <c r="DZM1" s="1174"/>
      <c r="DZN1" s="1174"/>
      <c r="DZO1" s="1174"/>
      <c r="DZP1" s="1174"/>
      <c r="DZQ1" s="1174"/>
      <c r="DZR1" s="1174"/>
      <c r="DZS1" s="1174"/>
      <c r="DZT1" s="1174"/>
      <c r="DZU1" s="1174"/>
      <c r="DZV1" s="1174"/>
      <c r="DZW1" s="1174"/>
      <c r="DZX1" s="1174"/>
      <c r="DZY1" s="1174"/>
      <c r="DZZ1" s="1174"/>
      <c r="EAA1" s="1174"/>
      <c r="EAB1" s="1174"/>
      <c r="EAC1" s="1174"/>
      <c r="EAD1" s="1174"/>
      <c r="EAE1" s="1174"/>
      <c r="EAF1" s="1174"/>
      <c r="EAG1" s="1174"/>
      <c r="EAH1" s="1174"/>
      <c r="EAI1" s="1174"/>
      <c r="EAJ1" s="1174"/>
      <c r="EAK1" s="1174"/>
      <c r="EAL1" s="1174"/>
      <c r="EAM1" s="1174"/>
      <c r="EAN1" s="1174"/>
      <c r="EAO1" s="1174"/>
      <c r="EAP1" s="1174"/>
      <c r="EAQ1" s="1174"/>
      <c r="EAR1" s="1174"/>
      <c r="EAS1" s="1174"/>
      <c r="EAT1" s="1174"/>
      <c r="EAU1" s="1174"/>
      <c r="EAV1" s="1174"/>
      <c r="EAW1" s="1174"/>
      <c r="EAX1" s="1174"/>
      <c r="EAY1" s="1174"/>
      <c r="EAZ1" s="1174"/>
      <c r="EBA1" s="1174"/>
      <c r="EBB1" s="1174"/>
      <c r="EBC1" s="1174"/>
      <c r="EBD1" s="1174"/>
      <c r="EBE1" s="1174"/>
      <c r="EBF1" s="1174"/>
      <c r="EBG1" s="1174"/>
      <c r="EBH1" s="1174"/>
      <c r="EBI1" s="1174"/>
      <c r="EBJ1" s="1174"/>
      <c r="EBK1" s="1174"/>
      <c r="EBL1" s="1174"/>
      <c r="EBM1" s="1174"/>
      <c r="EBN1" s="1174"/>
      <c r="EBO1" s="1174"/>
      <c r="EBP1" s="1174"/>
      <c r="EBQ1" s="1174"/>
      <c r="EBR1" s="1174"/>
      <c r="EBS1" s="1174"/>
      <c r="EBT1" s="1174"/>
      <c r="EBU1" s="1174"/>
      <c r="EBV1" s="1174"/>
      <c r="EBW1" s="1174"/>
      <c r="EBX1" s="1174"/>
      <c r="EBY1" s="1174"/>
      <c r="EBZ1" s="1174"/>
      <c r="ECA1" s="1174"/>
      <c r="ECB1" s="1174"/>
      <c r="ECC1" s="1174"/>
      <c r="ECD1" s="1174"/>
      <c r="ECE1" s="1174"/>
      <c r="ECF1" s="1174"/>
      <c r="ECG1" s="1174"/>
      <c r="ECH1" s="1174"/>
      <c r="ECI1" s="1174"/>
      <c r="ECJ1" s="1174"/>
      <c r="ECK1" s="1174"/>
      <c r="ECL1" s="1174"/>
      <c r="ECM1" s="1174"/>
      <c r="ECN1" s="1174"/>
      <c r="ECO1" s="1174"/>
      <c r="ECP1" s="1174"/>
      <c r="ECQ1" s="1174"/>
      <c r="ECR1" s="1174"/>
      <c r="ECS1" s="1174"/>
      <c r="ECT1" s="1174"/>
      <c r="ECU1" s="1174"/>
      <c r="ECV1" s="1174"/>
      <c r="ECW1" s="1174"/>
      <c r="ECX1" s="1174"/>
      <c r="ECY1" s="1174"/>
      <c r="ECZ1" s="1174"/>
      <c r="EDA1" s="1174"/>
      <c r="EDB1" s="1174"/>
      <c r="EDC1" s="1174"/>
      <c r="EDD1" s="1174"/>
      <c r="EDE1" s="1174"/>
      <c r="EDF1" s="1174"/>
      <c r="EDG1" s="1174"/>
      <c r="EDH1" s="1174"/>
      <c r="EDI1" s="1174"/>
      <c r="EDJ1" s="1174"/>
      <c r="EDK1" s="1174"/>
      <c r="EDL1" s="1174"/>
      <c r="EDM1" s="1174"/>
      <c r="EDN1" s="1174"/>
      <c r="EDO1" s="1174"/>
      <c r="EDP1" s="1174"/>
      <c r="EDQ1" s="1174"/>
      <c r="EDR1" s="1174"/>
      <c r="EDS1" s="1174"/>
      <c r="EDT1" s="1174"/>
      <c r="EDU1" s="1174"/>
      <c r="EDV1" s="1174"/>
      <c r="EDW1" s="1174"/>
      <c r="EDX1" s="1174"/>
      <c r="EDY1" s="1174"/>
      <c r="EDZ1" s="1174"/>
      <c r="EEA1" s="1174"/>
      <c r="EEB1" s="1174"/>
      <c r="EEC1" s="1174"/>
      <c r="EED1" s="1174"/>
      <c r="EEE1" s="1174"/>
      <c r="EEF1" s="1174"/>
      <c r="EEG1" s="1174"/>
      <c r="EEH1" s="1174"/>
      <c r="EEI1" s="1174"/>
      <c r="EEJ1" s="1174"/>
      <c r="EEK1" s="1174"/>
      <c r="EEL1" s="1174"/>
      <c r="EEM1" s="1174"/>
      <c r="EEN1" s="1174"/>
      <c r="EEO1" s="1174"/>
      <c r="EEP1" s="1174"/>
      <c r="EEQ1" s="1174"/>
      <c r="EER1" s="1174"/>
      <c r="EES1" s="1174"/>
      <c r="EET1" s="1174"/>
      <c r="EEU1" s="1174"/>
      <c r="EEV1" s="1174"/>
      <c r="EEW1" s="1174"/>
      <c r="EEX1" s="1174"/>
      <c r="EEY1" s="1174"/>
      <c r="EEZ1" s="1174"/>
      <c r="EFA1" s="1174"/>
      <c r="EFB1" s="1174"/>
      <c r="EFC1" s="1174"/>
      <c r="EFD1" s="1174"/>
      <c r="EFE1" s="1174"/>
      <c r="EFF1" s="1174"/>
      <c r="EFG1" s="1174"/>
      <c r="EFH1" s="1174"/>
      <c r="EFI1" s="1174"/>
      <c r="EFJ1" s="1174"/>
      <c r="EFK1" s="1174"/>
      <c r="EFL1" s="1174"/>
      <c r="EFM1" s="1174"/>
      <c r="EFN1" s="1174"/>
      <c r="EFO1" s="1174"/>
      <c r="EFP1" s="1174"/>
      <c r="EFQ1" s="1174"/>
      <c r="EFR1" s="1174"/>
      <c r="EFS1" s="1174"/>
      <c r="EFT1" s="1174"/>
      <c r="EFU1" s="1174"/>
      <c r="EFV1" s="1174"/>
      <c r="EFW1" s="1174"/>
      <c r="EFX1" s="1174"/>
      <c r="EFY1" s="1174"/>
      <c r="EFZ1" s="1174"/>
      <c r="EGA1" s="1174"/>
      <c r="EGB1" s="1174"/>
      <c r="EGC1" s="1174"/>
      <c r="EGD1" s="1174"/>
      <c r="EGE1" s="1174"/>
      <c r="EGF1" s="1174"/>
      <c r="EGG1" s="1174"/>
      <c r="EGH1" s="1174"/>
      <c r="EGI1" s="1174"/>
      <c r="EGJ1" s="1174"/>
      <c r="EGK1" s="1174"/>
      <c r="EGL1" s="1174"/>
      <c r="EGM1" s="1174"/>
      <c r="EGN1" s="1174"/>
      <c r="EGO1" s="1174"/>
      <c r="EGP1" s="1174"/>
      <c r="EGQ1" s="1174"/>
      <c r="EGR1" s="1174"/>
      <c r="EGS1" s="1174"/>
      <c r="EGT1" s="1174"/>
      <c r="EGU1" s="1174"/>
      <c r="EGV1" s="1174"/>
      <c r="EGW1" s="1174"/>
      <c r="EGX1" s="1174"/>
      <c r="EGY1" s="1174"/>
      <c r="EGZ1" s="1174"/>
      <c r="EHA1" s="1174"/>
      <c r="EHB1" s="1174"/>
      <c r="EHC1" s="1174"/>
      <c r="EHD1" s="1174"/>
      <c r="EHE1" s="1174"/>
      <c r="EHF1" s="1174"/>
      <c r="EHG1" s="1174"/>
      <c r="EHH1" s="1174"/>
      <c r="EHI1" s="1174"/>
      <c r="EHJ1" s="1174"/>
      <c r="EHK1" s="1174"/>
      <c r="EHL1" s="1174"/>
      <c r="EHM1" s="1174"/>
      <c r="EHN1" s="1174"/>
      <c r="EHO1" s="1174"/>
      <c r="EHP1" s="1174"/>
      <c r="EHQ1" s="1174"/>
      <c r="EHR1" s="1174"/>
      <c r="EHS1" s="1174"/>
      <c r="EHT1" s="1174"/>
      <c r="EHU1" s="1174"/>
      <c r="EHV1" s="1174"/>
      <c r="EHW1" s="1174"/>
      <c r="EHX1" s="1174"/>
      <c r="EHY1" s="1174"/>
      <c r="EHZ1" s="1174"/>
      <c r="EIA1" s="1174"/>
      <c r="EIB1" s="1174"/>
      <c r="EIC1" s="1174"/>
      <c r="EID1" s="1174"/>
      <c r="EIE1" s="1174"/>
      <c r="EIF1" s="1174"/>
      <c r="EIG1" s="1174"/>
      <c r="EIH1" s="1174"/>
      <c r="EII1" s="1174"/>
      <c r="EIJ1" s="1174"/>
      <c r="EIK1" s="1174"/>
      <c r="EIL1" s="1174"/>
      <c r="EIM1" s="1174"/>
      <c r="EIN1" s="1174"/>
      <c r="EIO1" s="1174"/>
      <c r="EIP1" s="1174"/>
      <c r="EIQ1" s="1174"/>
      <c r="EIR1" s="1174"/>
      <c r="EIS1" s="1174"/>
      <c r="EIT1" s="1174"/>
      <c r="EIU1" s="1174"/>
      <c r="EIV1" s="1174"/>
      <c r="EIW1" s="1174"/>
      <c r="EIX1" s="1174"/>
      <c r="EIY1" s="1174"/>
      <c r="EIZ1" s="1174"/>
      <c r="EJA1" s="1174"/>
      <c r="EJB1" s="1174"/>
      <c r="EJC1" s="1174"/>
      <c r="EJD1" s="1174"/>
      <c r="EJE1" s="1174"/>
      <c r="EJF1" s="1174"/>
      <c r="EJG1" s="1174"/>
      <c r="EJH1" s="1174"/>
      <c r="EJI1" s="1174"/>
      <c r="EJJ1" s="1174"/>
      <c r="EJK1" s="1174"/>
      <c r="EJL1" s="1174"/>
      <c r="EJM1" s="1174"/>
      <c r="EJN1" s="1174"/>
      <c r="EJO1" s="1174"/>
      <c r="EJP1" s="1174"/>
      <c r="EJQ1" s="1174"/>
      <c r="EJR1" s="1174"/>
      <c r="EJS1" s="1174"/>
      <c r="EJT1" s="1174"/>
      <c r="EJU1" s="1174"/>
      <c r="EJV1" s="1174"/>
      <c r="EJW1" s="1174"/>
      <c r="EJX1" s="1174"/>
      <c r="EJY1" s="1174"/>
      <c r="EJZ1" s="1174"/>
      <c r="EKA1" s="1174"/>
      <c r="EKB1" s="1174"/>
      <c r="EKC1" s="1174"/>
      <c r="EKD1" s="1174"/>
      <c r="EKE1" s="1174"/>
      <c r="EKF1" s="1174"/>
      <c r="EKG1" s="1174"/>
      <c r="EKH1" s="1174"/>
      <c r="EKI1" s="1174"/>
      <c r="EKJ1" s="1174"/>
      <c r="EKK1" s="1174"/>
      <c r="EKL1" s="1174"/>
      <c r="EKM1" s="1174"/>
      <c r="EKN1" s="1174"/>
      <c r="EKO1" s="1174"/>
      <c r="EKP1" s="1174"/>
      <c r="EKQ1" s="1174"/>
      <c r="EKR1" s="1174"/>
      <c r="EKS1" s="1174"/>
      <c r="EKT1" s="1174"/>
      <c r="EKU1" s="1174"/>
      <c r="EKV1" s="1174"/>
      <c r="EKW1" s="1174"/>
      <c r="EKX1" s="1174"/>
      <c r="EKY1" s="1174"/>
      <c r="EKZ1" s="1174"/>
      <c r="ELA1" s="1174"/>
      <c r="ELB1" s="1174"/>
      <c r="ELC1" s="1174"/>
      <c r="ELD1" s="1174"/>
      <c r="ELE1" s="1174"/>
      <c r="ELF1" s="1174"/>
      <c r="ELG1" s="1174"/>
      <c r="ELH1" s="1174"/>
      <c r="ELI1" s="1174"/>
      <c r="ELJ1" s="1174"/>
      <c r="ELK1" s="1174"/>
      <c r="ELL1" s="1174"/>
      <c r="ELM1" s="1174"/>
      <c r="ELN1" s="1174"/>
      <c r="ELO1" s="1174"/>
      <c r="ELP1" s="1174"/>
      <c r="ELQ1" s="1174"/>
      <c r="ELR1" s="1174"/>
      <c r="ELS1" s="1174"/>
      <c r="ELT1" s="1174"/>
      <c r="ELU1" s="1174"/>
      <c r="ELV1" s="1174"/>
      <c r="ELW1" s="1174"/>
      <c r="ELX1" s="1174"/>
      <c r="ELY1" s="1174"/>
      <c r="ELZ1" s="1174"/>
      <c r="EMA1" s="1174"/>
      <c r="EMB1" s="1174"/>
      <c r="EMC1" s="1174"/>
      <c r="EMD1" s="1174"/>
      <c r="EME1" s="1174"/>
      <c r="EMF1" s="1174"/>
      <c r="EMG1" s="1174"/>
      <c r="EMH1" s="1174"/>
      <c r="EMI1" s="1174"/>
      <c r="EMJ1" s="1174"/>
      <c r="EMK1" s="1174"/>
      <c r="EML1" s="1174"/>
      <c r="EMM1" s="1174"/>
      <c r="EMN1" s="1174"/>
      <c r="EMO1" s="1174"/>
      <c r="EMP1" s="1174"/>
      <c r="EMQ1" s="1174"/>
      <c r="EMR1" s="1174"/>
      <c r="EMS1" s="1174"/>
      <c r="EMT1" s="1174"/>
      <c r="EMU1" s="1174"/>
      <c r="EMV1" s="1174"/>
      <c r="EMW1" s="1174"/>
      <c r="EMX1" s="1174"/>
      <c r="EMY1" s="1174"/>
      <c r="EMZ1" s="1174"/>
      <c r="ENA1" s="1174"/>
      <c r="ENB1" s="1174"/>
      <c r="ENC1" s="1174"/>
      <c r="END1" s="1174"/>
      <c r="ENE1" s="1174"/>
      <c r="ENF1" s="1174"/>
      <c r="ENG1" s="1174"/>
      <c r="ENH1" s="1174"/>
      <c r="ENI1" s="1174"/>
      <c r="ENJ1" s="1174"/>
      <c r="ENK1" s="1174"/>
      <c r="ENL1" s="1174"/>
      <c r="ENM1" s="1174"/>
      <c r="ENN1" s="1174"/>
      <c r="ENO1" s="1174"/>
      <c r="ENP1" s="1174"/>
      <c r="ENQ1" s="1174"/>
      <c r="ENR1" s="1174"/>
      <c r="ENS1" s="1174"/>
      <c r="ENT1" s="1174"/>
      <c r="ENU1" s="1174"/>
      <c r="ENV1" s="1174"/>
      <c r="ENW1" s="1174"/>
      <c r="ENX1" s="1174"/>
      <c r="ENY1" s="1174"/>
      <c r="ENZ1" s="1174"/>
      <c r="EOA1" s="1174"/>
      <c r="EOB1" s="1174"/>
      <c r="EOC1" s="1174"/>
      <c r="EOD1" s="1174"/>
      <c r="EOE1" s="1174"/>
      <c r="EOF1" s="1174"/>
      <c r="EOG1" s="1174"/>
      <c r="EOH1" s="1174"/>
      <c r="EOI1" s="1174"/>
      <c r="EOJ1" s="1174"/>
      <c r="EOK1" s="1174"/>
      <c r="EOL1" s="1174"/>
      <c r="EOM1" s="1174"/>
      <c r="EON1" s="1174"/>
      <c r="EOO1" s="1174"/>
      <c r="EOP1" s="1174"/>
      <c r="EOQ1" s="1174"/>
      <c r="EOR1" s="1174"/>
      <c r="EOS1" s="1174"/>
      <c r="EOT1" s="1174"/>
      <c r="EOU1" s="1174"/>
      <c r="EOV1" s="1174"/>
      <c r="EOW1" s="1174"/>
      <c r="EOX1" s="1174"/>
      <c r="EOY1" s="1174"/>
      <c r="EOZ1" s="1174"/>
      <c r="EPA1" s="1174"/>
      <c r="EPB1" s="1174"/>
      <c r="EPC1" s="1174"/>
      <c r="EPD1" s="1174"/>
      <c r="EPE1" s="1174"/>
      <c r="EPF1" s="1174"/>
      <c r="EPG1" s="1174"/>
      <c r="EPH1" s="1174"/>
      <c r="EPI1" s="1174"/>
      <c r="EPJ1" s="1174"/>
      <c r="EPK1" s="1174"/>
      <c r="EPL1" s="1174"/>
      <c r="EPM1" s="1174"/>
      <c r="EPN1" s="1174"/>
      <c r="EPO1" s="1174"/>
      <c r="EPP1" s="1174"/>
      <c r="EPQ1" s="1174"/>
      <c r="EPR1" s="1174"/>
      <c r="EPS1" s="1174"/>
      <c r="EPT1" s="1174"/>
      <c r="EPU1" s="1174"/>
      <c r="EPV1" s="1174"/>
      <c r="EPW1" s="1174"/>
      <c r="EPX1" s="1174"/>
      <c r="EPY1" s="1174"/>
      <c r="EPZ1" s="1174"/>
      <c r="EQA1" s="1174"/>
      <c r="EQB1" s="1174"/>
      <c r="EQC1" s="1174"/>
      <c r="EQD1" s="1174"/>
      <c r="EQE1" s="1174"/>
      <c r="EQF1" s="1174"/>
      <c r="EQG1" s="1174"/>
      <c r="EQH1" s="1174"/>
      <c r="EQI1" s="1174"/>
      <c r="EQJ1" s="1174"/>
      <c r="EQK1" s="1174"/>
      <c r="EQL1" s="1174"/>
      <c r="EQM1" s="1174"/>
      <c r="EQN1" s="1174"/>
      <c r="EQO1" s="1174"/>
      <c r="EQP1" s="1174"/>
      <c r="EQQ1" s="1174"/>
      <c r="EQR1" s="1174"/>
      <c r="EQS1" s="1174"/>
      <c r="EQT1" s="1174"/>
      <c r="EQU1" s="1174"/>
      <c r="EQV1" s="1174"/>
      <c r="EQW1" s="1174"/>
      <c r="EQX1" s="1174"/>
      <c r="EQY1" s="1174"/>
      <c r="EQZ1" s="1174"/>
      <c r="ERA1" s="1174"/>
      <c r="ERB1" s="1174"/>
      <c r="ERC1" s="1174"/>
      <c r="ERD1" s="1174"/>
      <c r="ERE1" s="1174"/>
      <c r="ERF1" s="1174"/>
      <c r="ERG1" s="1174"/>
      <c r="ERH1" s="1174"/>
      <c r="ERI1" s="1174"/>
      <c r="ERJ1" s="1174"/>
      <c r="ERK1" s="1174"/>
      <c r="ERL1" s="1174"/>
      <c r="ERM1" s="1174"/>
      <c r="ERN1" s="1174"/>
      <c r="ERO1" s="1174"/>
      <c r="ERP1" s="1174"/>
      <c r="ERQ1" s="1174"/>
      <c r="ERR1" s="1174"/>
      <c r="ERS1" s="1174"/>
      <c r="ERT1" s="1174"/>
      <c r="ERU1" s="1174"/>
      <c r="ERV1" s="1174"/>
      <c r="ERW1" s="1174"/>
      <c r="ERX1" s="1174"/>
      <c r="ERY1" s="1174"/>
      <c r="ERZ1" s="1174"/>
      <c r="ESA1" s="1174"/>
      <c r="ESB1" s="1174"/>
      <c r="ESC1" s="1174"/>
      <c r="ESD1" s="1174"/>
      <c r="ESE1" s="1174"/>
      <c r="ESF1" s="1174"/>
      <c r="ESG1" s="1174"/>
      <c r="ESH1" s="1174"/>
      <c r="ESI1" s="1174"/>
      <c r="ESJ1" s="1174"/>
      <c r="ESK1" s="1174"/>
      <c r="ESL1" s="1174"/>
      <c r="ESM1" s="1174"/>
      <c r="ESN1" s="1174"/>
      <c r="ESO1" s="1174"/>
      <c r="ESP1" s="1174"/>
      <c r="ESQ1" s="1174"/>
      <c r="ESR1" s="1174"/>
      <c r="ESS1" s="1174"/>
      <c r="EST1" s="1174"/>
      <c r="ESU1" s="1174"/>
      <c r="ESV1" s="1174"/>
      <c r="ESW1" s="1174"/>
      <c r="ESX1" s="1174"/>
      <c r="ESY1" s="1174"/>
      <c r="ESZ1" s="1174"/>
      <c r="ETA1" s="1174"/>
      <c r="ETB1" s="1174"/>
      <c r="ETC1" s="1174"/>
      <c r="ETD1" s="1174"/>
      <c r="ETE1" s="1174"/>
      <c r="ETF1" s="1174"/>
      <c r="ETG1" s="1174"/>
      <c r="ETH1" s="1174"/>
      <c r="ETI1" s="1174"/>
      <c r="ETJ1" s="1174"/>
      <c r="ETK1" s="1174"/>
      <c r="ETL1" s="1174"/>
      <c r="ETM1" s="1174"/>
      <c r="ETN1" s="1174"/>
      <c r="ETO1" s="1174"/>
      <c r="ETP1" s="1174"/>
      <c r="ETQ1" s="1174"/>
      <c r="ETR1" s="1174"/>
      <c r="ETS1" s="1174"/>
      <c r="ETT1" s="1174"/>
      <c r="ETU1" s="1174"/>
      <c r="ETV1" s="1174"/>
      <c r="ETW1" s="1174"/>
      <c r="ETX1" s="1174"/>
      <c r="ETY1" s="1174"/>
      <c r="ETZ1" s="1174"/>
      <c r="EUA1" s="1174"/>
      <c r="EUB1" s="1174"/>
      <c r="EUC1" s="1174"/>
      <c r="EUD1" s="1174"/>
      <c r="EUE1" s="1174"/>
      <c r="EUF1" s="1174"/>
      <c r="EUG1" s="1174"/>
      <c r="EUH1" s="1174"/>
      <c r="EUI1" s="1174"/>
      <c r="EUJ1" s="1174"/>
      <c r="EUK1" s="1174"/>
      <c r="EUL1" s="1174"/>
      <c r="EUM1" s="1174"/>
      <c r="EUN1" s="1174"/>
      <c r="EUO1" s="1174"/>
      <c r="EUP1" s="1174"/>
      <c r="EUQ1" s="1174"/>
      <c r="EUR1" s="1174"/>
      <c r="EUS1" s="1174"/>
      <c r="EUT1" s="1174"/>
      <c r="EUU1" s="1174"/>
      <c r="EUV1" s="1174"/>
      <c r="EUW1" s="1174"/>
      <c r="EUX1" s="1174"/>
      <c r="EUY1" s="1174"/>
      <c r="EUZ1" s="1174"/>
      <c r="EVA1" s="1174"/>
      <c r="EVB1" s="1174"/>
      <c r="EVC1" s="1174"/>
      <c r="EVD1" s="1174"/>
      <c r="EVE1" s="1174"/>
      <c r="EVF1" s="1174"/>
      <c r="EVG1" s="1174"/>
      <c r="EVH1" s="1174"/>
      <c r="EVI1" s="1174"/>
      <c r="EVJ1" s="1174"/>
      <c r="EVK1" s="1174"/>
      <c r="EVL1" s="1174"/>
      <c r="EVM1" s="1174"/>
      <c r="EVN1" s="1174"/>
      <c r="EVO1" s="1174"/>
      <c r="EVP1" s="1174"/>
      <c r="EVQ1" s="1174"/>
      <c r="EVR1" s="1174"/>
      <c r="EVS1" s="1174"/>
      <c r="EVT1" s="1174"/>
      <c r="EVU1" s="1174"/>
      <c r="EVV1" s="1174"/>
      <c r="EVW1" s="1174"/>
      <c r="EVX1" s="1174"/>
      <c r="EVY1" s="1174"/>
      <c r="EVZ1" s="1174"/>
      <c r="EWA1" s="1174"/>
      <c r="EWB1" s="1174"/>
      <c r="EWC1" s="1174"/>
      <c r="EWD1" s="1174"/>
      <c r="EWE1" s="1174"/>
      <c r="EWF1" s="1174"/>
      <c r="EWG1" s="1174"/>
      <c r="EWH1" s="1174"/>
      <c r="EWI1" s="1174"/>
      <c r="EWJ1" s="1174"/>
      <c r="EWK1" s="1174"/>
      <c r="EWL1" s="1174"/>
      <c r="EWM1" s="1174"/>
      <c r="EWN1" s="1174"/>
      <c r="EWO1" s="1174"/>
      <c r="EWP1" s="1174"/>
      <c r="EWQ1" s="1174"/>
      <c r="EWR1" s="1174"/>
      <c r="EWS1" s="1174"/>
      <c r="EWT1" s="1174"/>
      <c r="EWU1" s="1174"/>
      <c r="EWV1" s="1174"/>
      <c r="EWW1" s="1174"/>
      <c r="EWX1" s="1174"/>
      <c r="EWY1" s="1174"/>
      <c r="EWZ1" s="1174"/>
      <c r="EXA1" s="1174"/>
      <c r="EXB1" s="1174"/>
      <c r="EXC1" s="1174"/>
      <c r="EXD1" s="1174"/>
      <c r="EXE1" s="1174"/>
      <c r="EXF1" s="1174"/>
      <c r="EXG1" s="1174"/>
      <c r="EXH1" s="1174"/>
      <c r="EXI1" s="1174"/>
      <c r="EXJ1" s="1174"/>
      <c r="EXK1" s="1174"/>
      <c r="EXL1" s="1174"/>
      <c r="EXM1" s="1174"/>
      <c r="EXN1" s="1174"/>
      <c r="EXO1" s="1174"/>
      <c r="EXP1" s="1174"/>
      <c r="EXQ1" s="1174"/>
      <c r="EXR1" s="1174"/>
      <c r="EXS1" s="1174"/>
      <c r="EXT1" s="1174"/>
      <c r="EXU1" s="1174"/>
      <c r="EXV1" s="1174"/>
      <c r="EXW1" s="1174"/>
      <c r="EXX1" s="1174"/>
      <c r="EXY1" s="1174"/>
      <c r="EXZ1" s="1174"/>
      <c r="EYA1" s="1174"/>
      <c r="EYB1" s="1174"/>
      <c r="EYC1" s="1174"/>
      <c r="EYD1" s="1174"/>
      <c r="EYE1" s="1174"/>
      <c r="EYF1" s="1174"/>
      <c r="EYG1" s="1174"/>
      <c r="EYH1" s="1174"/>
      <c r="EYI1" s="1174"/>
      <c r="EYJ1" s="1174"/>
      <c r="EYK1" s="1174"/>
      <c r="EYL1" s="1174"/>
      <c r="EYM1" s="1174"/>
      <c r="EYN1" s="1174"/>
      <c r="EYO1" s="1174"/>
      <c r="EYP1" s="1174"/>
      <c r="EYQ1" s="1174"/>
      <c r="EYR1" s="1174"/>
      <c r="EYS1" s="1174"/>
      <c r="EYT1" s="1174"/>
      <c r="EYU1" s="1174"/>
      <c r="EYV1" s="1174"/>
      <c r="EYW1" s="1174"/>
      <c r="EYX1" s="1174"/>
      <c r="EYY1" s="1174"/>
      <c r="EYZ1" s="1174"/>
      <c r="EZA1" s="1174"/>
      <c r="EZB1" s="1174"/>
      <c r="EZC1" s="1174"/>
      <c r="EZD1" s="1174"/>
      <c r="EZE1" s="1174"/>
      <c r="EZF1" s="1174"/>
      <c r="EZG1" s="1174"/>
      <c r="EZH1" s="1174"/>
      <c r="EZI1" s="1174"/>
      <c r="EZJ1" s="1174"/>
      <c r="EZK1" s="1174"/>
      <c r="EZL1" s="1174"/>
      <c r="EZM1" s="1174"/>
      <c r="EZN1" s="1174"/>
      <c r="EZO1" s="1174"/>
      <c r="EZP1" s="1174"/>
      <c r="EZQ1" s="1174"/>
      <c r="EZR1" s="1174"/>
      <c r="EZS1" s="1174"/>
      <c r="EZT1" s="1174"/>
      <c r="EZU1" s="1174"/>
      <c r="EZV1" s="1174"/>
      <c r="EZW1" s="1174"/>
      <c r="EZX1" s="1174"/>
      <c r="EZY1" s="1174"/>
      <c r="EZZ1" s="1174"/>
      <c r="FAA1" s="1174"/>
      <c r="FAB1" s="1174"/>
      <c r="FAC1" s="1174"/>
      <c r="FAD1" s="1174"/>
      <c r="FAE1" s="1174"/>
      <c r="FAF1" s="1174"/>
      <c r="FAG1" s="1174"/>
      <c r="FAH1" s="1174"/>
      <c r="FAI1" s="1174"/>
      <c r="FAJ1" s="1174"/>
      <c r="FAK1" s="1174"/>
      <c r="FAL1" s="1174"/>
      <c r="FAM1" s="1174"/>
      <c r="FAN1" s="1174"/>
      <c r="FAO1" s="1174"/>
      <c r="FAP1" s="1174"/>
      <c r="FAQ1" s="1174"/>
      <c r="FAR1" s="1174"/>
      <c r="FAS1" s="1174"/>
      <c r="FAT1" s="1174"/>
      <c r="FAU1" s="1174"/>
      <c r="FAV1" s="1174"/>
      <c r="FAW1" s="1174"/>
      <c r="FAX1" s="1174"/>
      <c r="FAY1" s="1174"/>
      <c r="FAZ1" s="1174"/>
      <c r="FBA1" s="1174"/>
      <c r="FBB1" s="1174"/>
      <c r="FBC1" s="1174"/>
      <c r="FBD1" s="1174"/>
      <c r="FBE1" s="1174"/>
      <c r="FBF1" s="1174"/>
      <c r="FBG1" s="1174"/>
      <c r="FBH1" s="1174"/>
      <c r="FBI1" s="1174"/>
      <c r="FBJ1" s="1174"/>
      <c r="FBK1" s="1174"/>
      <c r="FBL1" s="1174"/>
      <c r="FBM1" s="1174"/>
      <c r="FBN1" s="1174"/>
      <c r="FBO1" s="1174"/>
      <c r="FBP1" s="1174"/>
      <c r="FBQ1" s="1174"/>
      <c r="FBR1" s="1174"/>
      <c r="FBS1" s="1174"/>
      <c r="FBT1" s="1174"/>
      <c r="FBU1" s="1174"/>
      <c r="FBV1" s="1174"/>
      <c r="FBW1" s="1174"/>
      <c r="FBX1" s="1174"/>
      <c r="FBY1" s="1174"/>
      <c r="FBZ1" s="1174"/>
      <c r="FCA1" s="1174"/>
      <c r="FCB1" s="1174"/>
      <c r="FCC1" s="1174"/>
      <c r="FCD1" s="1174"/>
      <c r="FCE1" s="1174"/>
      <c r="FCF1" s="1174"/>
      <c r="FCG1" s="1174"/>
      <c r="FCH1" s="1174"/>
      <c r="FCI1" s="1174"/>
      <c r="FCJ1" s="1174"/>
      <c r="FCK1" s="1174"/>
      <c r="FCL1" s="1174"/>
      <c r="FCM1" s="1174"/>
      <c r="FCN1" s="1174"/>
      <c r="FCO1" s="1174"/>
      <c r="FCP1" s="1174"/>
      <c r="FCQ1" s="1174"/>
      <c r="FCR1" s="1174"/>
      <c r="FCS1" s="1174"/>
      <c r="FCT1" s="1174"/>
      <c r="FCU1" s="1174"/>
      <c r="FCV1" s="1174"/>
      <c r="FCW1" s="1174"/>
      <c r="FCX1" s="1174"/>
      <c r="FCY1" s="1174"/>
      <c r="FCZ1" s="1174"/>
      <c r="FDA1" s="1174"/>
      <c r="FDB1" s="1174"/>
      <c r="FDC1" s="1174"/>
      <c r="FDD1" s="1174"/>
      <c r="FDE1" s="1174"/>
      <c r="FDF1" s="1174"/>
      <c r="FDG1" s="1174"/>
      <c r="FDH1" s="1174"/>
      <c r="FDI1" s="1174"/>
      <c r="FDJ1" s="1174"/>
      <c r="FDK1" s="1174"/>
      <c r="FDL1" s="1174"/>
      <c r="FDM1" s="1174"/>
      <c r="FDN1" s="1174"/>
      <c r="FDO1" s="1174"/>
      <c r="FDP1" s="1174"/>
      <c r="FDQ1" s="1174"/>
      <c r="FDR1" s="1174"/>
      <c r="FDS1" s="1174"/>
      <c r="FDT1" s="1174"/>
      <c r="FDU1" s="1174"/>
      <c r="FDV1" s="1174"/>
      <c r="FDW1" s="1174"/>
      <c r="FDX1" s="1174"/>
      <c r="FDY1" s="1174"/>
      <c r="FDZ1" s="1174"/>
      <c r="FEA1" s="1174"/>
      <c r="FEB1" s="1174"/>
      <c r="FEC1" s="1174"/>
      <c r="FED1" s="1174"/>
      <c r="FEE1" s="1174"/>
      <c r="FEF1" s="1174"/>
      <c r="FEG1" s="1174"/>
      <c r="FEH1" s="1174"/>
      <c r="FEI1" s="1174"/>
      <c r="FEJ1" s="1174"/>
      <c r="FEK1" s="1174"/>
      <c r="FEL1" s="1174"/>
      <c r="FEM1" s="1174"/>
      <c r="FEN1" s="1174"/>
      <c r="FEO1" s="1174"/>
      <c r="FEP1" s="1174"/>
      <c r="FEQ1" s="1174"/>
      <c r="FER1" s="1174"/>
      <c r="FES1" s="1174"/>
      <c r="FET1" s="1174"/>
      <c r="FEU1" s="1174"/>
      <c r="FEV1" s="1174"/>
      <c r="FEW1" s="1174"/>
      <c r="FEX1" s="1174"/>
      <c r="FEY1" s="1174"/>
      <c r="FEZ1" s="1174"/>
      <c r="FFA1" s="1174"/>
      <c r="FFB1" s="1174"/>
      <c r="FFC1" s="1174"/>
      <c r="FFD1" s="1174"/>
      <c r="FFE1" s="1174"/>
      <c r="FFF1" s="1174"/>
      <c r="FFG1" s="1174"/>
      <c r="FFH1" s="1174"/>
      <c r="FFI1" s="1174"/>
      <c r="FFJ1" s="1174"/>
      <c r="FFK1" s="1174"/>
      <c r="FFL1" s="1174"/>
      <c r="FFM1" s="1174"/>
      <c r="FFN1" s="1174"/>
      <c r="FFO1" s="1174"/>
      <c r="FFP1" s="1174"/>
      <c r="FFQ1" s="1174"/>
      <c r="FFR1" s="1174"/>
      <c r="FFS1" s="1174"/>
      <c r="FFT1" s="1174"/>
      <c r="FFU1" s="1174"/>
      <c r="FFV1" s="1174"/>
      <c r="FFW1" s="1174"/>
      <c r="FFX1" s="1174"/>
      <c r="FFY1" s="1174"/>
      <c r="FFZ1" s="1174"/>
      <c r="FGA1" s="1174"/>
      <c r="FGB1" s="1174"/>
      <c r="FGC1" s="1174"/>
      <c r="FGD1" s="1174"/>
      <c r="FGE1" s="1174"/>
      <c r="FGF1" s="1174"/>
      <c r="FGG1" s="1174"/>
      <c r="FGH1" s="1174"/>
      <c r="FGI1" s="1174"/>
      <c r="FGJ1" s="1174"/>
      <c r="FGK1" s="1174"/>
      <c r="FGL1" s="1174"/>
      <c r="FGM1" s="1174"/>
      <c r="FGN1" s="1174"/>
      <c r="FGO1" s="1174"/>
      <c r="FGP1" s="1174"/>
      <c r="FGQ1" s="1174"/>
      <c r="FGR1" s="1174"/>
      <c r="FGS1" s="1174"/>
      <c r="FGT1" s="1174"/>
      <c r="FGU1" s="1174"/>
      <c r="FGV1" s="1174"/>
      <c r="FGW1" s="1174"/>
      <c r="FGX1" s="1174"/>
      <c r="FGY1" s="1174"/>
      <c r="FGZ1" s="1174"/>
      <c r="FHA1" s="1174"/>
      <c r="FHB1" s="1174"/>
      <c r="FHC1" s="1174"/>
      <c r="FHD1" s="1174"/>
      <c r="FHE1" s="1174"/>
      <c r="FHF1" s="1174"/>
      <c r="FHG1" s="1174"/>
      <c r="FHH1" s="1174"/>
      <c r="FHI1" s="1174"/>
      <c r="FHJ1" s="1174"/>
      <c r="FHK1" s="1174"/>
      <c r="FHL1" s="1174"/>
      <c r="FHM1" s="1174"/>
      <c r="FHN1" s="1174"/>
      <c r="FHO1" s="1174"/>
      <c r="FHP1" s="1174"/>
      <c r="FHQ1" s="1174"/>
      <c r="FHR1" s="1174"/>
      <c r="FHS1" s="1174"/>
      <c r="FHT1" s="1174"/>
      <c r="FHU1" s="1174"/>
      <c r="FHV1" s="1174"/>
      <c r="FHW1" s="1174"/>
      <c r="FHX1" s="1174"/>
      <c r="FHY1" s="1174"/>
      <c r="FHZ1" s="1174"/>
      <c r="FIA1" s="1174"/>
      <c r="FIB1" s="1174"/>
      <c r="FIC1" s="1174"/>
      <c r="FID1" s="1174"/>
      <c r="FIE1" s="1174"/>
      <c r="FIF1" s="1174"/>
      <c r="FIG1" s="1174"/>
      <c r="FIH1" s="1174"/>
      <c r="FII1" s="1174"/>
      <c r="FIJ1" s="1174"/>
      <c r="FIK1" s="1174"/>
      <c r="FIL1" s="1174"/>
      <c r="FIM1" s="1174"/>
      <c r="FIN1" s="1174"/>
      <c r="FIO1" s="1174"/>
      <c r="FIP1" s="1174"/>
      <c r="FIQ1" s="1174"/>
      <c r="FIR1" s="1174"/>
      <c r="FIS1" s="1174"/>
      <c r="FIT1" s="1174"/>
      <c r="FIU1" s="1174"/>
      <c r="FIV1" s="1174"/>
      <c r="FIW1" s="1174"/>
      <c r="FIX1" s="1174"/>
      <c r="FIY1" s="1174"/>
      <c r="FIZ1" s="1174"/>
      <c r="FJA1" s="1174"/>
      <c r="FJB1" s="1174"/>
      <c r="FJC1" s="1174"/>
      <c r="FJD1" s="1174"/>
      <c r="FJE1" s="1174"/>
      <c r="FJF1" s="1174"/>
      <c r="FJG1" s="1174"/>
      <c r="FJH1" s="1174"/>
      <c r="FJI1" s="1174"/>
      <c r="FJJ1" s="1174"/>
      <c r="FJK1" s="1174"/>
      <c r="FJL1" s="1174"/>
      <c r="FJM1" s="1174"/>
      <c r="FJN1" s="1174"/>
      <c r="FJO1" s="1174"/>
      <c r="FJP1" s="1174"/>
      <c r="FJQ1" s="1174"/>
      <c r="FJR1" s="1174"/>
      <c r="FJS1" s="1174"/>
      <c r="FJT1" s="1174"/>
      <c r="FJU1" s="1174"/>
      <c r="FJV1" s="1174"/>
      <c r="FJW1" s="1174"/>
      <c r="FJX1" s="1174"/>
      <c r="FJY1" s="1174"/>
      <c r="FJZ1" s="1174"/>
      <c r="FKA1" s="1174"/>
      <c r="FKB1" s="1174"/>
      <c r="FKC1" s="1174"/>
      <c r="FKD1" s="1174"/>
      <c r="FKE1" s="1174"/>
      <c r="FKF1" s="1174"/>
      <c r="FKG1" s="1174"/>
      <c r="FKH1" s="1174"/>
      <c r="FKI1" s="1174"/>
      <c r="FKJ1" s="1174"/>
      <c r="FKK1" s="1174"/>
      <c r="FKL1" s="1174"/>
      <c r="FKM1" s="1174"/>
      <c r="FKN1" s="1174"/>
      <c r="FKO1" s="1174"/>
      <c r="FKP1" s="1174"/>
      <c r="FKQ1" s="1174"/>
      <c r="FKR1" s="1174"/>
      <c r="FKS1" s="1174"/>
      <c r="FKT1" s="1174"/>
      <c r="FKU1" s="1174"/>
      <c r="FKV1" s="1174"/>
      <c r="FKW1" s="1174"/>
      <c r="FKX1" s="1174"/>
      <c r="FKY1" s="1174"/>
      <c r="FKZ1" s="1174"/>
      <c r="FLA1" s="1174"/>
      <c r="FLB1" s="1174"/>
      <c r="FLC1" s="1174"/>
      <c r="FLD1" s="1174"/>
      <c r="FLE1" s="1174"/>
      <c r="FLF1" s="1174"/>
      <c r="FLG1" s="1174"/>
      <c r="FLH1" s="1174"/>
      <c r="FLI1" s="1174"/>
      <c r="FLJ1" s="1174"/>
      <c r="FLK1" s="1174"/>
      <c r="FLL1" s="1174"/>
      <c r="FLM1" s="1174"/>
      <c r="FLN1" s="1174"/>
      <c r="FLO1" s="1174"/>
      <c r="FLP1" s="1174"/>
      <c r="FLQ1" s="1174"/>
      <c r="FLR1" s="1174"/>
      <c r="FLS1" s="1174"/>
      <c r="FLT1" s="1174"/>
      <c r="FLU1" s="1174"/>
      <c r="FLV1" s="1174"/>
      <c r="FLW1" s="1174"/>
      <c r="FLX1" s="1174"/>
      <c r="FLY1" s="1174"/>
      <c r="FLZ1" s="1174"/>
      <c r="FMA1" s="1174"/>
      <c r="FMB1" s="1174"/>
      <c r="FMC1" s="1174"/>
      <c r="FMD1" s="1174"/>
      <c r="FME1" s="1174"/>
      <c r="FMF1" s="1174"/>
      <c r="FMG1" s="1174"/>
      <c r="FMH1" s="1174"/>
      <c r="FMI1" s="1174"/>
      <c r="FMJ1" s="1174"/>
      <c r="FMK1" s="1174"/>
      <c r="FML1" s="1174"/>
      <c r="FMM1" s="1174"/>
      <c r="FMN1" s="1174"/>
      <c r="FMO1" s="1174"/>
      <c r="FMP1" s="1174"/>
      <c r="FMQ1" s="1174"/>
      <c r="FMR1" s="1174"/>
      <c r="FMS1" s="1174"/>
      <c r="FMT1" s="1174"/>
      <c r="FMU1" s="1174"/>
      <c r="FMV1" s="1174"/>
      <c r="FMW1" s="1174"/>
      <c r="FMX1" s="1174"/>
      <c r="FMY1" s="1174"/>
      <c r="FMZ1" s="1174"/>
      <c r="FNA1" s="1174"/>
      <c r="FNB1" s="1174"/>
      <c r="FNC1" s="1174"/>
      <c r="FND1" s="1174"/>
      <c r="FNE1" s="1174"/>
      <c r="FNF1" s="1174"/>
      <c r="FNG1" s="1174"/>
      <c r="FNH1" s="1174"/>
      <c r="FNI1" s="1174"/>
      <c r="FNJ1" s="1174"/>
      <c r="FNK1" s="1174"/>
      <c r="FNL1" s="1174"/>
      <c r="FNM1" s="1174"/>
      <c r="FNN1" s="1174"/>
      <c r="FNO1" s="1174"/>
      <c r="FNP1" s="1174"/>
      <c r="FNQ1" s="1174"/>
      <c r="FNR1" s="1174"/>
      <c r="FNS1" s="1174"/>
      <c r="FNT1" s="1174"/>
      <c r="FNU1" s="1174"/>
      <c r="FNV1" s="1174"/>
      <c r="FNW1" s="1174"/>
      <c r="FNX1" s="1174"/>
      <c r="FNY1" s="1174"/>
      <c r="FNZ1" s="1174"/>
      <c r="FOA1" s="1174"/>
      <c r="FOB1" s="1174"/>
      <c r="FOC1" s="1174"/>
      <c r="FOD1" s="1174"/>
      <c r="FOE1" s="1174"/>
      <c r="FOF1" s="1174"/>
      <c r="FOG1" s="1174"/>
      <c r="FOH1" s="1174"/>
      <c r="FOI1" s="1174"/>
      <c r="FOJ1" s="1174"/>
      <c r="FOK1" s="1174"/>
      <c r="FOL1" s="1174"/>
      <c r="FOM1" s="1174"/>
      <c r="FON1" s="1174"/>
      <c r="FOO1" s="1174"/>
      <c r="FOP1" s="1174"/>
      <c r="FOQ1" s="1174"/>
      <c r="FOR1" s="1174"/>
      <c r="FOS1" s="1174"/>
      <c r="FOT1" s="1174"/>
      <c r="FOU1" s="1174"/>
      <c r="FOV1" s="1174"/>
      <c r="FOW1" s="1174"/>
      <c r="FOX1" s="1174"/>
      <c r="FOY1" s="1174"/>
      <c r="FOZ1" s="1174"/>
      <c r="FPA1" s="1174"/>
      <c r="FPB1" s="1174"/>
      <c r="FPC1" s="1174"/>
      <c r="FPD1" s="1174"/>
      <c r="FPE1" s="1174"/>
      <c r="FPF1" s="1174"/>
      <c r="FPG1" s="1174"/>
      <c r="FPH1" s="1174"/>
      <c r="FPI1" s="1174"/>
      <c r="FPJ1" s="1174"/>
      <c r="FPK1" s="1174"/>
      <c r="FPL1" s="1174"/>
      <c r="FPM1" s="1174"/>
      <c r="FPN1" s="1174"/>
      <c r="FPO1" s="1174"/>
      <c r="FPP1" s="1174"/>
      <c r="FPQ1" s="1174"/>
      <c r="FPR1" s="1174"/>
      <c r="FPS1" s="1174"/>
      <c r="FPT1" s="1174"/>
      <c r="FPU1" s="1174"/>
      <c r="FPV1" s="1174"/>
      <c r="FPW1" s="1174"/>
      <c r="FPX1" s="1174"/>
      <c r="FPY1" s="1174"/>
      <c r="FPZ1" s="1174"/>
      <c r="FQA1" s="1174"/>
      <c r="FQB1" s="1174"/>
      <c r="FQC1" s="1174"/>
      <c r="FQD1" s="1174"/>
      <c r="FQE1" s="1174"/>
      <c r="FQF1" s="1174"/>
      <c r="FQG1" s="1174"/>
      <c r="FQH1" s="1174"/>
      <c r="FQI1" s="1174"/>
      <c r="FQJ1" s="1174"/>
      <c r="FQK1" s="1174"/>
      <c r="FQL1" s="1174"/>
      <c r="FQM1" s="1174"/>
      <c r="FQN1" s="1174"/>
      <c r="FQO1" s="1174"/>
      <c r="FQP1" s="1174"/>
      <c r="FQQ1" s="1174"/>
      <c r="FQR1" s="1174"/>
      <c r="FQS1" s="1174"/>
      <c r="FQT1" s="1174"/>
      <c r="FQU1" s="1174"/>
      <c r="FQV1" s="1174"/>
      <c r="FQW1" s="1174"/>
      <c r="FQX1" s="1174"/>
      <c r="FQY1" s="1174"/>
      <c r="FQZ1" s="1174"/>
      <c r="FRA1" s="1174"/>
      <c r="FRB1" s="1174"/>
      <c r="FRC1" s="1174"/>
      <c r="FRD1" s="1174"/>
      <c r="FRE1" s="1174"/>
      <c r="FRF1" s="1174"/>
      <c r="FRG1" s="1174"/>
      <c r="FRH1" s="1174"/>
      <c r="FRI1" s="1174"/>
      <c r="FRJ1" s="1174"/>
      <c r="FRK1" s="1174"/>
      <c r="FRL1" s="1174"/>
      <c r="FRM1" s="1174"/>
      <c r="FRN1" s="1174"/>
      <c r="FRO1" s="1174"/>
      <c r="FRP1" s="1174"/>
      <c r="FRQ1" s="1174"/>
      <c r="FRR1" s="1174"/>
      <c r="FRS1" s="1174"/>
      <c r="FRT1" s="1174"/>
      <c r="FRU1" s="1174"/>
      <c r="FRV1" s="1174"/>
      <c r="FRW1" s="1174"/>
      <c r="FRX1" s="1174"/>
      <c r="FRY1" s="1174"/>
      <c r="FRZ1" s="1174"/>
      <c r="FSA1" s="1174"/>
      <c r="FSB1" s="1174"/>
      <c r="FSC1" s="1174"/>
      <c r="FSD1" s="1174"/>
      <c r="FSE1" s="1174"/>
      <c r="FSF1" s="1174"/>
      <c r="FSG1" s="1174"/>
      <c r="FSH1" s="1174"/>
      <c r="FSI1" s="1174"/>
      <c r="FSJ1" s="1174"/>
      <c r="FSK1" s="1174"/>
      <c r="FSL1" s="1174"/>
      <c r="FSM1" s="1174"/>
      <c r="FSN1" s="1174"/>
      <c r="FSO1" s="1174"/>
      <c r="FSP1" s="1174"/>
      <c r="FSQ1" s="1174"/>
      <c r="FSR1" s="1174"/>
      <c r="FSS1" s="1174"/>
      <c r="FST1" s="1174"/>
      <c r="FSU1" s="1174"/>
      <c r="FSV1" s="1174"/>
      <c r="FSW1" s="1174"/>
      <c r="FSX1" s="1174"/>
      <c r="FSY1" s="1174"/>
      <c r="FSZ1" s="1174"/>
      <c r="FTA1" s="1174"/>
      <c r="FTB1" s="1174"/>
      <c r="FTC1" s="1174"/>
      <c r="FTD1" s="1174"/>
      <c r="FTE1" s="1174"/>
      <c r="FTF1" s="1174"/>
      <c r="FTG1" s="1174"/>
      <c r="FTH1" s="1174"/>
      <c r="FTI1" s="1174"/>
      <c r="FTJ1" s="1174"/>
      <c r="FTK1" s="1174"/>
      <c r="FTL1" s="1174"/>
      <c r="FTM1" s="1174"/>
      <c r="FTN1" s="1174"/>
      <c r="FTO1" s="1174"/>
      <c r="FTP1" s="1174"/>
      <c r="FTQ1" s="1174"/>
      <c r="FTR1" s="1174"/>
      <c r="FTS1" s="1174"/>
      <c r="FTT1" s="1174"/>
      <c r="FTU1" s="1174"/>
      <c r="FTV1" s="1174"/>
      <c r="FTW1" s="1174"/>
      <c r="FTX1" s="1174"/>
      <c r="FTY1" s="1174"/>
      <c r="FTZ1" s="1174"/>
      <c r="FUA1" s="1174"/>
      <c r="FUB1" s="1174"/>
      <c r="FUC1" s="1174"/>
      <c r="FUD1" s="1174"/>
      <c r="FUE1" s="1174"/>
      <c r="FUF1" s="1174"/>
      <c r="FUG1" s="1174"/>
      <c r="FUH1" s="1174"/>
      <c r="FUI1" s="1174"/>
      <c r="FUJ1" s="1174"/>
      <c r="FUK1" s="1174"/>
      <c r="FUL1" s="1174"/>
      <c r="FUM1" s="1174"/>
      <c r="FUN1" s="1174"/>
      <c r="FUO1" s="1174"/>
      <c r="FUP1" s="1174"/>
      <c r="FUQ1" s="1174"/>
      <c r="FUR1" s="1174"/>
      <c r="FUS1" s="1174"/>
      <c r="FUT1" s="1174"/>
      <c r="FUU1" s="1174"/>
      <c r="FUV1" s="1174"/>
      <c r="FUW1" s="1174"/>
      <c r="FUX1" s="1174"/>
      <c r="FUY1" s="1174"/>
      <c r="FUZ1" s="1174"/>
      <c r="FVA1" s="1174"/>
      <c r="FVB1" s="1174"/>
      <c r="FVC1" s="1174"/>
      <c r="FVD1" s="1174"/>
      <c r="FVE1" s="1174"/>
      <c r="FVF1" s="1174"/>
      <c r="FVG1" s="1174"/>
      <c r="FVH1" s="1174"/>
      <c r="FVI1" s="1174"/>
      <c r="FVJ1" s="1174"/>
      <c r="FVK1" s="1174"/>
      <c r="FVL1" s="1174"/>
      <c r="FVM1" s="1174"/>
      <c r="FVN1" s="1174"/>
      <c r="FVO1" s="1174"/>
      <c r="FVP1" s="1174"/>
      <c r="FVQ1" s="1174"/>
      <c r="FVR1" s="1174"/>
      <c r="FVS1" s="1174"/>
      <c r="FVT1" s="1174"/>
      <c r="FVU1" s="1174"/>
      <c r="FVV1" s="1174"/>
      <c r="FVW1" s="1174"/>
      <c r="FVX1" s="1174"/>
      <c r="FVY1" s="1174"/>
      <c r="FVZ1" s="1174"/>
      <c r="FWA1" s="1174"/>
      <c r="FWB1" s="1174"/>
      <c r="FWC1" s="1174"/>
      <c r="FWD1" s="1174"/>
      <c r="FWE1" s="1174"/>
      <c r="FWF1" s="1174"/>
      <c r="FWG1" s="1174"/>
      <c r="FWH1" s="1174"/>
      <c r="FWI1" s="1174"/>
      <c r="FWJ1" s="1174"/>
      <c r="FWK1" s="1174"/>
      <c r="FWL1" s="1174"/>
      <c r="FWM1" s="1174"/>
      <c r="FWN1" s="1174"/>
      <c r="FWO1" s="1174"/>
      <c r="FWP1" s="1174"/>
      <c r="FWQ1" s="1174"/>
      <c r="FWR1" s="1174"/>
      <c r="FWS1" s="1174"/>
      <c r="FWT1" s="1174"/>
      <c r="FWU1" s="1174"/>
      <c r="FWV1" s="1174"/>
      <c r="FWW1" s="1174"/>
      <c r="FWX1" s="1174"/>
      <c r="FWY1" s="1174"/>
      <c r="FWZ1" s="1174"/>
      <c r="FXA1" s="1174"/>
      <c r="FXB1" s="1174"/>
      <c r="FXC1" s="1174"/>
      <c r="FXD1" s="1174"/>
      <c r="FXE1" s="1174"/>
      <c r="FXF1" s="1174"/>
      <c r="FXG1" s="1174"/>
      <c r="FXH1" s="1174"/>
      <c r="FXI1" s="1174"/>
      <c r="FXJ1" s="1174"/>
      <c r="FXK1" s="1174"/>
      <c r="FXL1" s="1174"/>
      <c r="FXM1" s="1174"/>
      <c r="FXN1" s="1174"/>
      <c r="FXO1" s="1174"/>
      <c r="FXP1" s="1174"/>
      <c r="FXQ1" s="1174"/>
      <c r="FXR1" s="1174"/>
      <c r="FXS1" s="1174"/>
      <c r="FXT1" s="1174"/>
      <c r="FXU1" s="1174"/>
      <c r="FXV1" s="1174"/>
      <c r="FXW1" s="1174"/>
      <c r="FXX1" s="1174"/>
      <c r="FXY1" s="1174"/>
      <c r="FXZ1" s="1174"/>
      <c r="FYA1" s="1174"/>
      <c r="FYB1" s="1174"/>
      <c r="FYC1" s="1174"/>
      <c r="FYD1" s="1174"/>
      <c r="FYE1" s="1174"/>
      <c r="FYF1" s="1174"/>
      <c r="FYG1" s="1174"/>
      <c r="FYH1" s="1174"/>
      <c r="FYI1" s="1174"/>
      <c r="FYJ1" s="1174"/>
      <c r="FYK1" s="1174"/>
      <c r="FYL1" s="1174"/>
      <c r="FYM1" s="1174"/>
      <c r="FYN1" s="1174"/>
      <c r="FYO1" s="1174"/>
      <c r="FYP1" s="1174"/>
      <c r="FYQ1" s="1174"/>
      <c r="FYR1" s="1174"/>
      <c r="FYS1" s="1174"/>
      <c r="FYT1" s="1174"/>
      <c r="FYU1" s="1174"/>
      <c r="FYV1" s="1174"/>
      <c r="FYW1" s="1174"/>
      <c r="FYX1" s="1174"/>
      <c r="FYY1" s="1174"/>
      <c r="FYZ1" s="1174"/>
      <c r="FZA1" s="1174"/>
      <c r="FZB1" s="1174"/>
      <c r="FZC1" s="1174"/>
      <c r="FZD1" s="1174"/>
      <c r="FZE1" s="1174"/>
      <c r="FZF1" s="1174"/>
      <c r="FZG1" s="1174"/>
      <c r="FZH1" s="1174"/>
      <c r="FZI1" s="1174"/>
      <c r="FZJ1" s="1174"/>
      <c r="FZK1" s="1174"/>
      <c r="FZL1" s="1174"/>
      <c r="FZM1" s="1174"/>
      <c r="FZN1" s="1174"/>
      <c r="FZO1" s="1174"/>
      <c r="FZP1" s="1174"/>
      <c r="FZQ1" s="1174"/>
      <c r="FZR1" s="1174"/>
      <c r="FZS1" s="1174"/>
      <c r="FZT1" s="1174"/>
      <c r="FZU1" s="1174"/>
      <c r="FZV1" s="1174"/>
      <c r="FZW1" s="1174"/>
      <c r="FZX1" s="1174"/>
      <c r="FZY1" s="1174"/>
      <c r="FZZ1" s="1174"/>
      <c r="GAA1" s="1174"/>
      <c r="GAB1" s="1174"/>
      <c r="GAC1" s="1174"/>
      <c r="GAD1" s="1174"/>
      <c r="GAE1" s="1174"/>
      <c r="GAF1" s="1174"/>
      <c r="GAG1" s="1174"/>
      <c r="GAH1" s="1174"/>
      <c r="GAI1" s="1174"/>
      <c r="GAJ1" s="1174"/>
      <c r="GAK1" s="1174"/>
      <c r="GAL1" s="1174"/>
      <c r="GAM1" s="1174"/>
      <c r="GAN1" s="1174"/>
      <c r="GAO1" s="1174"/>
      <c r="GAP1" s="1174"/>
      <c r="GAQ1" s="1174"/>
      <c r="GAR1" s="1174"/>
      <c r="GAS1" s="1174"/>
      <c r="GAT1" s="1174"/>
      <c r="GAU1" s="1174"/>
      <c r="GAV1" s="1174"/>
      <c r="GAW1" s="1174"/>
      <c r="GAX1" s="1174"/>
      <c r="GAY1" s="1174"/>
      <c r="GAZ1" s="1174"/>
      <c r="GBA1" s="1174"/>
      <c r="GBB1" s="1174"/>
      <c r="GBC1" s="1174"/>
      <c r="GBD1" s="1174"/>
      <c r="GBE1" s="1174"/>
      <c r="GBF1" s="1174"/>
      <c r="GBG1" s="1174"/>
      <c r="GBH1" s="1174"/>
      <c r="GBI1" s="1174"/>
      <c r="GBJ1" s="1174"/>
      <c r="GBK1" s="1174"/>
      <c r="GBL1" s="1174"/>
      <c r="GBM1" s="1174"/>
      <c r="GBN1" s="1174"/>
      <c r="GBO1" s="1174"/>
      <c r="GBP1" s="1174"/>
      <c r="GBQ1" s="1174"/>
      <c r="GBR1" s="1174"/>
      <c r="GBS1" s="1174"/>
      <c r="GBT1" s="1174"/>
      <c r="GBU1" s="1174"/>
      <c r="GBV1" s="1174"/>
      <c r="GBW1" s="1174"/>
      <c r="GBX1" s="1174"/>
      <c r="GBY1" s="1174"/>
      <c r="GBZ1" s="1174"/>
      <c r="GCA1" s="1174"/>
      <c r="GCB1" s="1174"/>
      <c r="GCC1" s="1174"/>
      <c r="GCD1" s="1174"/>
      <c r="GCE1" s="1174"/>
      <c r="GCF1" s="1174"/>
      <c r="GCG1" s="1174"/>
      <c r="GCH1" s="1174"/>
      <c r="GCI1" s="1174"/>
      <c r="GCJ1" s="1174"/>
      <c r="GCK1" s="1174"/>
      <c r="GCL1" s="1174"/>
      <c r="GCM1" s="1174"/>
      <c r="GCN1" s="1174"/>
      <c r="GCO1" s="1174"/>
      <c r="GCP1" s="1174"/>
      <c r="GCQ1" s="1174"/>
      <c r="GCR1" s="1174"/>
      <c r="GCS1" s="1174"/>
      <c r="GCT1" s="1174"/>
      <c r="GCU1" s="1174"/>
      <c r="GCV1" s="1174"/>
      <c r="GCW1" s="1174"/>
      <c r="GCX1" s="1174"/>
      <c r="GCY1" s="1174"/>
      <c r="GCZ1" s="1174"/>
      <c r="GDA1" s="1174"/>
      <c r="GDB1" s="1174"/>
      <c r="GDC1" s="1174"/>
      <c r="GDD1" s="1174"/>
      <c r="GDE1" s="1174"/>
      <c r="GDF1" s="1174"/>
      <c r="GDG1" s="1174"/>
      <c r="GDH1" s="1174"/>
      <c r="GDI1" s="1174"/>
      <c r="GDJ1" s="1174"/>
      <c r="GDK1" s="1174"/>
      <c r="GDL1" s="1174"/>
      <c r="GDM1" s="1174"/>
      <c r="GDN1" s="1174"/>
      <c r="GDO1" s="1174"/>
      <c r="GDP1" s="1174"/>
      <c r="GDQ1" s="1174"/>
      <c r="GDR1" s="1174"/>
      <c r="GDS1" s="1174"/>
      <c r="GDT1" s="1174"/>
      <c r="GDU1" s="1174"/>
      <c r="GDV1" s="1174"/>
      <c r="GDW1" s="1174"/>
      <c r="GDX1" s="1174"/>
      <c r="GDY1" s="1174"/>
      <c r="GDZ1" s="1174"/>
      <c r="GEA1" s="1174"/>
      <c r="GEB1" s="1174"/>
      <c r="GEC1" s="1174"/>
      <c r="GED1" s="1174"/>
      <c r="GEE1" s="1174"/>
      <c r="GEF1" s="1174"/>
      <c r="GEG1" s="1174"/>
      <c r="GEH1" s="1174"/>
      <c r="GEI1" s="1174"/>
      <c r="GEJ1" s="1174"/>
      <c r="GEK1" s="1174"/>
      <c r="GEL1" s="1174"/>
      <c r="GEM1" s="1174"/>
      <c r="GEN1" s="1174"/>
      <c r="GEO1" s="1174"/>
      <c r="GEP1" s="1174"/>
      <c r="GEQ1" s="1174"/>
      <c r="GER1" s="1174"/>
      <c r="GES1" s="1174"/>
      <c r="GET1" s="1174"/>
      <c r="GEU1" s="1174"/>
      <c r="GEV1" s="1174"/>
      <c r="GEW1" s="1174"/>
      <c r="GEX1" s="1174"/>
      <c r="GEY1" s="1174"/>
      <c r="GEZ1" s="1174"/>
      <c r="GFA1" s="1174"/>
      <c r="GFB1" s="1174"/>
      <c r="GFC1" s="1174"/>
      <c r="GFD1" s="1174"/>
      <c r="GFE1" s="1174"/>
      <c r="GFF1" s="1174"/>
      <c r="GFG1" s="1174"/>
      <c r="GFH1" s="1174"/>
      <c r="GFI1" s="1174"/>
      <c r="GFJ1" s="1174"/>
      <c r="GFK1" s="1174"/>
      <c r="GFL1" s="1174"/>
      <c r="GFM1" s="1174"/>
      <c r="GFN1" s="1174"/>
      <c r="GFO1" s="1174"/>
      <c r="GFP1" s="1174"/>
      <c r="GFQ1" s="1174"/>
      <c r="GFR1" s="1174"/>
      <c r="GFS1" s="1174"/>
      <c r="GFT1" s="1174"/>
      <c r="GFU1" s="1174"/>
      <c r="GFV1" s="1174"/>
      <c r="GFW1" s="1174"/>
      <c r="GFX1" s="1174"/>
      <c r="GFY1" s="1174"/>
      <c r="GFZ1" s="1174"/>
      <c r="GGA1" s="1174"/>
      <c r="GGB1" s="1174"/>
      <c r="GGC1" s="1174"/>
      <c r="GGD1" s="1174"/>
      <c r="GGE1" s="1174"/>
      <c r="GGF1" s="1174"/>
      <c r="GGG1" s="1174"/>
      <c r="GGH1" s="1174"/>
      <c r="GGI1" s="1174"/>
      <c r="GGJ1" s="1174"/>
      <c r="GGK1" s="1174"/>
      <c r="GGL1" s="1174"/>
      <c r="GGM1" s="1174"/>
      <c r="GGN1" s="1174"/>
      <c r="GGO1" s="1174"/>
      <c r="GGP1" s="1174"/>
      <c r="GGQ1" s="1174"/>
      <c r="GGR1" s="1174"/>
      <c r="GGS1" s="1174"/>
      <c r="GGT1" s="1174"/>
      <c r="GGU1" s="1174"/>
      <c r="GGV1" s="1174"/>
      <c r="GGW1" s="1174"/>
      <c r="GGX1" s="1174"/>
      <c r="GGY1" s="1174"/>
      <c r="GGZ1" s="1174"/>
      <c r="GHA1" s="1174"/>
      <c r="GHB1" s="1174"/>
      <c r="GHC1" s="1174"/>
      <c r="GHD1" s="1174"/>
      <c r="GHE1" s="1174"/>
      <c r="GHF1" s="1174"/>
      <c r="GHG1" s="1174"/>
      <c r="GHH1" s="1174"/>
      <c r="GHI1" s="1174"/>
      <c r="GHJ1" s="1174"/>
      <c r="GHK1" s="1174"/>
      <c r="GHL1" s="1174"/>
      <c r="GHM1" s="1174"/>
      <c r="GHN1" s="1174"/>
      <c r="GHO1" s="1174"/>
      <c r="GHP1" s="1174"/>
      <c r="GHQ1" s="1174"/>
      <c r="GHR1" s="1174"/>
      <c r="GHS1" s="1174"/>
      <c r="GHT1" s="1174"/>
      <c r="GHU1" s="1174"/>
      <c r="GHV1" s="1174"/>
      <c r="GHW1" s="1174"/>
      <c r="GHX1" s="1174"/>
      <c r="GHY1" s="1174"/>
      <c r="GHZ1" s="1174"/>
      <c r="GIA1" s="1174"/>
      <c r="GIB1" s="1174"/>
      <c r="GIC1" s="1174"/>
      <c r="GID1" s="1174"/>
      <c r="GIE1" s="1174"/>
      <c r="GIF1" s="1174"/>
      <c r="GIG1" s="1174"/>
      <c r="GIH1" s="1174"/>
      <c r="GII1" s="1174"/>
      <c r="GIJ1" s="1174"/>
      <c r="GIK1" s="1174"/>
      <c r="GIL1" s="1174"/>
      <c r="GIM1" s="1174"/>
      <c r="GIN1" s="1174"/>
      <c r="GIO1" s="1174"/>
      <c r="GIP1" s="1174"/>
      <c r="GIQ1" s="1174"/>
      <c r="GIR1" s="1174"/>
      <c r="GIS1" s="1174"/>
      <c r="GIT1" s="1174"/>
      <c r="GIU1" s="1174"/>
      <c r="GIV1" s="1174"/>
      <c r="GIW1" s="1174"/>
      <c r="GIX1" s="1174"/>
      <c r="GIY1" s="1174"/>
      <c r="GIZ1" s="1174"/>
      <c r="GJA1" s="1174"/>
      <c r="GJB1" s="1174"/>
      <c r="GJC1" s="1174"/>
      <c r="GJD1" s="1174"/>
      <c r="GJE1" s="1174"/>
      <c r="GJF1" s="1174"/>
      <c r="GJG1" s="1174"/>
      <c r="GJH1" s="1174"/>
      <c r="GJI1" s="1174"/>
      <c r="GJJ1" s="1174"/>
      <c r="GJK1" s="1174"/>
      <c r="GJL1" s="1174"/>
      <c r="GJM1" s="1174"/>
      <c r="GJN1" s="1174"/>
      <c r="GJO1" s="1174"/>
      <c r="GJP1" s="1174"/>
      <c r="GJQ1" s="1174"/>
      <c r="GJR1" s="1174"/>
      <c r="GJS1" s="1174"/>
      <c r="GJT1" s="1174"/>
      <c r="GJU1" s="1174"/>
      <c r="GJV1" s="1174"/>
      <c r="GJW1" s="1174"/>
      <c r="GJX1" s="1174"/>
      <c r="GJY1" s="1174"/>
      <c r="GJZ1" s="1174"/>
      <c r="GKA1" s="1174"/>
      <c r="GKB1" s="1174"/>
      <c r="GKC1" s="1174"/>
      <c r="GKD1" s="1174"/>
      <c r="GKE1" s="1174"/>
      <c r="GKF1" s="1174"/>
      <c r="GKG1" s="1174"/>
      <c r="GKH1" s="1174"/>
      <c r="GKI1" s="1174"/>
      <c r="GKJ1" s="1174"/>
      <c r="GKK1" s="1174"/>
      <c r="GKL1" s="1174"/>
      <c r="GKM1" s="1174"/>
      <c r="GKN1" s="1174"/>
      <c r="GKO1" s="1174"/>
      <c r="GKP1" s="1174"/>
      <c r="GKQ1" s="1174"/>
      <c r="GKR1" s="1174"/>
      <c r="GKS1" s="1174"/>
      <c r="GKT1" s="1174"/>
      <c r="GKU1" s="1174"/>
      <c r="GKV1" s="1174"/>
      <c r="GKW1" s="1174"/>
      <c r="GKX1" s="1174"/>
      <c r="GKY1" s="1174"/>
      <c r="GKZ1" s="1174"/>
      <c r="GLA1" s="1174"/>
      <c r="GLB1" s="1174"/>
      <c r="GLC1" s="1174"/>
      <c r="GLD1" s="1174"/>
      <c r="GLE1" s="1174"/>
      <c r="GLF1" s="1174"/>
      <c r="GLG1" s="1174"/>
      <c r="GLH1" s="1174"/>
      <c r="GLI1" s="1174"/>
      <c r="GLJ1" s="1174"/>
      <c r="GLK1" s="1174"/>
      <c r="GLL1" s="1174"/>
      <c r="GLM1" s="1174"/>
      <c r="GLN1" s="1174"/>
      <c r="GLO1" s="1174"/>
      <c r="GLP1" s="1174"/>
      <c r="GLQ1" s="1174"/>
      <c r="GLR1" s="1174"/>
      <c r="GLS1" s="1174"/>
      <c r="GLT1" s="1174"/>
      <c r="GLU1" s="1174"/>
      <c r="GLV1" s="1174"/>
      <c r="GLW1" s="1174"/>
      <c r="GLX1" s="1174"/>
      <c r="GLY1" s="1174"/>
      <c r="GLZ1" s="1174"/>
      <c r="GMA1" s="1174"/>
      <c r="GMB1" s="1174"/>
      <c r="GMC1" s="1174"/>
      <c r="GMD1" s="1174"/>
      <c r="GME1" s="1174"/>
      <c r="GMF1" s="1174"/>
      <c r="GMG1" s="1174"/>
      <c r="GMH1" s="1174"/>
      <c r="GMI1" s="1174"/>
      <c r="GMJ1" s="1174"/>
      <c r="GMK1" s="1174"/>
      <c r="GML1" s="1174"/>
      <c r="GMM1" s="1174"/>
      <c r="GMN1" s="1174"/>
      <c r="GMO1" s="1174"/>
      <c r="GMP1" s="1174"/>
      <c r="GMQ1" s="1174"/>
      <c r="GMR1" s="1174"/>
      <c r="GMS1" s="1174"/>
      <c r="GMT1" s="1174"/>
      <c r="GMU1" s="1174"/>
      <c r="GMV1" s="1174"/>
      <c r="GMW1" s="1174"/>
      <c r="GMX1" s="1174"/>
      <c r="GMY1" s="1174"/>
      <c r="GMZ1" s="1174"/>
      <c r="GNA1" s="1174"/>
      <c r="GNB1" s="1174"/>
      <c r="GNC1" s="1174"/>
      <c r="GND1" s="1174"/>
      <c r="GNE1" s="1174"/>
      <c r="GNF1" s="1174"/>
      <c r="GNG1" s="1174"/>
      <c r="GNH1" s="1174"/>
      <c r="GNI1" s="1174"/>
      <c r="GNJ1" s="1174"/>
      <c r="GNK1" s="1174"/>
      <c r="GNL1" s="1174"/>
      <c r="GNM1" s="1174"/>
      <c r="GNN1" s="1174"/>
      <c r="GNO1" s="1174"/>
      <c r="GNP1" s="1174"/>
      <c r="GNQ1" s="1174"/>
      <c r="GNR1" s="1174"/>
      <c r="GNS1" s="1174"/>
      <c r="GNT1" s="1174"/>
      <c r="GNU1" s="1174"/>
      <c r="GNV1" s="1174"/>
      <c r="GNW1" s="1174"/>
      <c r="GNX1" s="1174"/>
      <c r="GNY1" s="1174"/>
      <c r="GNZ1" s="1174"/>
      <c r="GOA1" s="1174"/>
      <c r="GOB1" s="1174"/>
      <c r="GOC1" s="1174"/>
      <c r="GOD1" s="1174"/>
      <c r="GOE1" s="1174"/>
      <c r="GOF1" s="1174"/>
      <c r="GOG1" s="1174"/>
      <c r="GOH1" s="1174"/>
      <c r="GOI1" s="1174"/>
      <c r="GOJ1" s="1174"/>
      <c r="GOK1" s="1174"/>
      <c r="GOL1" s="1174"/>
      <c r="GOM1" s="1174"/>
      <c r="GON1" s="1174"/>
      <c r="GOO1" s="1174"/>
      <c r="GOP1" s="1174"/>
      <c r="GOQ1" s="1174"/>
      <c r="GOR1" s="1174"/>
      <c r="GOS1" s="1174"/>
      <c r="GOT1" s="1174"/>
      <c r="GOU1" s="1174"/>
      <c r="GOV1" s="1174"/>
      <c r="GOW1" s="1174"/>
      <c r="GOX1" s="1174"/>
      <c r="GOY1" s="1174"/>
      <c r="GOZ1" s="1174"/>
      <c r="GPA1" s="1174"/>
      <c r="GPB1" s="1174"/>
      <c r="GPC1" s="1174"/>
      <c r="GPD1" s="1174"/>
      <c r="GPE1" s="1174"/>
      <c r="GPF1" s="1174"/>
      <c r="GPG1" s="1174"/>
      <c r="GPH1" s="1174"/>
      <c r="GPI1" s="1174"/>
      <c r="GPJ1" s="1174"/>
      <c r="GPK1" s="1174"/>
      <c r="GPL1" s="1174"/>
      <c r="GPM1" s="1174"/>
      <c r="GPN1" s="1174"/>
      <c r="GPO1" s="1174"/>
      <c r="GPP1" s="1174"/>
      <c r="GPQ1" s="1174"/>
      <c r="GPR1" s="1174"/>
      <c r="GPS1" s="1174"/>
      <c r="GPT1" s="1174"/>
      <c r="GPU1" s="1174"/>
      <c r="GPV1" s="1174"/>
      <c r="GPW1" s="1174"/>
      <c r="GPX1" s="1174"/>
      <c r="GPY1" s="1174"/>
      <c r="GPZ1" s="1174"/>
      <c r="GQA1" s="1174"/>
      <c r="GQB1" s="1174"/>
      <c r="GQC1" s="1174"/>
      <c r="GQD1" s="1174"/>
      <c r="GQE1" s="1174"/>
      <c r="GQF1" s="1174"/>
      <c r="GQG1" s="1174"/>
      <c r="GQH1" s="1174"/>
      <c r="GQI1" s="1174"/>
      <c r="GQJ1" s="1174"/>
      <c r="GQK1" s="1174"/>
      <c r="GQL1" s="1174"/>
      <c r="GQM1" s="1174"/>
      <c r="GQN1" s="1174"/>
      <c r="GQO1" s="1174"/>
      <c r="GQP1" s="1174"/>
      <c r="GQQ1" s="1174"/>
      <c r="GQR1" s="1174"/>
      <c r="GQS1" s="1174"/>
      <c r="GQT1" s="1174"/>
      <c r="GQU1" s="1174"/>
      <c r="GQV1" s="1174"/>
      <c r="GQW1" s="1174"/>
      <c r="GQX1" s="1174"/>
      <c r="GQY1" s="1174"/>
      <c r="GQZ1" s="1174"/>
      <c r="GRA1" s="1174"/>
      <c r="GRB1" s="1174"/>
      <c r="GRC1" s="1174"/>
      <c r="GRD1" s="1174"/>
      <c r="GRE1" s="1174"/>
      <c r="GRF1" s="1174"/>
      <c r="GRG1" s="1174"/>
      <c r="GRH1" s="1174"/>
      <c r="GRI1" s="1174"/>
      <c r="GRJ1" s="1174"/>
      <c r="GRK1" s="1174"/>
      <c r="GRL1" s="1174"/>
      <c r="GRM1" s="1174"/>
      <c r="GRN1" s="1174"/>
      <c r="GRO1" s="1174"/>
      <c r="GRP1" s="1174"/>
      <c r="GRQ1" s="1174"/>
      <c r="GRR1" s="1174"/>
      <c r="GRS1" s="1174"/>
      <c r="GRT1" s="1174"/>
      <c r="GRU1" s="1174"/>
      <c r="GRV1" s="1174"/>
      <c r="GRW1" s="1174"/>
      <c r="GRX1" s="1174"/>
      <c r="GRY1" s="1174"/>
      <c r="GRZ1" s="1174"/>
      <c r="GSA1" s="1174"/>
      <c r="GSB1" s="1174"/>
      <c r="GSC1" s="1174"/>
      <c r="GSD1" s="1174"/>
      <c r="GSE1" s="1174"/>
      <c r="GSF1" s="1174"/>
      <c r="GSG1" s="1174"/>
      <c r="GSH1" s="1174"/>
      <c r="GSI1" s="1174"/>
      <c r="GSJ1" s="1174"/>
      <c r="GSK1" s="1174"/>
      <c r="GSL1" s="1174"/>
      <c r="GSM1" s="1174"/>
      <c r="GSN1" s="1174"/>
      <c r="GSO1" s="1174"/>
      <c r="GSP1" s="1174"/>
      <c r="GSQ1" s="1174"/>
      <c r="GSR1" s="1174"/>
      <c r="GSS1" s="1174"/>
      <c r="GST1" s="1174"/>
      <c r="GSU1" s="1174"/>
      <c r="GSV1" s="1174"/>
      <c r="GSW1" s="1174"/>
      <c r="GSX1" s="1174"/>
      <c r="GSY1" s="1174"/>
      <c r="GSZ1" s="1174"/>
      <c r="GTA1" s="1174"/>
      <c r="GTB1" s="1174"/>
      <c r="GTC1" s="1174"/>
      <c r="GTD1" s="1174"/>
      <c r="GTE1" s="1174"/>
      <c r="GTF1" s="1174"/>
      <c r="GTG1" s="1174"/>
      <c r="GTH1" s="1174"/>
      <c r="GTI1" s="1174"/>
      <c r="GTJ1" s="1174"/>
      <c r="GTK1" s="1174"/>
      <c r="GTL1" s="1174"/>
      <c r="GTM1" s="1174"/>
      <c r="GTN1" s="1174"/>
      <c r="GTO1" s="1174"/>
      <c r="GTP1" s="1174"/>
      <c r="GTQ1" s="1174"/>
      <c r="GTR1" s="1174"/>
      <c r="GTS1" s="1174"/>
      <c r="GTT1" s="1174"/>
      <c r="GTU1" s="1174"/>
      <c r="GTV1" s="1174"/>
      <c r="GTW1" s="1174"/>
      <c r="GTX1" s="1174"/>
      <c r="GTY1" s="1174"/>
      <c r="GTZ1" s="1174"/>
      <c r="GUA1" s="1174"/>
      <c r="GUB1" s="1174"/>
      <c r="GUC1" s="1174"/>
      <c r="GUD1" s="1174"/>
      <c r="GUE1" s="1174"/>
      <c r="GUF1" s="1174"/>
      <c r="GUG1" s="1174"/>
      <c r="GUH1" s="1174"/>
      <c r="GUI1" s="1174"/>
      <c r="GUJ1" s="1174"/>
      <c r="GUK1" s="1174"/>
      <c r="GUL1" s="1174"/>
      <c r="GUM1" s="1174"/>
      <c r="GUN1" s="1174"/>
      <c r="GUO1" s="1174"/>
      <c r="GUP1" s="1174"/>
      <c r="GUQ1" s="1174"/>
      <c r="GUR1" s="1174"/>
      <c r="GUS1" s="1174"/>
      <c r="GUT1" s="1174"/>
      <c r="GUU1" s="1174"/>
      <c r="GUV1" s="1174"/>
      <c r="GUW1" s="1174"/>
      <c r="GUX1" s="1174"/>
      <c r="GUY1" s="1174"/>
      <c r="GUZ1" s="1174"/>
      <c r="GVA1" s="1174"/>
      <c r="GVB1" s="1174"/>
      <c r="GVC1" s="1174"/>
      <c r="GVD1" s="1174"/>
      <c r="GVE1" s="1174"/>
      <c r="GVF1" s="1174"/>
      <c r="GVG1" s="1174"/>
      <c r="GVH1" s="1174"/>
      <c r="GVI1" s="1174"/>
      <c r="GVJ1" s="1174"/>
      <c r="GVK1" s="1174"/>
      <c r="GVL1" s="1174"/>
      <c r="GVM1" s="1174"/>
      <c r="GVN1" s="1174"/>
      <c r="GVO1" s="1174"/>
      <c r="GVP1" s="1174"/>
      <c r="GVQ1" s="1174"/>
      <c r="GVR1" s="1174"/>
      <c r="GVS1" s="1174"/>
      <c r="GVT1" s="1174"/>
      <c r="GVU1" s="1174"/>
      <c r="GVV1" s="1174"/>
      <c r="GVW1" s="1174"/>
      <c r="GVX1" s="1174"/>
      <c r="GVY1" s="1174"/>
      <c r="GVZ1" s="1174"/>
      <c r="GWA1" s="1174"/>
      <c r="GWB1" s="1174"/>
      <c r="GWC1" s="1174"/>
      <c r="GWD1" s="1174"/>
      <c r="GWE1" s="1174"/>
      <c r="GWF1" s="1174"/>
      <c r="GWG1" s="1174"/>
      <c r="GWH1" s="1174"/>
      <c r="GWI1" s="1174"/>
      <c r="GWJ1" s="1174"/>
      <c r="GWK1" s="1174"/>
      <c r="GWL1" s="1174"/>
      <c r="GWM1" s="1174"/>
      <c r="GWN1" s="1174"/>
      <c r="GWO1" s="1174"/>
      <c r="GWP1" s="1174"/>
      <c r="GWQ1" s="1174"/>
      <c r="GWR1" s="1174"/>
      <c r="GWS1" s="1174"/>
      <c r="GWT1" s="1174"/>
      <c r="GWU1" s="1174"/>
      <c r="GWV1" s="1174"/>
      <c r="GWW1" s="1174"/>
      <c r="GWX1" s="1174"/>
      <c r="GWY1" s="1174"/>
      <c r="GWZ1" s="1174"/>
      <c r="GXA1" s="1174"/>
      <c r="GXB1" s="1174"/>
      <c r="GXC1" s="1174"/>
      <c r="GXD1" s="1174"/>
      <c r="GXE1" s="1174"/>
      <c r="GXF1" s="1174"/>
      <c r="GXG1" s="1174"/>
      <c r="GXH1" s="1174"/>
      <c r="GXI1" s="1174"/>
      <c r="GXJ1" s="1174"/>
      <c r="GXK1" s="1174"/>
      <c r="GXL1" s="1174"/>
      <c r="GXM1" s="1174"/>
      <c r="GXN1" s="1174"/>
      <c r="GXO1" s="1174"/>
      <c r="GXP1" s="1174"/>
      <c r="GXQ1" s="1174"/>
      <c r="GXR1" s="1174"/>
      <c r="GXS1" s="1174"/>
      <c r="GXT1" s="1174"/>
      <c r="GXU1" s="1174"/>
      <c r="GXV1" s="1174"/>
      <c r="GXW1" s="1174"/>
      <c r="GXX1" s="1174"/>
      <c r="GXY1" s="1174"/>
      <c r="GXZ1" s="1174"/>
      <c r="GYA1" s="1174"/>
      <c r="GYB1" s="1174"/>
      <c r="GYC1" s="1174"/>
      <c r="GYD1" s="1174"/>
      <c r="GYE1" s="1174"/>
      <c r="GYF1" s="1174"/>
      <c r="GYG1" s="1174"/>
      <c r="GYH1" s="1174"/>
      <c r="GYI1" s="1174"/>
      <c r="GYJ1" s="1174"/>
      <c r="GYK1" s="1174"/>
      <c r="GYL1" s="1174"/>
      <c r="GYM1" s="1174"/>
      <c r="GYN1" s="1174"/>
      <c r="GYO1" s="1174"/>
      <c r="GYP1" s="1174"/>
      <c r="GYQ1" s="1174"/>
      <c r="GYR1" s="1174"/>
      <c r="GYS1" s="1174"/>
      <c r="GYT1" s="1174"/>
      <c r="GYU1" s="1174"/>
      <c r="GYV1" s="1174"/>
      <c r="GYW1" s="1174"/>
      <c r="GYX1" s="1174"/>
      <c r="GYY1" s="1174"/>
      <c r="GYZ1" s="1174"/>
      <c r="GZA1" s="1174"/>
      <c r="GZB1" s="1174"/>
      <c r="GZC1" s="1174"/>
      <c r="GZD1" s="1174"/>
      <c r="GZE1" s="1174"/>
      <c r="GZF1" s="1174"/>
      <c r="GZG1" s="1174"/>
      <c r="GZH1" s="1174"/>
      <c r="GZI1" s="1174"/>
      <c r="GZJ1" s="1174"/>
      <c r="GZK1" s="1174"/>
      <c r="GZL1" s="1174"/>
      <c r="GZM1" s="1174"/>
      <c r="GZN1" s="1174"/>
      <c r="GZO1" s="1174"/>
      <c r="GZP1" s="1174"/>
      <c r="GZQ1" s="1174"/>
      <c r="GZR1" s="1174"/>
      <c r="GZS1" s="1174"/>
      <c r="GZT1" s="1174"/>
      <c r="GZU1" s="1174"/>
      <c r="GZV1" s="1174"/>
      <c r="GZW1" s="1174"/>
      <c r="GZX1" s="1174"/>
      <c r="GZY1" s="1174"/>
      <c r="GZZ1" s="1174"/>
      <c r="HAA1" s="1174"/>
      <c r="HAB1" s="1174"/>
      <c r="HAC1" s="1174"/>
      <c r="HAD1" s="1174"/>
      <c r="HAE1" s="1174"/>
      <c r="HAF1" s="1174"/>
      <c r="HAG1" s="1174"/>
      <c r="HAH1" s="1174"/>
      <c r="HAI1" s="1174"/>
      <c r="HAJ1" s="1174"/>
      <c r="HAK1" s="1174"/>
      <c r="HAL1" s="1174"/>
      <c r="HAM1" s="1174"/>
      <c r="HAN1" s="1174"/>
      <c r="HAO1" s="1174"/>
      <c r="HAP1" s="1174"/>
      <c r="HAQ1" s="1174"/>
      <c r="HAR1" s="1174"/>
      <c r="HAS1" s="1174"/>
      <c r="HAT1" s="1174"/>
      <c r="HAU1" s="1174"/>
      <c r="HAV1" s="1174"/>
      <c r="HAW1" s="1174"/>
      <c r="HAX1" s="1174"/>
      <c r="HAY1" s="1174"/>
      <c r="HAZ1" s="1174"/>
      <c r="HBA1" s="1174"/>
      <c r="HBB1" s="1174"/>
      <c r="HBC1" s="1174"/>
      <c r="HBD1" s="1174"/>
      <c r="HBE1" s="1174"/>
      <c r="HBF1" s="1174"/>
      <c r="HBG1" s="1174"/>
      <c r="HBH1" s="1174"/>
      <c r="HBI1" s="1174"/>
      <c r="HBJ1" s="1174"/>
      <c r="HBK1" s="1174"/>
      <c r="HBL1" s="1174"/>
      <c r="HBM1" s="1174"/>
      <c r="HBN1" s="1174"/>
      <c r="HBO1" s="1174"/>
      <c r="HBP1" s="1174"/>
      <c r="HBQ1" s="1174"/>
      <c r="HBR1" s="1174"/>
      <c r="HBS1" s="1174"/>
      <c r="HBT1" s="1174"/>
      <c r="HBU1" s="1174"/>
      <c r="HBV1" s="1174"/>
      <c r="HBW1" s="1174"/>
      <c r="HBX1" s="1174"/>
      <c r="HBY1" s="1174"/>
      <c r="HBZ1" s="1174"/>
      <c r="HCA1" s="1174"/>
      <c r="HCB1" s="1174"/>
      <c r="HCC1" s="1174"/>
      <c r="HCD1" s="1174"/>
      <c r="HCE1" s="1174"/>
      <c r="HCF1" s="1174"/>
      <c r="HCG1" s="1174"/>
      <c r="HCH1" s="1174"/>
      <c r="HCI1" s="1174"/>
      <c r="HCJ1" s="1174"/>
      <c r="HCK1" s="1174"/>
      <c r="HCL1" s="1174"/>
      <c r="HCM1" s="1174"/>
      <c r="HCN1" s="1174"/>
      <c r="HCO1" s="1174"/>
      <c r="HCP1" s="1174"/>
      <c r="HCQ1" s="1174"/>
      <c r="HCR1" s="1174"/>
      <c r="HCS1" s="1174"/>
      <c r="HCT1" s="1174"/>
      <c r="HCU1" s="1174"/>
      <c r="HCV1" s="1174"/>
      <c r="HCW1" s="1174"/>
      <c r="HCX1" s="1174"/>
      <c r="HCY1" s="1174"/>
      <c r="HCZ1" s="1174"/>
      <c r="HDA1" s="1174"/>
      <c r="HDB1" s="1174"/>
      <c r="HDC1" s="1174"/>
      <c r="HDD1" s="1174"/>
      <c r="HDE1" s="1174"/>
      <c r="HDF1" s="1174"/>
      <c r="HDG1" s="1174"/>
      <c r="HDH1" s="1174"/>
      <c r="HDI1" s="1174"/>
      <c r="HDJ1" s="1174"/>
      <c r="HDK1" s="1174"/>
      <c r="HDL1" s="1174"/>
      <c r="HDM1" s="1174"/>
      <c r="HDN1" s="1174"/>
      <c r="HDO1" s="1174"/>
      <c r="HDP1" s="1174"/>
      <c r="HDQ1" s="1174"/>
      <c r="HDR1" s="1174"/>
      <c r="HDS1" s="1174"/>
      <c r="HDT1" s="1174"/>
      <c r="HDU1" s="1174"/>
      <c r="HDV1" s="1174"/>
      <c r="HDW1" s="1174"/>
      <c r="HDX1" s="1174"/>
      <c r="HDY1" s="1174"/>
      <c r="HDZ1" s="1174"/>
      <c r="HEA1" s="1174"/>
      <c r="HEB1" s="1174"/>
      <c r="HEC1" s="1174"/>
      <c r="HED1" s="1174"/>
      <c r="HEE1" s="1174"/>
      <c r="HEF1" s="1174"/>
      <c r="HEG1" s="1174"/>
      <c r="HEH1" s="1174"/>
      <c r="HEI1" s="1174"/>
      <c r="HEJ1" s="1174"/>
      <c r="HEK1" s="1174"/>
      <c r="HEL1" s="1174"/>
      <c r="HEM1" s="1174"/>
      <c r="HEN1" s="1174"/>
      <c r="HEO1" s="1174"/>
      <c r="HEP1" s="1174"/>
      <c r="HEQ1" s="1174"/>
      <c r="HER1" s="1174"/>
      <c r="HES1" s="1174"/>
      <c r="HET1" s="1174"/>
      <c r="HEU1" s="1174"/>
      <c r="HEV1" s="1174"/>
      <c r="HEW1" s="1174"/>
      <c r="HEX1" s="1174"/>
      <c r="HEY1" s="1174"/>
      <c r="HEZ1" s="1174"/>
      <c r="HFA1" s="1174"/>
      <c r="HFB1" s="1174"/>
      <c r="HFC1" s="1174"/>
      <c r="HFD1" s="1174"/>
      <c r="HFE1" s="1174"/>
      <c r="HFF1" s="1174"/>
      <c r="HFG1" s="1174"/>
      <c r="HFH1" s="1174"/>
      <c r="HFI1" s="1174"/>
      <c r="HFJ1" s="1174"/>
      <c r="HFK1" s="1174"/>
      <c r="HFL1" s="1174"/>
      <c r="HFM1" s="1174"/>
      <c r="HFN1" s="1174"/>
      <c r="HFO1" s="1174"/>
      <c r="HFP1" s="1174"/>
      <c r="HFQ1" s="1174"/>
      <c r="HFR1" s="1174"/>
      <c r="HFS1" s="1174"/>
      <c r="HFT1" s="1174"/>
      <c r="HFU1" s="1174"/>
      <c r="HFV1" s="1174"/>
      <c r="HFW1" s="1174"/>
      <c r="HFX1" s="1174"/>
      <c r="HFY1" s="1174"/>
      <c r="HFZ1" s="1174"/>
      <c r="HGA1" s="1174"/>
      <c r="HGB1" s="1174"/>
      <c r="HGC1" s="1174"/>
      <c r="HGD1" s="1174"/>
      <c r="HGE1" s="1174"/>
      <c r="HGF1" s="1174"/>
      <c r="HGG1" s="1174"/>
      <c r="HGH1" s="1174"/>
      <c r="HGI1" s="1174"/>
      <c r="HGJ1" s="1174"/>
      <c r="HGK1" s="1174"/>
      <c r="HGL1" s="1174"/>
      <c r="HGM1" s="1174"/>
      <c r="HGN1" s="1174"/>
      <c r="HGO1" s="1174"/>
      <c r="HGP1" s="1174"/>
      <c r="HGQ1" s="1174"/>
      <c r="HGR1" s="1174"/>
      <c r="HGS1" s="1174"/>
      <c r="HGT1" s="1174"/>
      <c r="HGU1" s="1174"/>
      <c r="HGV1" s="1174"/>
      <c r="HGW1" s="1174"/>
      <c r="HGX1" s="1174"/>
      <c r="HGY1" s="1174"/>
      <c r="HGZ1" s="1174"/>
      <c r="HHA1" s="1174"/>
      <c r="HHB1" s="1174"/>
      <c r="HHC1" s="1174"/>
      <c r="HHD1" s="1174"/>
      <c r="HHE1" s="1174"/>
      <c r="HHF1" s="1174"/>
      <c r="HHG1" s="1174"/>
      <c r="HHH1" s="1174"/>
      <c r="HHI1" s="1174"/>
      <c r="HHJ1" s="1174"/>
      <c r="HHK1" s="1174"/>
      <c r="HHL1" s="1174"/>
      <c r="HHM1" s="1174"/>
      <c r="HHN1" s="1174"/>
      <c r="HHO1" s="1174"/>
      <c r="HHP1" s="1174"/>
      <c r="HHQ1" s="1174"/>
      <c r="HHR1" s="1174"/>
      <c r="HHS1" s="1174"/>
      <c r="HHT1" s="1174"/>
      <c r="HHU1" s="1174"/>
      <c r="HHV1" s="1174"/>
      <c r="HHW1" s="1174"/>
      <c r="HHX1" s="1174"/>
      <c r="HHY1" s="1174"/>
      <c r="HHZ1" s="1174"/>
      <c r="HIA1" s="1174"/>
      <c r="HIB1" s="1174"/>
      <c r="HIC1" s="1174"/>
      <c r="HID1" s="1174"/>
      <c r="HIE1" s="1174"/>
      <c r="HIF1" s="1174"/>
      <c r="HIG1" s="1174"/>
      <c r="HIH1" s="1174"/>
      <c r="HII1" s="1174"/>
      <c r="HIJ1" s="1174"/>
      <c r="HIK1" s="1174"/>
      <c r="HIL1" s="1174"/>
      <c r="HIM1" s="1174"/>
      <c r="HIN1" s="1174"/>
      <c r="HIO1" s="1174"/>
      <c r="HIP1" s="1174"/>
      <c r="HIQ1" s="1174"/>
      <c r="HIR1" s="1174"/>
      <c r="HIS1" s="1174"/>
      <c r="HIT1" s="1174"/>
      <c r="HIU1" s="1174"/>
      <c r="HIV1" s="1174"/>
      <c r="HIW1" s="1174"/>
      <c r="HIX1" s="1174"/>
      <c r="HIY1" s="1174"/>
      <c r="HIZ1" s="1174"/>
      <c r="HJA1" s="1174"/>
      <c r="HJB1" s="1174"/>
      <c r="HJC1" s="1174"/>
      <c r="HJD1" s="1174"/>
      <c r="HJE1" s="1174"/>
      <c r="HJF1" s="1174"/>
      <c r="HJG1" s="1174"/>
      <c r="HJH1" s="1174"/>
      <c r="HJI1" s="1174"/>
      <c r="HJJ1" s="1174"/>
      <c r="HJK1" s="1174"/>
      <c r="HJL1" s="1174"/>
      <c r="HJM1" s="1174"/>
      <c r="HJN1" s="1174"/>
      <c r="HJO1" s="1174"/>
      <c r="HJP1" s="1174"/>
      <c r="HJQ1" s="1174"/>
      <c r="HJR1" s="1174"/>
      <c r="HJS1" s="1174"/>
      <c r="HJT1" s="1174"/>
      <c r="HJU1" s="1174"/>
      <c r="HJV1" s="1174"/>
      <c r="HJW1" s="1174"/>
      <c r="HJX1" s="1174"/>
      <c r="HJY1" s="1174"/>
      <c r="HJZ1" s="1174"/>
      <c r="HKA1" s="1174"/>
      <c r="HKB1" s="1174"/>
      <c r="HKC1" s="1174"/>
      <c r="HKD1" s="1174"/>
      <c r="HKE1" s="1174"/>
      <c r="HKF1" s="1174"/>
      <c r="HKG1" s="1174"/>
      <c r="HKH1" s="1174"/>
      <c r="HKI1" s="1174"/>
      <c r="HKJ1" s="1174"/>
      <c r="HKK1" s="1174"/>
      <c r="HKL1" s="1174"/>
      <c r="HKM1" s="1174"/>
      <c r="HKN1" s="1174"/>
      <c r="HKO1" s="1174"/>
      <c r="HKP1" s="1174"/>
      <c r="HKQ1" s="1174"/>
      <c r="HKR1" s="1174"/>
      <c r="HKS1" s="1174"/>
      <c r="HKT1" s="1174"/>
      <c r="HKU1" s="1174"/>
      <c r="HKV1" s="1174"/>
      <c r="HKW1" s="1174"/>
      <c r="HKX1" s="1174"/>
      <c r="HKY1" s="1174"/>
      <c r="HKZ1" s="1174"/>
      <c r="HLA1" s="1174"/>
      <c r="HLB1" s="1174"/>
      <c r="HLC1" s="1174"/>
      <c r="HLD1" s="1174"/>
      <c r="HLE1" s="1174"/>
      <c r="HLF1" s="1174"/>
      <c r="HLG1" s="1174"/>
      <c r="HLH1" s="1174"/>
      <c r="HLI1" s="1174"/>
      <c r="HLJ1" s="1174"/>
      <c r="HLK1" s="1174"/>
      <c r="HLL1" s="1174"/>
      <c r="HLM1" s="1174"/>
      <c r="HLN1" s="1174"/>
      <c r="HLO1" s="1174"/>
      <c r="HLP1" s="1174"/>
      <c r="HLQ1" s="1174"/>
      <c r="HLR1" s="1174"/>
      <c r="HLS1" s="1174"/>
      <c r="HLT1" s="1174"/>
      <c r="HLU1" s="1174"/>
      <c r="HLV1" s="1174"/>
      <c r="HLW1" s="1174"/>
      <c r="HLX1" s="1174"/>
      <c r="HLY1" s="1174"/>
      <c r="HLZ1" s="1174"/>
      <c r="HMA1" s="1174"/>
      <c r="HMB1" s="1174"/>
      <c r="HMC1" s="1174"/>
      <c r="HMD1" s="1174"/>
      <c r="HME1" s="1174"/>
      <c r="HMF1" s="1174"/>
      <c r="HMG1" s="1174"/>
      <c r="HMH1" s="1174"/>
      <c r="HMI1" s="1174"/>
      <c r="HMJ1" s="1174"/>
      <c r="HMK1" s="1174"/>
      <c r="HML1" s="1174"/>
      <c r="HMM1" s="1174"/>
      <c r="HMN1" s="1174"/>
      <c r="HMO1" s="1174"/>
      <c r="HMP1" s="1174"/>
      <c r="HMQ1" s="1174"/>
      <c r="HMR1" s="1174"/>
      <c r="HMS1" s="1174"/>
      <c r="HMT1" s="1174"/>
      <c r="HMU1" s="1174"/>
      <c r="HMV1" s="1174"/>
      <c r="HMW1" s="1174"/>
      <c r="HMX1" s="1174"/>
      <c r="HMY1" s="1174"/>
      <c r="HMZ1" s="1174"/>
      <c r="HNA1" s="1174"/>
      <c r="HNB1" s="1174"/>
      <c r="HNC1" s="1174"/>
      <c r="HND1" s="1174"/>
      <c r="HNE1" s="1174"/>
      <c r="HNF1" s="1174"/>
      <c r="HNG1" s="1174"/>
      <c r="HNH1" s="1174"/>
      <c r="HNI1" s="1174"/>
      <c r="HNJ1" s="1174"/>
      <c r="HNK1" s="1174"/>
      <c r="HNL1" s="1174"/>
      <c r="HNM1" s="1174"/>
      <c r="HNN1" s="1174"/>
      <c r="HNO1" s="1174"/>
      <c r="HNP1" s="1174"/>
      <c r="HNQ1" s="1174"/>
      <c r="HNR1" s="1174"/>
      <c r="HNS1" s="1174"/>
      <c r="HNT1" s="1174"/>
      <c r="HNU1" s="1174"/>
      <c r="HNV1" s="1174"/>
      <c r="HNW1" s="1174"/>
      <c r="HNX1" s="1174"/>
      <c r="HNY1" s="1174"/>
      <c r="HNZ1" s="1174"/>
      <c r="HOA1" s="1174"/>
      <c r="HOB1" s="1174"/>
      <c r="HOC1" s="1174"/>
      <c r="HOD1" s="1174"/>
      <c r="HOE1" s="1174"/>
      <c r="HOF1" s="1174"/>
      <c r="HOG1" s="1174"/>
      <c r="HOH1" s="1174"/>
      <c r="HOI1" s="1174"/>
      <c r="HOJ1" s="1174"/>
      <c r="HOK1" s="1174"/>
      <c r="HOL1" s="1174"/>
      <c r="HOM1" s="1174"/>
      <c r="HON1" s="1174"/>
      <c r="HOO1" s="1174"/>
      <c r="HOP1" s="1174"/>
      <c r="HOQ1" s="1174"/>
      <c r="HOR1" s="1174"/>
      <c r="HOS1" s="1174"/>
      <c r="HOT1" s="1174"/>
      <c r="HOU1" s="1174"/>
      <c r="HOV1" s="1174"/>
      <c r="HOW1" s="1174"/>
      <c r="HOX1" s="1174"/>
      <c r="HOY1" s="1174"/>
      <c r="HOZ1" s="1174"/>
      <c r="HPA1" s="1174"/>
      <c r="HPB1" s="1174"/>
      <c r="HPC1" s="1174"/>
      <c r="HPD1" s="1174"/>
      <c r="HPE1" s="1174"/>
      <c r="HPF1" s="1174"/>
      <c r="HPG1" s="1174"/>
      <c r="HPH1" s="1174"/>
      <c r="HPI1" s="1174"/>
      <c r="HPJ1" s="1174"/>
      <c r="HPK1" s="1174"/>
      <c r="HPL1" s="1174"/>
      <c r="HPM1" s="1174"/>
      <c r="HPN1" s="1174"/>
      <c r="HPO1" s="1174"/>
      <c r="HPP1" s="1174"/>
      <c r="HPQ1" s="1174"/>
      <c r="HPR1" s="1174"/>
      <c r="HPS1" s="1174"/>
      <c r="HPT1" s="1174"/>
      <c r="HPU1" s="1174"/>
      <c r="HPV1" s="1174"/>
      <c r="HPW1" s="1174"/>
      <c r="HPX1" s="1174"/>
      <c r="HPY1" s="1174"/>
      <c r="HPZ1" s="1174"/>
      <c r="HQA1" s="1174"/>
      <c r="HQB1" s="1174"/>
      <c r="HQC1" s="1174"/>
      <c r="HQD1" s="1174"/>
      <c r="HQE1" s="1174"/>
      <c r="HQF1" s="1174"/>
      <c r="HQG1" s="1174"/>
      <c r="HQH1" s="1174"/>
      <c r="HQI1" s="1174"/>
      <c r="HQJ1" s="1174"/>
      <c r="HQK1" s="1174"/>
      <c r="HQL1" s="1174"/>
      <c r="HQM1" s="1174"/>
      <c r="HQN1" s="1174"/>
      <c r="HQO1" s="1174"/>
      <c r="HQP1" s="1174"/>
      <c r="HQQ1" s="1174"/>
      <c r="HQR1" s="1174"/>
      <c r="HQS1" s="1174"/>
      <c r="HQT1" s="1174"/>
      <c r="HQU1" s="1174"/>
      <c r="HQV1" s="1174"/>
      <c r="HQW1" s="1174"/>
      <c r="HQX1" s="1174"/>
      <c r="HQY1" s="1174"/>
      <c r="HQZ1" s="1174"/>
      <c r="HRA1" s="1174"/>
      <c r="HRB1" s="1174"/>
      <c r="HRC1" s="1174"/>
      <c r="HRD1" s="1174"/>
      <c r="HRE1" s="1174"/>
      <c r="HRF1" s="1174"/>
      <c r="HRG1" s="1174"/>
      <c r="HRH1" s="1174"/>
      <c r="HRI1" s="1174"/>
      <c r="HRJ1" s="1174"/>
      <c r="HRK1" s="1174"/>
      <c r="HRL1" s="1174"/>
      <c r="HRM1" s="1174"/>
      <c r="HRN1" s="1174"/>
      <c r="HRO1" s="1174"/>
      <c r="HRP1" s="1174"/>
      <c r="HRQ1" s="1174"/>
      <c r="HRR1" s="1174"/>
      <c r="HRS1" s="1174"/>
      <c r="HRT1" s="1174"/>
      <c r="HRU1" s="1174"/>
      <c r="HRV1" s="1174"/>
      <c r="HRW1" s="1174"/>
      <c r="HRX1" s="1174"/>
      <c r="HRY1" s="1174"/>
      <c r="HRZ1" s="1174"/>
      <c r="HSA1" s="1174"/>
      <c r="HSB1" s="1174"/>
      <c r="HSC1" s="1174"/>
      <c r="HSD1" s="1174"/>
      <c r="HSE1" s="1174"/>
      <c r="HSF1" s="1174"/>
      <c r="HSG1" s="1174"/>
      <c r="HSH1" s="1174"/>
      <c r="HSI1" s="1174"/>
      <c r="HSJ1" s="1174"/>
      <c r="HSK1" s="1174"/>
      <c r="HSL1" s="1174"/>
      <c r="HSM1" s="1174"/>
      <c r="HSN1" s="1174"/>
      <c r="HSO1" s="1174"/>
      <c r="HSP1" s="1174"/>
      <c r="HSQ1" s="1174"/>
      <c r="HSR1" s="1174"/>
      <c r="HSS1" s="1174"/>
      <c r="HST1" s="1174"/>
      <c r="HSU1" s="1174"/>
      <c r="HSV1" s="1174"/>
      <c r="HSW1" s="1174"/>
      <c r="HSX1" s="1174"/>
      <c r="HSY1" s="1174"/>
      <c r="HSZ1" s="1174"/>
      <c r="HTA1" s="1174"/>
      <c r="HTB1" s="1174"/>
      <c r="HTC1" s="1174"/>
      <c r="HTD1" s="1174"/>
      <c r="HTE1" s="1174"/>
      <c r="HTF1" s="1174"/>
      <c r="HTG1" s="1174"/>
      <c r="HTH1" s="1174"/>
      <c r="HTI1" s="1174"/>
      <c r="HTJ1" s="1174"/>
      <c r="HTK1" s="1174"/>
      <c r="HTL1" s="1174"/>
      <c r="HTM1" s="1174"/>
      <c r="HTN1" s="1174"/>
      <c r="HTO1" s="1174"/>
      <c r="HTP1" s="1174"/>
      <c r="HTQ1" s="1174"/>
      <c r="HTR1" s="1174"/>
      <c r="HTS1" s="1174"/>
      <c r="HTT1" s="1174"/>
      <c r="HTU1" s="1174"/>
      <c r="HTV1" s="1174"/>
      <c r="HTW1" s="1174"/>
      <c r="HTX1" s="1174"/>
      <c r="HTY1" s="1174"/>
      <c r="HTZ1" s="1174"/>
      <c r="HUA1" s="1174"/>
      <c r="HUB1" s="1174"/>
      <c r="HUC1" s="1174"/>
      <c r="HUD1" s="1174"/>
      <c r="HUE1" s="1174"/>
      <c r="HUF1" s="1174"/>
      <c r="HUG1" s="1174"/>
      <c r="HUH1" s="1174"/>
      <c r="HUI1" s="1174"/>
      <c r="HUJ1" s="1174"/>
      <c r="HUK1" s="1174"/>
      <c r="HUL1" s="1174"/>
      <c r="HUM1" s="1174"/>
      <c r="HUN1" s="1174"/>
      <c r="HUO1" s="1174"/>
      <c r="HUP1" s="1174"/>
      <c r="HUQ1" s="1174"/>
      <c r="HUR1" s="1174"/>
      <c r="HUS1" s="1174"/>
      <c r="HUT1" s="1174"/>
      <c r="HUU1" s="1174"/>
      <c r="HUV1" s="1174"/>
      <c r="HUW1" s="1174"/>
      <c r="HUX1" s="1174"/>
      <c r="HUY1" s="1174"/>
      <c r="HUZ1" s="1174"/>
      <c r="HVA1" s="1174"/>
      <c r="HVB1" s="1174"/>
      <c r="HVC1" s="1174"/>
      <c r="HVD1" s="1174"/>
      <c r="HVE1" s="1174"/>
      <c r="HVF1" s="1174"/>
      <c r="HVG1" s="1174"/>
      <c r="HVH1" s="1174"/>
      <c r="HVI1" s="1174"/>
      <c r="HVJ1" s="1174"/>
      <c r="HVK1" s="1174"/>
      <c r="HVL1" s="1174"/>
      <c r="HVM1" s="1174"/>
      <c r="HVN1" s="1174"/>
      <c r="HVO1" s="1174"/>
      <c r="HVP1" s="1174"/>
      <c r="HVQ1" s="1174"/>
      <c r="HVR1" s="1174"/>
      <c r="HVS1" s="1174"/>
      <c r="HVT1" s="1174"/>
      <c r="HVU1" s="1174"/>
      <c r="HVV1" s="1174"/>
      <c r="HVW1" s="1174"/>
      <c r="HVX1" s="1174"/>
      <c r="HVY1" s="1174"/>
      <c r="HVZ1" s="1174"/>
      <c r="HWA1" s="1174"/>
      <c r="HWB1" s="1174"/>
      <c r="HWC1" s="1174"/>
      <c r="HWD1" s="1174"/>
      <c r="HWE1" s="1174"/>
      <c r="HWF1" s="1174"/>
      <c r="HWG1" s="1174"/>
      <c r="HWH1" s="1174"/>
      <c r="HWI1" s="1174"/>
      <c r="HWJ1" s="1174"/>
      <c r="HWK1" s="1174"/>
      <c r="HWL1" s="1174"/>
      <c r="HWM1" s="1174"/>
      <c r="HWN1" s="1174"/>
      <c r="HWO1" s="1174"/>
      <c r="HWP1" s="1174"/>
      <c r="HWQ1" s="1174"/>
      <c r="HWR1" s="1174"/>
      <c r="HWS1" s="1174"/>
      <c r="HWT1" s="1174"/>
      <c r="HWU1" s="1174"/>
      <c r="HWV1" s="1174"/>
      <c r="HWW1" s="1174"/>
      <c r="HWX1" s="1174"/>
      <c r="HWY1" s="1174"/>
      <c r="HWZ1" s="1174"/>
      <c r="HXA1" s="1174"/>
      <c r="HXB1" s="1174"/>
      <c r="HXC1" s="1174"/>
      <c r="HXD1" s="1174"/>
      <c r="HXE1" s="1174"/>
      <c r="HXF1" s="1174"/>
      <c r="HXG1" s="1174"/>
      <c r="HXH1" s="1174"/>
      <c r="HXI1" s="1174"/>
      <c r="HXJ1" s="1174"/>
      <c r="HXK1" s="1174"/>
      <c r="HXL1" s="1174"/>
      <c r="HXM1" s="1174"/>
      <c r="HXN1" s="1174"/>
      <c r="HXO1" s="1174"/>
      <c r="HXP1" s="1174"/>
      <c r="HXQ1" s="1174"/>
      <c r="HXR1" s="1174"/>
      <c r="HXS1" s="1174"/>
      <c r="HXT1" s="1174"/>
      <c r="HXU1" s="1174"/>
      <c r="HXV1" s="1174"/>
      <c r="HXW1" s="1174"/>
      <c r="HXX1" s="1174"/>
      <c r="HXY1" s="1174"/>
      <c r="HXZ1" s="1174"/>
      <c r="HYA1" s="1174"/>
      <c r="HYB1" s="1174"/>
      <c r="HYC1" s="1174"/>
      <c r="HYD1" s="1174"/>
      <c r="HYE1" s="1174"/>
      <c r="HYF1" s="1174"/>
      <c r="HYG1" s="1174"/>
      <c r="HYH1" s="1174"/>
      <c r="HYI1" s="1174"/>
      <c r="HYJ1" s="1174"/>
      <c r="HYK1" s="1174"/>
      <c r="HYL1" s="1174"/>
      <c r="HYM1" s="1174"/>
      <c r="HYN1" s="1174"/>
      <c r="HYO1" s="1174"/>
      <c r="HYP1" s="1174"/>
      <c r="HYQ1" s="1174"/>
      <c r="HYR1" s="1174"/>
      <c r="HYS1" s="1174"/>
      <c r="HYT1" s="1174"/>
      <c r="HYU1" s="1174"/>
      <c r="HYV1" s="1174"/>
      <c r="HYW1" s="1174"/>
      <c r="HYX1" s="1174"/>
      <c r="HYY1" s="1174"/>
      <c r="HYZ1" s="1174"/>
      <c r="HZA1" s="1174"/>
      <c r="HZB1" s="1174"/>
      <c r="HZC1" s="1174"/>
      <c r="HZD1" s="1174"/>
      <c r="HZE1" s="1174"/>
      <c r="HZF1" s="1174"/>
      <c r="HZG1" s="1174"/>
      <c r="HZH1" s="1174"/>
      <c r="HZI1" s="1174"/>
      <c r="HZJ1" s="1174"/>
      <c r="HZK1" s="1174"/>
      <c r="HZL1" s="1174"/>
      <c r="HZM1" s="1174"/>
      <c r="HZN1" s="1174"/>
      <c r="HZO1" s="1174"/>
      <c r="HZP1" s="1174"/>
      <c r="HZQ1" s="1174"/>
      <c r="HZR1" s="1174"/>
      <c r="HZS1" s="1174"/>
      <c r="HZT1" s="1174"/>
      <c r="HZU1" s="1174"/>
      <c r="HZV1" s="1174"/>
      <c r="HZW1" s="1174"/>
      <c r="HZX1" s="1174"/>
      <c r="HZY1" s="1174"/>
      <c r="HZZ1" s="1174"/>
      <c r="IAA1" s="1174"/>
      <c r="IAB1" s="1174"/>
      <c r="IAC1" s="1174"/>
      <c r="IAD1" s="1174"/>
      <c r="IAE1" s="1174"/>
      <c r="IAF1" s="1174"/>
      <c r="IAG1" s="1174"/>
      <c r="IAH1" s="1174"/>
      <c r="IAI1" s="1174"/>
      <c r="IAJ1" s="1174"/>
      <c r="IAK1" s="1174"/>
      <c r="IAL1" s="1174"/>
      <c r="IAM1" s="1174"/>
      <c r="IAN1" s="1174"/>
      <c r="IAO1" s="1174"/>
      <c r="IAP1" s="1174"/>
      <c r="IAQ1" s="1174"/>
      <c r="IAR1" s="1174"/>
      <c r="IAS1" s="1174"/>
      <c r="IAT1" s="1174"/>
      <c r="IAU1" s="1174"/>
      <c r="IAV1" s="1174"/>
      <c r="IAW1" s="1174"/>
      <c r="IAX1" s="1174"/>
      <c r="IAY1" s="1174"/>
      <c r="IAZ1" s="1174"/>
      <c r="IBA1" s="1174"/>
      <c r="IBB1" s="1174"/>
      <c r="IBC1" s="1174"/>
      <c r="IBD1" s="1174"/>
      <c r="IBE1" s="1174"/>
      <c r="IBF1" s="1174"/>
      <c r="IBG1" s="1174"/>
      <c r="IBH1" s="1174"/>
      <c r="IBI1" s="1174"/>
      <c r="IBJ1" s="1174"/>
      <c r="IBK1" s="1174"/>
      <c r="IBL1" s="1174"/>
      <c r="IBM1" s="1174"/>
      <c r="IBN1" s="1174"/>
      <c r="IBO1" s="1174"/>
      <c r="IBP1" s="1174"/>
      <c r="IBQ1" s="1174"/>
      <c r="IBR1" s="1174"/>
      <c r="IBS1" s="1174"/>
      <c r="IBT1" s="1174"/>
      <c r="IBU1" s="1174"/>
      <c r="IBV1" s="1174"/>
      <c r="IBW1" s="1174"/>
      <c r="IBX1" s="1174"/>
      <c r="IBY1" s="1174"/>
      <c r="IBZ1" s="1174"/>
      <c r="ICA1" s="1174"/>
      <c r="ICB1" s="1174"/>
      <c r="ICC1" s="1174"/>
      <c r="ICD1" s="1174"/>
      <c r="ICE1" s="1174"/>
      <c r="ICF1" s="1174"/>
      <c r="ICG1" s="1174"/>
      <c r="ICH1" s="1174"/>
      <c r="ICI1" s="1174"/>
      <c r="ICJ1" s="1174"/>
      <c r="ICK1" s="1174"/>
      <c r="ICL1" s="1174"/>
      <c r="ICM1" s="1174"/>
      <c r="ICN1" s="1174"/>
      <c r="ICO1" s="1174"/>
      <c r="ICP1" s="1174"/>
      <c r="ICQ1" s="1174"/>
      <c r="ICR1" s="1174"/>
      <c r="ICS1" s="1174"/>
      <c r="ICT1" s="1174"/>
      <c r="ICU1" s="1174"/>
      <c r="ICV1" s="1174"/>
      <c r="ICW1" s="1174"/>
      <c r="ICX1" s="1174"/>
      <c r="ICY1" s="1174"/>
      <c r="ICZ1" s="1174"/>
      <c r="IDA1" s="1174"/>
      <c r="IDB1" s="1174"/>
      <c r="IDC1" s="1174"/>
      <c r="IDD1" s="1174"/>
      <c r="IDE1" s="1174"/>
      <c r="IDF1" s="1174"/>
      <c r="IDG1" s="1174"/>
      <c r="IDH1" s="1174"/>
      <c r="IDI1" s="1174"/>
      <c r="IDJ1" s="1174"/>
      <c r="IDK1" s="1174"/>
      <c r="IDL1" s="1174"/>
      <c r="IDM1" s="1174"/>
      <c r="IDN1" s="1174"/>
      <c r="IDO1" s="1174"/>
      <c r="IDP1" s="1174"/>
      <c r="IDQ1" s="1174"/>
      <c r="IDR1" s="1174"/>
      <c r="IDS1" s="1174"/>
      <c r="IDT1" s="1174"/>
      <c r="IDU1" s="1174"/>
      <c r="IDV1" s="1174"/>
      <c r="IDW1" s="1174"/>
      <c r="IDX1" s="1174"/>
      <c r="IDY1" s="1174"/>
      <c r="IDZ1" s="1174"/>
      <c r="IEA1" s="1174"/>
      <c r="IEB1" s="1174"/>
      <c r="IEC1" s="1174"/>
      <c r="IED1" s="1174"/>
      <c r="IEE1" s="1174"/>
      <c r="IEF1" s="1174"/>
      <c r="IEG1" s="1174"/>
      <c r="IEH1" s="1174"/>
      <c r="IEI1" s="1174"/>
      <c r="IEJ1" s="1174"/>
      <c r="IEK1" s="1174"/>
      <c r="IEL1" s="1174"/>
      <c r="IEM1" s="1174"/>
      <c r="IEN1" s="1174"/>
      <c r="IEO1" s="1174"/>
      <c r="IEP1" s="1174"/>
      <c r="IEQ1" s="1174"/>
      <c r="IER1" s="1174"/>
      <c r="IES1" s="1174"/>
      <c r="IET1" s="1174"/>
      <c r="IEU1" s="1174"/>
      <c r="IEV1" s="1174"/>
      <c r="IEW1" s="1174"/>
      <c r="IEX1" s="1174"/>
      <c r="IEY1" s="1174"/>
      <c r="IEZ1" s="1174"/>
      <c r="IFA1" s="1174"/>
      <c r="IFB1" s="1174"/>
      <c r="IFC1" s="1174"/>
      <c r="IFD1" s="1174"/>
      <c r="IFE1" s="1174"/>
      <c r="IFF1" s="1174"/>
      <c r="IFG1" s="1174"/>
      <c r="IFH1" s="1174"/>
      <c r="IFI1" s="1174"/>
      <c r="IFJ1" s="1174"/>
      <c r="IFK1" s="1174"/>
      <c r="IFL1" s="1174"/>
      <c r="IFM1" s="1174"/>
      <c r="IFN1" s="1174"/>
      <c r="IFO1" s="1174"/>
      <c r="IFP1" s="1174"/>
      <c r="IFQ1" s="1174"/>
      <c r="IFR1" s="1174"/>
      <c r="IFS1" s="1174"/>
      <c r="IFT1" s="1174"/>
      <c r="IFU1" s="1174"/>
      <c r="IFV1" s="1174"/>
      <c r="IFW1" s="1174"/>
      <c r="IFX1" s="1174"/>
      <c r="IFY1" s="1174"/>
      <c r="IFZ1" s="1174"/>
      <c r="IGA1" s="1174"/>
      <c r="IGB1" s="1174"/>
      <c r="IGC1" s="1174"/>
      <c r="IGD1" s="1174"/>
      <c r="IGE1" s="1174"/>
      <c r="IGF1" s="1174"/>
      <c r="IGG1" s="1174"/>
      <c r="IGH1" s="1174"/>
      <c r="IGI1" s="1174"/>
      <c r="IGJ1" s="1174"/>
      <c r="IGK1" s="1174"/>
      <c r="IGL1" s="1174"/>
      <c r="IGM1" s="1174"/>
      <c r="IGN1" s="1174"/>
      <c r="IGO1" s="1174"/>
      <c r="IGP1" s="1174"/>
      <c r="IGQ1" s="1174"/>
      <c r="IGR1" s="1174"/>
      <c r="IGS1" s="1174"/>
      <c r="IGT1" s="1174"/>
      <c r="IGU1" s="1174"/>
      <c r="IGV1" s="1174"/>
      <c r="IGW1" s="1174"/>
      <c r="IGX1" s="1174"/>
      <c r="IGY1" s="1174"/>
      <c r="IGZ1" s="1174"/>
      <c r="IHA1" s="1174"/>
      <c r="IHB1" s="1174"/>
      <c r="IHC1" s="1174"/>
      <c r="IHD1" s="1174"/>
      <c r="IHE1" s="1174"/>
      <c r="IHF1" s="1174"/>
      <c r="IHG1" s="1174"/>
      <c r="IHH1" s="1174"/>
      <c r="IHI1" s="1174"/>
      <c r="IHJ1" s="1174"/>
      <c r="IHK1" s="1174"/>
      <c r="IHL1" s="1174"/>
      <c r="IHM1" s="1174"/>
      <c r="IHN1" s="1174"/>
      <c r="IHO1" s="1174"/>
      <c r="IHP1" s="1174"/>
      <c r="IHQ1" s="1174"/>
      <c r="IHR1" s="1174"/>
      <c r="IHS1" s="1174"/>
      <c r="IHT1" s="1174"/>
      <c r="IHU1" s="1174"/>
      <c r="IHV1" s="1174"/>
      <c r="IHW1" s="1174"/>
      <c r="IHX1" s="1174"/>
      <c r="IHY1" s="1174"/>
      <c r="IHZ1" s="1174"/>
      <c r="IIA1" s="1174"/>
      <c r="IIB1" s="1174"/>
      <c r="IIC1" s="1174"/>
      <c r="IID1" s="1174"/>
      <c r="IIE1" s="1174"/>
      <c r="IIF1" s="1174"/>
      <c r="IIG1" s="1174"/>
      <c r="IIH1" s="1174"/>
      <c r="III1" s="1174"/>
      <c r="IIJ1" s="1174"/>
      <c r="IIK1" s="1174"/>
      <c r="IIL1" s="1174"/>
      <c r="IIM1" s="1174"/>
      <c r="IIN1" s="1174"/>
      <c r="IIO1" s="1174"/>
      <c r="IIP1" s="1174"/>
      <c r="IIQ1" s="1174"/>
      <c r="IIR1" s="1174"/>
      <c r="IIS1" s="1174"/>
      <c r="IIT1" s="1174"/>
      <c r="IIU1" s="1174"/>
      <c r="IIV1" s="1174"/>
      <c r="IIW1" s="1174"/>
      <c r="IIX1" s="1174"/>
      <c r="IIY1" s="1174"/>
      <c r="IIZ1" s="1174"/>
      <c r="IJA1" s="1174"/>
      <c r="IJB1" s="1174"/>
      <c r="IJC1" s="1174"/>
      <c r="IJD1" s="1174"/>
      <c r="IJE1" s="1174"/>
      <c r="IJF1" s="1174"/>
      <c r="IJG1" s="1174"/>
      <c r="IJH1" s="1174"/>
      <c r="IJI1" s="1174"/>
      <c r="IJJ1" s="1174"/>
      <c r="IJK1" s="1174"/>
      <c r="IJL1" s="1174"/>
      <c r="IJM1" s="1174"/>
      <c r="IJN1" s="1174"/>
      <c r="IJO1" s="1174"/>
      <c r="IJP1" s="1174"/>
      <c r="IJQ1" s="1174"/>
      <c r="IJR1" s="1174"/>
      <c r="IJS1" s="1174"/>
      <c r="IJT1" s="1174"/>
      <c r="IJU1" s="1174"/>
      <c r="IJV1" s="1174"/>
      <c r="IJW1" s="1174"/>
      <c r="IJX1" s="1174"/>
      <c r="IJY1" s="1174"/>
      <c r="IJZ1" s="1174"/>
      <c r="IKA1" s="1174"/>
      <c r="IKB1" s="1174"/>
      <c r="IKC1" s="1174"/>
      <c r="IKD1" s="1174"/>
      <c r="IKE1" s="1174"/>
      <c r="IKF1" s="1174"/>
      <c r="IKG1" s="1174"/>
      <c r="IKH1" s="1174"/>
      <c r="IKI1" s="1174"/>
      <c r="IKJ1" s="1174"/>
      <c r="IKK1" s="1174"/>
      <c r="IKL1" s="1174"/>
      <c r="IKM1" s="1174"/>
      <c r="IKN1" s="1174"/>
      <c r="IKO1" s="1174"/>
      <c r="IKP1" s="1174"/>
      <c r="IKQ1" s="1174"/>
      <c r="IKR1" s="1174"/>
      <c r="IKS1" s="1174"/>
      <c r="IKT1" s="1174"/>
      <c r="IKU1" s="1174"/>
      <c r="IKV1" s="1174"/>
      <c r="IKW1" s="1174"/>
      <c r="IKX1" s="1174"/>
      <c r="IKY1" s="1174"/>
      <c r="IKZ1" s="1174"/>
      <c r="ILA1" s="1174"/>
      <c r="ILB1" s="1174"/>
      <c r="ILC1" s="1174"/>
      <c r="ILD1" s="1174"/>
      <c r="ILE1" s="1174"/>
      <c r="ILF1" s="1174"/>
      <c r="ILG1" s="1174"/>
      <c r="ILH1" s="1174"/>
      <c r="ILI1" s="1174"/>
      <c r="ILJ1" s="1174"/>
      <c r="ILK1" s="1174"/>
      <c r="ILL1" s="1174"/>
      <c r="ILM1" s="1174"/>
      <c r="ILN1" s="1174"/>
      <c r="ILO1" s="1174"/>
      <c r="ILP1" s="1174"/>
      <c r="ILQ1" s="1174"/>
      <c r="ILR1" s="1174"/>
      <c r="ILS1" s="1174"/>
      <c r="ILT1" s="1174"/>
      <c r="ILU1" s="1174"/>
      <c r="ILV1" s="1174"/>
      <c r="ILW1" s="1174"/>
      <c r="ILX1" s="1174"/>
      <c r="ILY1" s="1174"/>
      <c r="ILZ1" s="1174"/>
      <c r="IMA1" s="1174"/>
      <c r="IMB1" s="1174"/>
      <c r="IMC1" s="1174"/>
      <c r="IMD1" s="1174"/>
      <c r="IME1" s="1174"/>
      <c r="IMF1" s="1174"/>
      <c r="IMG1" s="1174"/>
      <c r="IMH1" s="1174"/>
      <c r="IMI1" s="1174"/>
      <c r="IMJ1" s="1174"/>
      <c r="IMK1" s="1174"/>
      <c r="IML1" s="1174"/>
      <c r="IMM1" s="1174"/>
      <c r="IMN1" s="1174"/>
      <c r="IMO1" s="1174"/>
      <c r="IMP1" s="1174"/>
      <c r="IMQ1" s="1174"/>
      <c r="IMR1" s="1174"/>
      <c r="IMS1" s="1174"/>
      <c r="IMT1" s="1174"/>
      <c r="IMU1" s="1174"/>
      <c r="IMV1" s="1174"/>
      <c r="IMW1" s="1174"/>
      <c r="IMX1" s="1174"/>
      <c r="IMY1" s="1174"/>
      <c r="IMZ1" s="1174"/>
      <c r="INA1" s="1174"/>
      <c r="INB1" s="1174"/>
      <c r="INC1" s="1174"/>
      <c r="IND1" s="1174"/>
      <c r="INE1" s="1174"/>
      <c r="INF1" s="1174"/>
      <c r="ING1" s="1174"/>
      <c r="INH1" s="1174"/>
      <c r="INI1" s="1174"/>
      <c r="INJ1" s="1174"/>
      <c r="INK1" s="1174"/>
      <c r="INL1" s="1174"/>
      <c r="INM1" s="1174"/>
      <c r="INN1" s="1174"/>
      <c r="INO1" s="1174"/>
      <c r="INP1" s="1174"/>
      <c r="INQ1" s="1174"/>
      <c r="INR1" s="1174"/>
      <c r="INS1" s="1174"/>
      <c r="INT1" s="1174"/>
      <c r="INU1" s="1174"/>
      <c r="INV1" s="1174"/>
      <c r="INW1" s="1174"/>
      <c r="INX1" s="1174"/>
      <c r="INY1" s="1174"/>
      <c r="INZ1" s="1174"/>
      <c r="IOA1" s="1174"/>
      <c r="IOB1" s="1174"/>
      <c r="IOC1" s="1174"/>
      <c r="IOD1" s="1174"/>
      <c r="IOE1" s="1174"/>
      <c r="IOF1" s="1174"/>
      <c r="IOG1" s="1174"/>
      <c r="IOH1" s="1174"/>
      <c r="IOI1" s="1174"/>
      <c r="IOJ1" s="1174"/>
      <c r="IOK1" s="1174"/>
      <c r="IOL1" s="1174"/>
      <c r="IOM1" s="1174"/>
      <c r="ION1" s="1174"/>
      <c r="IOO1" s="1174"/>
      <c r="IOP1" s="1174"/>
      <c r="IOQ1" s="1174"/>
      <c r="IOR1" s="1174"/>
      <c r="IOS1" s="1174"/>
      <c r="IOT1" s="1174"/>
      <c r="IOU1" s="1174"/>
      <c r="IOV1" s="1174"/>
      <c r="IOW1" s="1174"/>
      <c r="IOX1" s="1174"/>
      <c r="IOY1" s="1174"/>
      <c r="IOZ1" s="1174"/>
      <c r="IPA1" s="1174"/>
      <c r="IPB1" s="1174"/>
      <c r="IPC1" s="1174"/>
      <c r="IPD1" s="1174"/>
      <c r="IPE1" s="1174"/>
      <c r="IPF1" s="1174"/>
      <c r="IPG1" s="1174"/>
      <c r="IPH1" s="1174"/>
      <c r="IPI1" s="1174"/>
      <c r="IPJ1" s="1174"/>
      <c r="IPK1" s="1174"/>
      <c r="IPL1" s="1174"/>
      <c r="IPM1" s="1174"/>
      <c r="IPN1" s="1174"/>
      <c r="IPO1" s="1174"/>
      <c r="IPP1" s="1174"/>
      <c r="IPQ1" s="1174"/>
      <c r="IPR1" s="1174"/>
      <c r="IPS1" s="1174"/>
      <c r="IPT1" s="1174"/>
      <c r="IPU1" s="1174"/>
      <c r="IPV1" s="1174"/>
      <c r="IPW1" s="1174"/>
      <c r="IPX1" s="1174"/>
      <c r="IPY1" s="1174"/>
      <c r="IPZ1" s="1174"/>
      <c r="IQA1" s="1174"/>
      <c r="IQB1" s="1174"/>
      <c r="IQC1" s="1174"/>
      <c r="IQD1" s="1174"/>
      <c r="IQE1" s="1174"/>
      <c r="IQF1" s="1174"/>
      <c r="IQG1" s="1174"/>
      <c r="IQH1" s="1174"/>
      <c r="IQI1" s="1174"/>
      <c r="IQJ1" s="1174"/>
      <c r="IQK1" s="1174"/>
      <c r="IQL1" s="1174"/>
      <c r="IQM1" s="1174"/>
      <c r="IQN1" s="1174"/>
      <c r="IQO1" s="1174"/>
      <c r="IQP1" s="1174"/>
      <c r="IQQ1" s="1174"/>
      <c r="IQR1" s="1174"/>
      <c r="IQS1" s="1174"/>
      <c r="IQT1" s="1174"/>
      <c r="IQU1" s="1174"/>
      <c r="IQV1" s="1174"/>
      <c r="IQW1" s="1174"/>
      <c r="IQX1" s="1174"/>
      <c r="IQY1" s="1174"/>
      <c r="IQZ1" s="1174"/>
      <c r="IRA1" s="1174"/>
      <c r="IRB1" s="1174"/>
      <c r="IRC1" s="1174"/>
      <c r="IRD1" s="1174"/>
      <c r="IRE1" s="1174"/>
      <c r="IRF1" s="1174"/>
      <c r="IRG1" s="1174"/>
      <c r="IRH1" s="1174"/>
      <c r="IRI1" s="1174"/>
      <c r="IRJ1" s="1174"/>
      <c r="IRK1" s="1174"/>
      <c r="IRL1" s="1174"/>
      <c r="IRM1" s="1174"/>
      <c r="IRN1" s="1174"/>
      <c r="IRO1" s="1174"/>
      <c r="IRP1" s="1174"/>
      <c r="IRQ1" s="1174"/>
      <c r="IRR1" s="1174"/>
      <c r="IRS1" s="1174"/>
      <c r="IRT1" s="1174"/>
      <c r="IRU1" s="1174"/>
      <c r="IRV1" s="1174"/>
      <c r="IRW1" s="1174"/>
      <c r="IRX1" s="1174"/>
      <c r="IRY1" s="1174"/>
      <c r="IRZ1" s="1174"/>
      <c r="ISA1" s="1174"/>
      <c r="ISB1" s="1174"/>
      <c r="ISC1" s="1174"/>
      <c r="ISD1" s="1174"/>
      <c r="ISE1" s="1174"/>
      <c r="ISF1" s="1174"/>
      <c r="ISG1" s="1174"/>
      <c r="ISH1" s="1174"/>
      <c r="ISI1" s="1174"/>
      <c r="ISJ1" s="1174"/>
      <c r="ISK1" s="1174"/>
      <c r="ISL1" s="1174"/>
      <c r="ISM1" s="1174"/>
      <c r="ISN1" s="1174"/>
      <c r="ISO1" s="1174"/>
      <c r="ISP1" s="1174"/>
      <c r="ISQ1" s="1174"/>
      <c r="ISR1" s="1174"/>
      <c r="ISS1" s="1174"/>
      <c r="IST1" s="1174"/>
      <c r="ISU1" s="1174"/>
      <c r="ISV1" s="1174"/>
      <c r="ISW1" s="1174"/>
      <c r="ISX1" s="1174"/>
      <c r="ISY1" s="1174"/>
      <c r="ISZ1" s="1174"/>
      <c r="ITA1" s="1174"/>
      <c r="ITB1" s="1174"/>
      <c r="ITC1" s="1174"/>
      <c r="ITD1" s="1174"/>
      <c r="ITE1" s="1174"/>
      <c r="ITF1" s="1174"/>
      <c r="ITG1" s="1174"/>
      <c r="ITH1" s="1174"/>
      <c r="ITI1" s="1174"/>
      <c r="ITJ1" s="1174"/>
      <c r="ITK1" s="1174"/>
      <c r="ITL1" s="1174"/>
      <c r="ITM1" s="1174"/>
      <c r="ITN1" s="1174"/>
      <c r="ITO1" s="1174"/>
      <c r="ITP1" s="1174"/>
      <c r="ITQ1" s="1174"/>
      <c r="ITR1" s="1174"/>
      <c r="ITS1" s="1174"/>
      <c r="ITT1" s="1174"/>
      <c r="ITU1" s="1174"/>
      <c r="ITV1" s="1174"/>
      <c r="ITW1" s="1174"/>
      <c r="ITX1" s="1174"/>
      <c r="ITY1" s="1174"/>
      <c r="ITZ1" s="1174"/>
      <c r="IUA1" s="1174"/>
      <c r="IUB1" s="1174"/>
      <c r="IUC1" s="1174"/>
      <c r="IUD1" s="1174"/>
      <c r="IUE1" s="1174"/>
      <c r="IUF1" s="1174"/>
      <c r="IUG1" s="1174"/>
      <c r="IUH1" s="1174"/>
      <c r="IUI1" s="1174"/>
      <c r="IUJ1" s="1174"/>
      <c r="IUK1" s="1174"/>
      <c r="IUL1" s="1174"/>
      <c r="IUM1" s="1174"/>
      <c r="IUN1" s="1174"/>
      <c r="IUO1" s="1174"/>
      <c r="IUP1" s="1174"/>
      <c r="IUQ1" s="1174"/>
      <c r="IUR1" s="1174"/>
      <c r="IUS1" s="1174"/>
      <c r="IUT1" s="1174"/>
      <c r="IUU1" s="1174"/>
      <c r="IUV1" s="1174"/>
      <c r="IUW1" s="1174"/>
      <c r="IUX1" s="1174"/>
      <c r="IUY1" s="1174"/>
      <c r="IUZ1" s="1174"/>
      <c r="IVA1" s="1174"/>
      <c r="IVB1" s="1174"/>
      <c r="IVC1" s="1174"/>
      <c r="IVD1" s="1174"/>
      <c r="IVE1" s="1174"/>
      <c r="IVF1" s="1174"/>
      <c r="IVG1" s="1174"/>
      <c r="IVH1" s="1174"/>
      <c r="IVI1" s="1174"/>
      <c r="IVJ1" s="1174"/>
      <c r="IVK1" s="1174"/>
      <c r="IVL1" s="1174"/>
      <c r="IVM1" s="1174"/>
      <c r="IVN1" s="1174"/>
      <c r="IVO1" s="1174"/>
      <c r="IVP1" s="1174"/>
      <c r="IVQ1" s="1174"/>
      <c r="IVR1" s="1174"/>
      <c r="IVS1" s="1174"/>
      <c r="IVT1" s="1174"/>
      <c r="IVU1" s="1174"/>
      <c r="IVV1" s="1174"/>
      <c r="IVW1" s="1174"/>
      <c r="IVX1" s="1174"/>
      <c r="IVY1" s="1174"/>
      <c r="IVZ1" s="1174"/>
      <c r="IWA1" s="1174"/>
      <c r="IWB1" s="1174"/>
      <c r="IWC1" s="1174"/>
      <c r="IWD1" s="1174"/>
      <c r="IWE1" s="1174"/>
      <c r="IWF1" s="1174"/>
      <c r="IWG1" s="1174"/>
      <c r="IWH1" s="1174"/>
      <c r="IWI1" s="1174"/>
      <c r="IWJ1" s="1174"/>
      <c r="IWK1" s="1174"/>
      <c r="IWL1" s="1174"/>
      <c r="IWM1" s="1174"/>
      <c r="IWN1" s="1174"/>
      <c r="IWO1" s="1174"/>
      <c r="IWP1" s="1174"/>
      <c r="IWQ1" s="1174"/>
      <c r="IWR1" s="1174"/>
      <c r="IWS1" s="1174"/>
      <c r="IWT1" s="1174"/>
      <c r="IWU1" s="1174"/>
      <c r="IWV1" s="1174"/>
      <c r="IWW1" s="1174"/>
      <c r="IWX1" s="1174"/>
      <c r="IWY1" s="1174"/>
      <c r="IWZ1" s="1174"/>
      <c r="IXA1" s="1174"/>
      <c r="IXB1" s="1174"/>
      <c r="IXC1" s="1174"/>
      <c r="IXD1" s="1174"/>
      <c r="IXE1" s="1174"/>
      <c r="IXF1" s="1174"/>
      <c r="IXG1" s="1174"/>
      <c r="IXH1" s="1174"/>
      <c r="IXI1" s="1174"/>
      <c r="IXJ1" s="1174"/>
      <c r="IXK1" s="1174"/>
      <c r="IXL1" s="1174"/>
      <c r="IXM1" s="1174"/>
      <c r="IXN1" s="1174"/>
      <c r="IXO1" s="1174"/>
      <c r="IXP1" s="1174"/>
      <c r="IXQ1" s="1174"/>
      <c r="IXR1" s="1174"/>
      <c r="IXS1" s="1174"/>
      <c r="IXT1" s="1174"/>
      <c r="IXU1" s="1174"/>
      <c r="IXV1" s="1174"/>
      <c r="IXW1" s="1174"/>
      <c r="IXX1" s="1174"/>
      <c r="IXY1" s="1174"/>
      <c r="IXZ1" s="1174"/>
      <c r="IYA1" s="1174"/>
      <c r="IYB1" s="1174"/>
      <c r="IYC1" s="1174"/>
      <c r="IYD1" s="1174"/>
      <c r="IYE1" s="1174"/>
      <c r="IYF1" s="1174"/>
      <c r="IYG1" s="1174"/>
      <c r="IYH1" s="1174"/>
      <c r="IYI1" s="1174"/>
      <c r="IYJ1" s="1174"/>
      <c r="IYK1" s="1174"/>
      <c r="IYL1" s="1174"/>
      <c r="IYM1" s="1174"/>
      <c r="IYN1" s="1174"/>
      <c r="IYO1" s="1174"/>
      <c r="IYP1" s="1174"/>
      <c r="IYQ1" s="1174"/>
      <c r="IYR1" s="1174"/>
      <c r="IYS1" s="1174"/>
      <c r="IYT1" s="1174"/>
      <c r="IYU1" s="1174"/>
      <c r="IYV1" s="1174"/>
      <c r="IYW1" s="1174"/>
      <c r="IYX1" s="1174"/>
      <c r="IYY1" s="1174"/>
      <c r="IYZ1" s="1174"/>
      <c r="IZA1" s="1174"/>
      <c r="IZB1" s="1174"/>
      <c r="IZC1" s="1174"/>
      <c r="IZD1" s="1174"/>
      <c r="IZE1" s="1174"/>
      <c r="IZF1" s="1174"/>
      <c r="IZG1" s="1174"/>
      <c r="IZH1" s="1174"/>
      <c r="IZI1" s="1174"/>
      <c r="IZJ1" s="1174"/>
      <c r="IZK1" s="1174"/>
      <c r="IZL1" s="1174"/>
      <c r="IZM1" s="1174"/>
      <c r="IZN1" s="1174"/>
      <c r="IZO1" s="1174"/>
      <c r="IZP1" s="1174"/>
      <c r="IZQ1" s="1174"/>
      <c r="IZR1" s="1174"/>
      <c r="IZS1" s="1174"/>
      <c r="IZT1" s="1174"/>
      <c r="IZU1" s="1174"/>
      <c r="IZV1" s="1174"/>
      <c r="IZW1" s="1174"/>
      <c r="IZX1" s="1174"/>
      <c r="IZY1" s="1174"/>
      <c r="IZZ1" s="1174"/>
      <c r="JAA1" s="1174"/>
      <c r="JAB1" s="1174"/>
      <c r="JAC1" s="1174"/>
      <c r="JAD1" s="1174"/>
      <c r="JAE1" s="1174"/>
      <c r="JAF1" s="1174"/>
      <c r="JAG1" s="1174"/>
      <c r="JAH1" s="1174"/>
      <c r="JAI1" s="1174"/>
      <c r="JAJ1" s="1174"/>
      <c r="JAK1" s="1174"/>
      <c r="JAL1" s="1174"/>
      <c r="JAM1" s="1174"/>
      <c r="JAN1" s="1174"/>
      <c r="JAO1" s="1174"/>
      <c r="JAP1" s="1174"/>
      <c r="JAQ1" s="1174"/>
      <c r="JAR1" s="1174"/>
      <c r="JAS1" s="1174"/>
      <c r="JAT1" s="1174"/>
      <c r="JAU1" s="1174"/>
      <c r="JAV1" s="1174"/>
      <c r="JAW1" s="1174"/>
      <c r="JAX1" s="1174"/>
      <c r="JAY1" s="1174"/>
      <c r="JAZ1" s="1174"/>
      <c r="JBA1" s="1174"/>
      <c r="JBB1" s="1174"/>
      <c r="JBC1" s="1174"/>
      <c r="JBD1" s="1174"/>
      <c r="JBE1" s="1174"/>
      <c r="JBF1" s="1174"/>
      <c r="JBG1" s="1174"/>
      <c r="JBH1" s="1174"/>
      <c r="JBI1" s="1174"/>
      <c r="JBJ1" s="1174"/>
      <c r="JBK1" s="1174"/>
      <c r="JBL1" s="1174"/>
      <c r="JBM1" s="1174"/>
      <c r="JBN1" s="1174"/>
      <c r="JBO1" s="1174"/>
      <c r="JBP1" s="1174"/>
      <c r="JBQ1" s="1174"/>
      <c r="JBR1" s="1174"/>
      <c r="JBS1" s="1174"/>
      <c r="JBT1" s="1174"/>
      <c r="JBU1" s="1174"/>
      <c r="JBV1" s="1174"/>
      <c r="JBW1" s="1174"/>
      <c r="JBX1" s="1174"/>
      <c r="JBY1" s="1174"/>
      <c r="JBZ1" s="1174"/>
      <c r="JCA1" s="1174"/>
      <c r="JCB1" s="1174"/>
      <c r="JCC1" s="1174"/>
      <c r="JCD1" s="1174"/>
      <c r="JCE1" s="1174"/>
      <c r="JCF1" s="1174"/>
      <c r="JCG1" s="1174"/>
      <c r="JCH1" s="1174"/>
      <c r="JCI1" s="1174"/>
      <c r="JCJ1" s="1174"/>
      <c r="JCK1" s="1174"/>
      <c r="JCL1" s="1174"/>
      <c r="JCM1" s="1174"/>
      <c r="JCN1" s="1174"/>
      <c r="JCO1" s="1174"/>
      <c r="JCP1" s="1174"/>
      <c r="JCQ1" s="1174"/>
      <c r="JCR1" s="1174"/>
      <c r="JCS1" s="1174"/>
      <c r="JCT1" s="1174"/>
      <c r="JCU1" s="1174"/>
      <c r="JCV1" s="1174"/>
      <c r="JCW1" s="1174"/>
      <c r="JCX1" s="1174"/>
      <c r="JCY1" s="1174"/>
      <c r="JCZ1" s="1174"/>
      <c r="JDA1" s="1174"/>
      <c r="JDB1" s="1174"/>
      <c r="JDC1" s="1174"/>
      <c r="JDD1" s="1174"/>
      <c r="JDE1" s="1174"/>
      <c r="JDF1" s="1174"/>
      <c r="JDG1" s="1174"/>
      <c r="JDH1" s="1174"/>
      <c r="JDI1" s="1174"/>
      <c r="JDJ1" s="1174"/>
      <c r="JDK1" s="1174"/>
      <c r="JDL1" s="1174"/>
      <c r="JDM1" s="1174"/>
      <c r="JDN1" s="1174"/>
      <c r="JDO1" s="1174"/>
      <c r="JDP1" s="1174"/>
      <c r="JDQ1" s="1174"/>
      <c r="JDR1" s="1174"/>
      <c r="JDS1" s="1174"/>
      <c r="JDT1" s="1174"/>
      <c r="JDU1" s="1174"/>
      <c r="JDV1" s="1174"/>
      <c r="JDW1" s="1174"/>
      <c r="JDX1" s="1174"/>
      <c r="JDY1" s="1174"/>
      <c r="JDZ1" s="1174"/>
      <c r="JEA1" s="1174"/>
      <c r="JEB1" s="1174"/>
      <c r="JEC1" s="1174"/>
      <c r="JED1" s="1174"/>
      <c r="JEE1" s="1174"/>
      <c r="JEF1" s="1174"/>
      <c r="JEG1" s="1174"/>
      <c r="JEH1" s="1174"/>
      <c r="JEI1" s="1174"/>
      <c r="JEJ1" s="1174"/>
      <c r="JEK1" s="1174"/>
      <c r="JEL1" s="1174"/>
      <c r="JEM1" s="1174"/>
      <c r="JEN1" s="1174"/>
      <c r="JEO1" s="1174"/>
      <c r="JEP1" s="1174"/>
      <c r="JEQ1" s="1174"/>
      <c r="JER1" s="1174"/>
      <c r="JES1" s="1174"/>
      <c r="JET1" s="1174"/>
      <c r="JEU1" s="1174"/>
      <c r="JEV1" s="1174"/>
      <c r="JEW1" s="1174"/>
      <c r="JEX1" s="1174"/>
      <c r="JEY1" s="1174"/>
      <c r="JEZ1" s="1174"/>
      <c r="JFA1" s="1174"/>
      <c r="JFB1" s="1174"/>
      <c r="JFC1" s="1174"/>
      <c r="JFD1" s="1174"/>
      <c r="JFE1" s="1174"/>
      <c r="JFF1" s="1174"/>
      <c r="JFG1" s="1174"/>
      <c r="JFH1" s="1174"/>
      <c r="JFI1" s="1174"/>
      <c r="JFJ1" s="1174"/>
      <c r="JFK1" s="1174"/>
      <c r="JFL1" s="1174"/>
      <c r="JFM1" s="1174"/>
      <c r="JFN1" s="1174"/>
      <c r="JFO1" s="1174"/>
      <c r="JFP1" s="1174"/>
      <c r="JFQ1" s="1174"/>
      <c r="JFR1" s="1174"/>
      <c r="JFS1" s="1174"/>
      <c r="JFT1" s="1174"/>
      <c r="JFU1" s="1174"/>
      <c r="JFV1" s="1174"/>
      <c r="JFW1" s="1174"/>
      <c r="JFX1" s="1174"/>
      <c r="JFY1" s="1174"/>
      <c r="JFZ1" s="1174"/>
      <c r="JGA1" s="1174"/>
      <c r="JGB1" s="1174"/>
      <c r="JGC1" s="1174"/>
      <c r="JGD1" s="1174"/>
      <c r="JGE1" s="1174"/>
      <c r="JGF1" s="1174"/>
      <c r="JGG1" s="1174"/>
      <c r="JGH1" s="1174"/>
      <c r="JGI1" s="1174"/>
      <c r="JGJ1" s="1174"/>
      <c r="JGK1" s="1174"/>
      <c r="JGL1" s="1174"/>
      <c r="JGM1" s="1174"/>
      <c r="JGN1" s="1174"/>
      <c r="JGO1" s="1174"/>
      <c r="JGP1" s="1174"/>
      <c r="JGQ1" s="1174"/>
      <c r="JGR1" s="1174"/>
      <c r="JGS1" s="1174"/>
      <c r="JGT1" s="1174"/>
      <c r="JGU1" s="1174"/>
      <c r="JGV1" s="1174"/>
      <c r="JGW1" s="1174"/>
      <c r="JGX1" s="1174"/>
      <c r="JGY1" s="1174"/>
      <c r="JGZ1" s="1174"/>
      <c r="JHA1" s="1174"/>
      <c r="JHB1" s="1174"/>
      <c r="JHC1" s="1174"/>
      <c r="JHD1" s="1174"/>
      <c r="JHE1" s="1174"/>
      <c r="JHF1" s="1174"/>
      <c r="JHG1" s="1174"/>
      <c r="JHH1" s="1174"/>
      <c r="JHI1" s="1174"/>
      <c r="JHJ1" s="1174"/>
      <c r="JHK1" s="1174"/>
      <c r="JHL1" s="1174"/>
      <c r="JHM1" s="1174"/>
      <c r="JHN1" s="1174"/>
      <c r="JHO1" s="1174"/>
      <c r="JHP1" s="1174"/>
      <c r="JHQ1" s="1174"/>
      <c r="JHR1" s="1174"/>
      <c r="JHS1" s="1174"/>
      <c r="JHT1" s="1174"/>
      <c r="JHU1" s="1174"/>
      <c r="JHV1" s="1174"/>
      <c r="JHW1" s="1174"/>
      <c r="JHX1" s="1174"/>
      <c r="JHY1" s="1174"/>
      <c r="JHZ1" s="1174"/>
      <c r="JIA1" s="1174"/>
      <c r="JIB1" s="1174"/>
      <c r="JIC1" s="1174"/>
      <c r="JID1" s="1174"/>
      <c r="JIE1" s="1174"/>
      <c r="JIF1" s="1174"/>
      <c r="JIG1" s="1174"/>
      <c r="JIH1" s="1174"/>
      <c r="JII1" s="1174"/>
      <c r="JIJ1" s="1174"/>
      <c r="JIK1" s="1174"/>
      <c r="JIL1" s="1174"/>
      <c r="JIM1" s="1174"/>
      <c r="JIN1" s="1174"/>
      <c r="JIO1" s="1174"/>
      <c r="JIP1" s="1174"/>
      <c r="JIQ1" s="1174"/>
      <c r="JIR1" s="1174"/>
      <c r="JIS1" s="1174"/>
      <c r="JIT1" s="1174"/>
      <c r="JIU1" s="1174"/>
      <c r="JIV1" s="1174"/>
      <c r="JIW1" s="1174"/>
      <c r="JIX1" s="1174"/>
      <c r="JIY1" s="1174"/>
      <c r="JIZ1" s="1174"/>
      <c r="JJA1" s="1174"/>
      <c r="JJB1" s="1174"/>
      <c r="JJC1" s="1174"/>
      <c r="JJD1" s="1174"/>
      <c r="JJE1" s="1174"/>
      <c r="JJF1" s="1174"/>
      <c r="JJG1" s="1174"/>
      <c r="JJH1" s="1174"/>
      <c r="JJI1" s="1174"/>
      <c r="JJJ1" s="1174"/>
      <c r="JJK1" s="1174"/>
      <c r="JJL1" s="1174"/>
      <c r="JJM1" s="1174"/>
      <c r="JJN1" s="1174"/>
      <c r="JJO1" s="1174"/>
      <c r="JJP1" s="1174"/>
      <c r="JJQ1" s="1174"/>
      <c r="JJR1" s="1174"/>
      <c r="JJS1" s="1174"/>
      <c r="JJT1" s="1174"/>
      <c r="JJU1" s="1174"/>
      <c r="JJV1" s="1174"/>
      <c r="JJW1" s="1174"/>
      <c r="JJX1" s="1174"/>
      <c r="JJY1" s="1174"/>
      <c r="JJZ1" s="1174"/>
      <c r="JKA1" s="1174"/>
      <c r="JKB1" s="1174"/>
      <c r="JKC1" s="1174"/>
      <c r="JKD1" s="1174"/>
      <c r="JKE1" s="1174"/>
      <c r="JKF1" s="1174"/>
      <c r="JKG1" s="1174"/>
      <c r="JKH1" s="1174"/>
      <c r="JKI1" s="1174"/>
      <c r="JKJ1" s="1174"/>
      <c r="JKK1" s="1174"/>
      <c r="JKL1" s="1174"/>
      <c r="JKM1" s="1174"/>
      <c r="JKN1" s="1174"/>
      <c r="JKO1" s="1174"/>
      <c r="JKP1" s="1174"/>
      <c r="JKQ1" s="1174"/>
      <c r="JKR1" s="1174"/>
      <c r="JKS1" s="1174"/>
      <c r="JKT1" s="1174"/>
      <c r="JKU1" s="1174"/>
      <c r="JKV1" s="1174"/>
      <c r="JKW1" s="1174"/>
      <c r="JKX1" s="1174"/>
      <c r="JKY1" s="1174"/>
      <c r="JKZ1" s="1174"/>
      <c r="JLA1" s="1174"/>
      <c r="JLB1" s="1174"/>
      <c r="JLC1" s="1174"/>
      <c r="JLD1" s="1174"/>
      <c r="JLE1" s="1174"/>
      <c r="JLF1" s="1174"/>
      <c r="JLG1" s="1174"/>
      <c r="JLH1" s="1174"/>
      <c r="JLI1" s="1174"/>
      <c r="JLJ1" s="1174"/>
      <c r="JLK1" s="1174"/>
      <c r="JLL1" s="1174"/>
      <c r="JLM1" s="1174"/>
      <c r="JLN1" s="1174"/>
      <c r="JLO1" s="1174"/>
      <c r="JLP1" s="1174"/>
      <c r="JLQ1" s="1174"/>
      <c r="JLR1" s="1174"/>
      <c r="JLS1" s="1174"/>
      <c r="JLT1" s="1174"/>
      <c r="JLU1" s="1174"/>
      <c r="JLV1" s="1174"/>
      <c r="JLW1" s="1174"/>
      <c r="JLX1" s="1174"/>
      <c r="JLY1" s="1174"/>
      <c r="JLZ1" s="1174"/>
      <c r="JMA1" s="1174"/>
      <c r="JMB1" s="1174"/>
      <c r="JMC1" s="1174"/>
      <c r="JMD1" s="1174"/>
      <c r="JME1" s="1174"/>
      <c r="JMF1" s="1174"/>
      <c r="JMG1" s="1174"/>
      <c r="JMH1" s="1174"/>
      <c r="JMI1" s="1174"/>
      <c r="JMJ1" s="1174"/>
      <c r="JMK1" s="1174"/>
      <c r="JML1" s="1174"/>
      <c r="JMM1" s="1174"/>
      <c r="JMN1" s="1174"/>
      <c r="JMO1" s="1174"/>
      <c r="JMP1" s="1174"/>
      <c r="JMQ1" s="1174"/>
      <c r="JMR1" s="1174"/>
      <c r="JMS1" s="1174"/>
      <c r="JMT1" s="1174"/>
      <c r="JMU1" s="1174"/>
      <c r="JMV1" s="1174"/>
      <c r="JMW1" s="1174"/>
      <c r="JMX1" s="1174"/>
      <c r="JMY1" s="1174"/>
      <c r="JMZ1" s="1174"/>
      <c r="JNA1" s="1174"/>
      <c r="JNB1" s="1174"/>
      <c r="JNC1" s="1174"/>
      <c r="JND1" s="1174"/>
      <c r="JNE1" s="1174"/>
      <c r="JNF1" s="1174"/>
      <c r="JNG1" s="1174"/>
      <c r="JNH1" s="1174"/>
      <c r="JNI1" s="1174"/>
      <c r="JNJ1" s="1174"/>
      <c r="JNK1" s="1174"/>
      <c r="JNL1" s="1174"/>
      <c r="JNM1" s="1174"/>
      <c r="JNN1" s="1174"/>
      <c r="JNO1" s="1174"/>
      <c r="JNP1" s="1174"/>
      <c r="JNQ1" s="1174"/>
      <c r="JNR1" s="1174"/>
      <c r="JNS1" s="1174"/>
      <c r="JNT1" s="1174"/>
      <c r="JNU1" s="1174"/>
      <c r="JNV1" s="1174"/>
      <c r="JNW1" s="1174"/>
      <c r="JNX1" s="1174"/>
      <c r="JNY1" s="1174"/>
      <c r="JNZ1" s="1174"/>
      <c r="JOA1" s="1174"/>
      <c r="JOB1" s="1174"/>
      <c r="JOC1" s="1174"/>
      <c r="JOD1" s="1174"/>
      <c r="JOE1" s="1174"/>
      <c r="JOF1" s="1174"/>
      <c r="JOG1" s="1174"/>
      <c r="JOH1" s="1174"/>
      <c r="JOI1" s="1174"/>
      <c r="JOJ1" s="1174"/>
      <c r="JOK1" s="1174"/>
      <c r="JOL1" s="1174"/>
      <c r="JOM1" s="1174"/>
      <c r="JON1" s="1174"/>
      <c r="JOO1" s="1174"/>
      <c r="JOP1" s="1174"/>
      <c r="JOQ1" s="1174"/>
      <c r="JOR1" s="1174"/>
      <c r="JOS1" s="1174"/>
      <c r="JOT1" s="1174"/>
      <c r="JOU1" s="1174"/>
      <c r="JOV1" s="1174"/>
      <c r="JOW1" s="1174"/>
      <c r="JOX1" s="1174"/>
      <c r="JOY1" s="1174"/>
      <c r="JOZ1" s="1174"/>
      <c r="JPA1" s="1174"/>
      <c r="JPB1" s="1174"/>
      <c r="JPC1" s="1174"/>
      <c r="JPD1" s="1174"/>
      <c r="JPE1" s="1174"/>
      <c r="JPF1" s="1174"/>
      <c r="JPG1" s="1174"/>
      <c r="JPH1" s="1174"/>
      <c r="JPI1" s="1174"/>
      <c r="JPJ1" s="1174"/>
      <c r="JPK1" s="1174"/>
      <c r="JPL1" s="1174"/>
      <c r="JPM1" s="1174"/>
      <c r="JPN1" s="1174"/>
      <c r="JPO1" s="1174"/>
      <c r="JPP1" s="1174"/>
      <c r="JPQ1" s="1174"/>
      <c r="JPR1" s="1174"/>
      <c r="JPS1" s="1174"/>
      <c r="JPT1" s="1174"/>
      <c r="JPU1" s="1174"/>
      <c r="JPV1" s="1174"/>
      <c r="JPW1" s="1174"/>
      <c r="JPX1" s="1174"/>
      <c r="JPY1" s="1174"/>
      <c r="JPZ1" s="1174"/>
      <c r="JQA1" s="1174"/>
      <c r="JQB1" s="1174"/>
      <c r="JQC1" s="1174"/>
      <c r="JQD1" s="1174"/>
      <c r="JQE1" s="1174"/>
      <c r="JQF1" s="1174"/>
      <c r="JQG1" s="1174"/>
      <c r="JQH1" s="1174"/>
      <c r="JQI1" s="1174"/>
      <c r="JQJ1" s="1174"/>
      <c r="JQK1" s="1174"/>
      <c r="JQL1" s="1174"/>
      <c r="JQM1" s="1174"/>
      <c r="JQN1" s="1174"/>
      <c r="JQO1" s="1174"/>
      <c r="JQP1" s="1174"/>
      <c r="JQQ1" s="1174"/>
      <c r="JQR1" s="1174"/>
      <c r="JQS1" s="1174"/>
      <c r="JQT1" s="1174"/>
      <c r="JQU1" s="1174"/>
      <c r="JQV1" s="1174"/>
      <c r="JQW1" s="1174"/>
      <c r="JQX1" s="1174"/>
      <c r="JQY1" s="1174"/>
      <c r="JQZ1" s="1174"/>
      <c r="JRA1" s="1174"/>
      <c r="JRB1" s="1174"/>
      <c r="JRC1" s="1174"/>
      <c r="JRD1" s="1174"/>
      <c r="JRE1" s="1174"/>
      <c r="JRF1" s="1174"/>
      <c r="JRG1" s="1174"/>
      <c r="JRH1" s="1174"/>
      <c r="JRI1" s="1174"/>
      <c r="JRJ1" s="1174"/>
      <c r="JRK1" s="1174"/>
      <c r="JRL1" s="1174"/>
      <c r="JRM1" s="1174"/>
      <c r="JRN1" s="1174"/>
      <c r="JRO1" s="1174"/>
      <c r="JRP1" s="1174"/>
      <c r="JRQ1" s="1174"/>
      <c r="JRR1" s="1174"/>
      <c r="JRS1" s="1174"/>
      <c r="JRT1" s="1174"/>
      <c r="JRU1" s="1174"/>
      <c r="JRV1" s="1174"/>
      <c r="JRW1" s="1174"/>
      <c r="JRX1" s="1174"/>
      <c r="JRY1" s="1174"/>
      <c r="JRZ1" s="1174"/>
      <c r="JSA1" s="1174"/>
      <c r="JSB1" s="1174"/>
      <c r="JSC1" s="1174"/>
      <c r="JSD1" s="1174"/>
      <c r="JSE1" s="1174"/>
      <c r="JSF1" s="1174"/>
      <c r="JSG1" s="1174"/>
      <c r="JSH1" s="1174"/>
      <c r="JSI1" s="1174"/>
      <c r="JSJ1" s="1174"/>
      <c r="JSK1" s="1174"/>
      <c r="JSL1" s="1174"/>
      <c r="JSM1" s="1174"/>
      <c r="JSN1" s="1174"/>
      <c r="JSO1" s="1174"/>
      <c r="JSP1" s="1174"/>
      <c r="JSQ1" s="1174"/>
      <c r="JSR1" s="1174"/>
      <c r="JSS1" s="1174"/>
      <c r="JST1" s="1174"/>
      <c r="JSU1" s="1174"/>
      <c r="JSV1" s="1174"/>
      <c r="JSW1" s="1174"/>
      <c r="JSX1" s="1174"/>
      <c r="JSY1" s="1174"/>
      <c r="JSZ1" s="1174"/>
      <c r="JTA1" s="1174"/>
      <c r="JTB1" s="1174"/>
      <c r="JTC1" s="1174"/>
      <c r="JTD1" s="1174"/>
      <c r="JTE1" s="1174"/>
      <c r="JTF1" s="1174"/>
      <c r="JTG1" s="1174"/>
      <c r="JTH1" s="1174"/>
      <c r="JTI1" s="1174"/>
      <c r="JTJ1" s="1174"/>
      <c r="JTK1" s="1174"/>
      <c r="JTL1" s="1174"/>
      <c r="JTM1" s="1174"/>
      <c r="JTN1" s="1174"/>
      <c r="JTO1" s="1174"/>
      <c r="JTP1" s="1174"/>
      <c r="JTQ1" s="1174"/>
      <c r="JTR1" s="1174"/>
      <c r="JTS1" s="1174"/>
      <c r="JTT1" s="1174"/>
      <c r="JTU1" s="1174"/>
      <c r="JTV1" s="1174"/>
      <c r="JTW1" s="1174"/>
      <c r="JTX1" s="1174"/>
      <c r="JTY1" s="1174"/>
      <c r="JTZ1" s="1174"/>
      <c r="JUA1" s="1174"/>
      <c r="JUB1" s="1174"/>
      <c r="JUC1" s="1174"/>
      <c r="JUD1" s="1174"/>
      <c r="JUE1" s="1174"/>
      <c r="JUF1" s="1174"/>
      <c r="JUG1" s="1174"/>
      <c r="JUH1" s="1174"/>
      <c r="JUI1" s="1174"/>
      <c r="JUJ1" s="1174"/>
      <c r="JUK1" s="1174"/>
      <c r="JUL1" s="1174"/>
      <c r="JUM1" s="1174"/>
      <c r="JUN1" s="1174"/>
      <c r="JUO1" s="1174"/>
      <c r="JUP1" s="1174"/>
      <c r="JUQ1" s="1174"/>
      <c r="JUR1" s="1174"/>
      <c r="JUS1" s="1174"/>
      <c r="JUT1" s="1174"/>
      <c r="JUU1" s="1174"/>
      <c r="JUV1" s="1174"/>
      <c r="JUW1" s="1174"/>
      <c r="JUX1" s="1174"/>
      <c r="JUY1" s="1174"/>
      <c r="JUZ1" s="1174"/>
      <c r="JVA1" s="1174"/>
      <c r="JVB1" s="1174"/>
      <c r="JVC1" s="1174"/>
      <c r="JVD1" s="1174"/>
      <c r="JVE1" s="1174"/>
      <c r="JVF1" s="1174"/>
      <c r="JVG1" s="1174"/>
      <c r="JVH1" s="1174"/>
      <c r="JVI1" s="1174"/>
      <c r="JVJ1" s="1174"/>
      <c r="JVK1" s="1174"/>
      <c r="JVL1" s="1174"/>
      <c r="JVM1" s="1174"/>
      <c r="JVN1" s="1174"/>
      <c r="JVO1" s="1174"/>
      <c r="JVP1" s="1174"/>
      <c r="JVQ1" s="1174"/>
      <c r="JVR1" s="1174"/>
      <c r="JVS1" s="1174"/>
      <c r="JVT1" s="1174"/>
      <c r="JVU1" s="1174"/>
      <c r="JVV1" s="1174"/>
      <c r="JVW1" s="1174"/>
      <c r="JVX1" s="1174"/>
      <c r="JVY1" s="1174"/>
      <c r="JVZ1" s="1174"/>
      <c r="JWA1" s="1174"/>
      <c r="JWB1" s="1174"/>
      <c r="JWC1" s="1174"/>
      <c r="JWD1" s="1174"/>
      <c r="JWE1" s="1174"/>
      <c r="JWF1" s="1174"/>
      <c r="JWG1" s="1174"/>
      <c r="JWH1" s="1174"/>
      <c r="JWI1" s="1174"/>
      <c r="JWJ1" s="1174"/>
      <c r="JWK1" s="1174"/>
      <c r="JWL1" s="1174"/>
      <c r="JWM1" s="1174"/>
      <c r="JWN1" s="1174"/>
      <c r="JWO1" s="1174"/>
      <c r="JWP1" s="1174"/>
      <c r="JWQ1" s="1174"/>
      <c r="JWR1" s="1174"/>
      <c r="JWS1" s="1174"/>
      <c r="JWT1" s="1174"/>
      <c r="JWU1" s="1174"/>
      <c r="JWV1" s="1174"/>
      <c r="JWW1" s="1174"/>
      <c r="JWX1" s="1174"/>
      <c r="JWY1" s="1174"/>
      <c r="JWZ1" s="1174"/>
      <c r="JXA1" s="1174"/>
      <c r="JXB1" s="1174"/>
      <c r="JXC1" s="1174"/>
      <c r="JXD1" s="1174"/>
      <c r="JXE1" s="1174"/>
      <c r="JXF1" s="1174"/>
      <c r="JXG1" s="1174"/>
      <c r="JXH1" s="1174"/>
      <c r="JXI1" s="1174"/>
      <c r="JXJ1" s="1174"/>
      <c r="JXK1" s="1174"/>
      <c r="JXL1" s="1174"/>
      <c r="JXM1" s="1174"/>
      <c r="JXN1" s="1174"/>
      <c r="JXO1" s="1174"/>
      <c r="JXP1" s="1174"/>
      <c r="JXQ1" s="1174"/>
      <c r="JXR1" s="1174"/>
      <c r="JXS1" s="1174"/>
      <c r="JXT1" s="1174"/>
      <c r="JXU1" s="1174"/>
      <c r="JXV1" s="1174"/>
      <c r="JXW1" s="1174"/>
      <c r="JXX1" s="1174"/>
      <c r="JXY1" s="1174"/>
      <c r="JXZ1" s="1174"/>
      <c r="JYA1" s="1174"/>
      <c r="JYB1" s="1174"/>
      <c r="JYC1" s="1174"/>
      <c r="JYD1" s="1174"/>
      <c r="JYE1" s="1174"/>
      <c r="JYF1" s="1174"/>
      <c r="JYG1" s="1174"/>
      <c r="JYH1" s="1174"/>
      <c r="JYI1" s="1174"/>
      <c r="JYJ1" s="1174"/>
      <c r="JYK1" s="1174"/>
      <c r="JYL1" s="1174"/>
      <c r="JYM1" s="1174"/>
      <c r="JYN1" s="1174"/>
      <c r="JYO1" s="1174"/>
      <c r="JYP1" s="1174"/>
      <c r="JYQ1" s="1174"/>
      <c r="JYR1" s="1174"/>
      <c r="JYS1" s="1174"/>
      <c r="JYT1" s="1174"/>
      <c r="JYU1" s="1174"/>
      <c r="JYV1" s="1174"/>
      <c r="JYW1" s="1174"/>
      <c r="JYX1" s="1174"/>
      <c r="JYY1" s="1174"/>
      <c r="JYZ1" s="1174"/>
      <c r="JZA1" s="1174"/>
      <c r="JZB1" s="1174"/>
      <c r="JZC1" s="1174"/>
      <c r="JZD1" s="1174"/>
      <c r="JZE1" s="1174"/>
      <c r="JZF1" s="1174"/>
      <c r="JZG1" s="1174"/>
      <c r="JZH1" s="1174"/>
      <c r="JZI1" s="1174"/>
      <c r="JZJ1" s="1174"/>
      <c r="JZK1" s="1174"/>
      <c r="JZL1" s="1174"/>
      <c r="JZM1" s="1174"/>
      <c r="JZN1" s="1174"/>
      <c r="JZO1" s="1174"/>
      <c r="JZP1" s="1174"/>
      <c r="JZQ1" s="1174"/>
      <c r="JZR1" s="1174"/>
      <c r="JZS1" s="1174"/>
      <c r="JZT1" s="1174"/>
      <c r="JZU1" s="1174"/>
      <c r="JZV1" s="1174"/>
      <c r="JZW1" s="1174"/>
      <c r="JZX1" s="1174"/>
      <c r="JZY1" s="1174"/>
      <c r="JZZ1" s="1174"/>
      <c r="KAA1" s="1174"/>
      <c r="KAB1" s="1174"/>
      <c r="KAC1" s="1174"/>
      <c r="KAD1" s="1174"/>
      <c r="KAE1" s="1174"/>
      <c r="KAF1" s="1174"/>
      <c r="KAG1" s="1174"/>
      <c r="KAH1" s="1174"/>
      <c r="KAI1" s="1174"/>
      <c r="KAJ1" s="1174"/>
      <c r="KAK1" s="1174"/>
      <c r="KAL1" s="1174"/>
      <c r="KAM1" s="1174"/>
      <c r="KAN1" s="1174"/>
      <c r="KAO1" s="1174"/>
      <c r="KAP1" s="1174"/>
      <c r="KAQ1" s="1174"/>
      <c r="KAR1" s="1174"/>
      <c r="KAS1" s="1174"/>
      <c r="KAT1" s="1174"/>
      <c r="KAU1" s="1174"/>
      <c r="KAV1" s="1174"/>
      <c r="KAW1" s="1174"/>
      <c r="KAX1" s="1174"/>
      <c r="KAY1" s="1174"/>
      <c r="KAZ1" s="1174"/>
      <c r="KBA1" s="1174"/>
      <c r="KBB1" s="1174"/>
      <c r="KBC1" s="1174"/>
      <c r="KBD1" s="1174"/>
      <c r="KBE1" s="1174"/>
      <c r="KBF1" s="1174"/>
      <c r="KBG1" s="1174"/>
      <c r="KBH1" s="1174"/>
      <c r="KBI1" s="1174"/>
      <c r="KBJ1" s="1174"/>
      <c r="KBK1" s="1174"/>
      <c r="KBL1" s="1174"/>
      <c r="KBM1" s="1174"/>
      <c r="KBN1" s="1174"/>
      <c r="KBO1" s="1174"/>
      <c r="KBP1" s="1174"/>
      <c r="KBQ1" s="1174"/>
      <c r="KBR1" s="1174"/>
      <c r="KBS1" s="1174"/>
      <c r="KBT1" s="1174"/>
      <c r="KBU1" s="1174"/>
      <c r="KBV1" s="1174"/>
      <c r="KBW1" s="1174"/>
      <c r="KBX1" s="1174"/>
      <c r="KBY1" s="1174"/>
      <c r="KBZ1" s="1174"/>
      <c r="KCA1" s="1174"/>
      <c r="KCB1" s="1174"/>
      <c r="KCC1" s="1174"/>
      <c r="KCD1" s="1174"/>
      <c r="KCE1" s="1174"/>
      <c r="KCF1" s="1174"/>
      <c r="KCG1" s="1174"/>
      <c r="KCH1" s="1174"/>
      <c r="KCI1" s="1174"/>
      <c r="KCJ1" s="1174"/>
      <c r="KCK1" s="1174"/>
      <c r="KCL1" s="1174"/>
      <c r="KCM1" s="1174"/>
      <c r="KCN1" s="1174"/>
      <c r="KCO1" s="1174"/>
      <c r="KCP1" s="1174"/>
      <c r="KCQ1" s="1174"/>
      <c r="KCR1" s="1174"/>
      <c r="KCS1" s="1174"/>
      <c r="KCT1" s="1174"/>
      <c r="KCU1" s="1174"/>
      <c r="KCV1" s="1174"/>
      <c r="KCW1" s="1174"/>
      <c r="KCX1" s="1174"/>
      <c r="KCY1" s="1174"/>
      <c r="KCZ1" s="1174"/>
      <c r="KDA1" s="1174"/>
      <c r="KDB1" s="1174"/>
      <c r="KDC1" s="1174"/>
      <c r="KDD1" s="1174"/>
      <c r="KDE1" s="1174"/>
      <c r="KDF1" s="1174"/>
      <c r="KDG1" s="1174"/>
      <c r="KDH1" s="1174"/>
      <c r="KDI1" s="1174"/>
      <c r="KDJ1" s="1174"/>
      <c r="KDK1" s="1174"/>
      <c r="KDL1" s="1174"/>
      <c r="KDM1" s="1174"/>
      <c r="KDN1" s="1174"/>
      <c r="KDO1" s="1174"/>
      <c r="KDP1" s="1174"/>
      <c r="KDQ1" s="1174"/>
      <c r="KDR1" s="1174"/>
      <c r="KDS1" s="1174"/>
      <c r="KDT1" s="1174"/>
      <c r="KDU1" s="1174"/>
      <c r="KDV1" s="1174"/>
      <c r="KDW1" s="1174"/>
      <c r="KDX1" s="1174"/>
      <c r="KDY1" s="1174"/>
      <c r="KDZ1" s="1174"/>
      <c r="KEA1" s="1174"/>
      <c r="KEB1" s="1174"/>
      <c r="KEC1" s="1174"/>
      <c r="KED1" s="1174"/>
      <c r="KEE1" s="1174"/>
      <c r="KEF1" s="1174"/>
      <c r="KEG1" s="1174"/>
      <c r="KEH1" s="1174"/>
      <c r="KEI1" s="1174"/>
      <c r="KEJ1" s="1174"/>
      <c r="KEK1" s="1174"/>
      <c r="KEL1" s="1174"/>
      <c r="KEM1" s="1174"/>
      <c r="KEN1" s="1174"/>
      <c r="KEO1" s="1174"/>
      <c r="KEP1" s="1174"/>
      <c r="KEQ1" s="1174"/>
      <c r="KER1" s="1174"/>
      <c r="KES1" s="1174"/>
      <c r="KET1" s="1174"/>
      <c r="KEU1" s="1174"/>
      <c r="KEV1" s="1174"/>
      <c r="KEW1" s="1174"/>
      <c r="KEX1" s="1174"/>
      <c r="KEY1" s="1174"/>
      <c r="KEZ1" s="1174"/>
      <c r="KFA1" s="1174"/>
      <c r="KFB1" s="1174"/>
      <c r="KFC1" s="1174"/>
      <c r="KFD1" s="1174"/>
      <c r="KFE1" s="1174"/>
      <c r="KFF1" s="1174"/>
      <c r="KFG1" s="1174"/>
      <c r="KFH1" s="1174"/>
      <c r="KFI1" s="1174"/>
      <c r="KFJ1" s="1174"/>
      <c r="KFK1" s="1174"/>
      <c r="KFL1" s="1174"/>
      <c r="KFM1" s="1174"/>
      <c r="KFN1" s="1174"/>
      <c r="KFO1" s="1174"/>
      <c r="KFP1" s="1174"/>
      <c r="KFQ1" s="1174"/>
      <c r="KFR1" s="1174"/>
      <c r="KFS1" s="1174"/>
      <c r="KFT1" s="1174"/>
      <c r="KFU1" s="1174"/>
      <c r="KFV1" s="1174"/>
      <c r="KFW1" s="1174"/>
      <c r="KFX1" s="1174"/>
      <c r="KFY1" s="1174"/>
      <c r="KFZ1" s="1174"/>
      <c r="KGA1" s="1174"/>
      <c r="KGB1" s="1174"/>
      <c r="KGC1" s="1174"/>
      <c r="KGD1" s="1174"/>
      <c r="KGE1" s="1174"/>
      <c r="KGF1" s="1174"/>
      <c r="KGG1" s="1174"/>
      <c r="KGH1" s="1174"/>
      <c r="KGI1" s="1174"/>
      <c r="KGJ1" s="1174"/>
      <c r="KGK1" s="1174"/>
      <c r="KGL1" s="1174"/>
      <c r="KGM1" s="1174"/>
      <c r="KGN1" s="1174"/>
      <c r="KGO1" s="1174"/>
      <c r="KGP1" s="1174"/>
      <c r="KGQ1" s="1174"/>
      <c r="KGR1" s="1174"/>
      <c r="KGS1" s="1174"/>
      <c r="KGT1" s="1174"/>
      <c r="KGU1" s="1174"/>
      <c r="KGV1" s="1174"/>
      <c r="KGW1" s="1174"/>
      <c r="KGX1" s="1174"/>
      <c r="KGY1" s="1174"/>
      <c r="KGZ1" s="1174"/>
      <c r="KHA1" s="1174"/>
      <c r="KHB1" s="1174"/>
      <c r="KHC1" s="1174"/>
      <c r="KHD1" s="1174"/>
      <c r="KHE1" s="1174"/>
      <c r="KHF1" s="1174"/>
      <c r="KHG1" s="1174"/>
      <c r="KHH1" s="1174"/>
      <c r="KHI1" s="1174"/>
      <c r="KHJ1" s="1174"/>
      <c r="KHK1" s="1174"/>
      <c r="KHL1" s="1174"/>
      <c r="KHM1" s="1174"/>
      <c r="KHN1" s="1174"/>
      <c r="KHO1" s="1174"/>
      <c r="KHP1" s="1174"/>
      <c r="KHQ1" s="1174"/>
      <c r="KHR1" s="1174"/>
      <c r="KHS1" s="1174"/>
      <c r="KHT1" s="1174"/>
      <c r="KHU1" s="1174"/>
      <c r="KHV1" s="1174"/>
      <c r="KHW1" s="1174"/>
      <c r="KHX1" s="1174"/>
      <c r="KHY1" s="1174"/>
      <c r="KHZ1" s="1174"/>
      <c r="KIA1" s="1174"/>
      <c r="KIB1" s="1174"/>
      <c r="KIC1" s="1174"/>
      <c r="KID1" s="1174"/>
      <c r="KIE1" s="1174"/>
      <c r="KIF1" s="1174"/>
      <c r="KIG1" s="1174"/>
      <c r="KIH1" s="1174"/>
      <c r="KII1" s="1174"/>
      <c r="KIJ1" s="1174"/>
      <c r="KIK1" s="1174"/>
      <c r="KIL1" s="1174"/>
      <c r="KIM1" s="1174"/>
      <c r="KIN1" s="1174"/>
      <c r="KIO1" s="1174"/>
      <c r="KIP1" s="1174"/>
      <c r="KIQ1" s="1174"/>
      <c r="KIR1" s="1174"/>
      <c r="KIS1" s="1174"/>
      <c r="KIT1" s="1174"/>
      <c r="KIU1" s="1174"/>
      <c r="KIV1" s="1174"/>
      <c r="KIW1" s="1174"/>
      <c r="KIX1" s="1174"/>
      <c r="KIY1" s="1174"/>
      <c r="KIZ1" s="1174"/>
      <c r="KJA1" s="1174"/>
      <c r="KJB1" s="1174"/>
      <c r="KJC1" s="1174"/>
      <c r="KJD1" s="1174"/>
      <c r="KJE1" s="1174"/>
      <c r="KJF1" s="1174"/>
      <c r="KJG1" s="1174"/>
      <c r="KJH1" s="1174"/>
      <c r="KJI1" s="1174"/>
      <c r="KJJ1" s="1174"/>
      <c r="KJK1" s="1174"/>
      <c r="KJL1" s="1174"/>
      <c r="KJM1" s="1174"/>
      <c r="KJN1" s="1174"/>
      <c r="KJO1" s="1174"/>
      <c r="KJP1" s="1174"/>
      <c r="KJQ1" s="1174"/>
      <c r="KJR1" s="1174"/>
      <c r="KJS1" s="1174"/>
      <c r="KJT1" s="1174"/>
      <c r="KJU1" s="1174"/>
      <c r="KJV1" s="1174"/>
      <c r="KJW1" s="1174"/>
      <c r="KJX1" s="1174"/>
      <c r="KJY1" s="1174"/>
      <c r="KJZ1" s="1174"/>
      <c r="KKA1" s="1174"/>
      <c r="KKB1" s="1174"/>
      <c r="KKC1" s="1174"/>
      <c r="KKD1" s="1174"/>
      <c r="KKE1" s="1174"/>
      <c r="KKF1" s="1174"/>
      <c r="KKG1" s="1174"/>
      <c r="KKH1" s="1174"/>
      <c r="KKI1" s="1174"/>
      <c r="KKJ1" s="1174"/>
      <c r="KKK1" s="1174"/>
      <c r="KKL1" s="1174"/>
      <c r="KKM1" s="1174"/>
      <c r="KKN1" s="1174"/>
      <c r="KKO1" s="1174"/>
      <c r="KKP1" s="1174"/>
      <c r="KKQ1" s="1174"/>
      <c r="KKR1" s="1174"/>
      <c r="KKS1" s="1174"/>
      <c r="KKT1" s="1174"/>
      <c r="KKU1" s="1174"/>
      <c r="KKV1" s="1174"/>
      <c r="KKW1" s="1174"/>
      <c r="KKX1" s="1174"/>
      <c r="KKY1" s="1174"/>
      <c r="KKZ1" s="1174"/>
      <c r="KLA1" s="1174"/>
      <c r="KLB1" s="1174"/>
      <c r="KLC1" s="1174"/>
      <c r="KLD1" s="1174"/>
      <c r="KLE1" s="1174"/>
      <c r="KLF1" s="1174"/>
      <c r="KLG1" s="1174"/>
      <c r="KLH1" s="1174"/>
      <c r="KLI1" s="1174"/>
      <c r="KLJ1" s="1174"/>
      <c r="KLK1" s="1174"/>
      <c r="KLL1" s="1174"/>
      <c r="KLM1" s="1174"/>
      <c r="KLN1" s="1174"/>
      <c r="KLO1" s="1174"/>
      <c r="KLP1" s="1174"/>
      <c r="KLQ1" s="1174"/>
      <c r="KLR1" s="1174"/>
      <c r="KLS1" s="1174"/>
      <c r="KLT1" s="1174"/>
      <c r="KLU1" s="1174"/>
      <c r="KLV1" s="1174"/>
      <c r="KLW1" s="1174"/>
      <c r="KLX1" s="1174"/>
      <c r="KLY1" s="1174"/>
      <c r="KLZ1" s="1174"/>
      <c r="KMA1" s="1174"/>
      <c r="KMB1" s="1174"/>
      <c r="KMC1" s="1174"/>
      <c r="KMD1" s="1174"/>
      <c r="KME1" s="1174"/>
      <c r="KMF1" s="1174"/>
      <c r="KMG1" s="1174"/>
      <c r="KMH1" s="1174"/>
      <c r="KMI1" s="1174"/>
      <c r="KMJ1" s="1174"/>
      <c r="KMK1" s="1174"/>
      <c r="KML1" s="1174"/>
      <c r="KMM1" s="1174"/>
      <c r="KMN1" s="1174"/>
      <c r="KMO1" s="1174"/>
      <c r="KMP1" s="1174"/>
      <c r="KMQ1" s="1174"/>
      <c r="KMR1" s="1174"/>
      <c r="KMS1" s="1174"/>
      <c r="KMT1" s="1174"/>
      <c r="KMU1" s="1174"/>
      <c r="KMV1" s="1174"/>
      <c r="KMW1" s="1174"/>
      <c r="KMX1" s="1174"/>
      <c r="KMY1" s="1174"/>
      <c r="KMZ1" s="1174"/>
      <c r="KNA1" s="1174"/>
      <c r="KNB1" s="1174"/>
      <c r="KNC1" s="1174"/>
      <c r="KND1" s="1174"/>
      <c r="KNE1" s="1174"/>
      <c r="KNF1" s="1174"/>
      <c r="KNG1" s="1174"/>
      <c r="KNH1" s="1174"/>
      <c r="KNI1" s="1174"/>
      <c r="KNJ1" s="1174"/>
      <c r="KNK1" s="1174"/>
      <c r="KNL1" s="1174"/>
      <c r="KNM1" s="1174"/>
      <c r="KNN1" s="1174"/>
      <c r="KNO1" s="1174"/>
      <c r="KNP1" s="1174"/>
      <c r="KNQ1" s="1174"/>
      <c r="KNR1" s="1174"/>
      <c r="KNS1" s="1174"/>
      <c r="KNT1" s="1174"/>
      <c r="KNU1" s="1174"/>
      <c r="KNV1" s="1174"/>
      <c r="KNW1" s="1174"/>
      <c r="KNX1" s="1174"/>
      <c r="KNY1" s="1174"/>
      <c r="KNZ1" s="1174"/>
      <c r="KOA1" s="1174"/>
      <c r="KOB1" s="1174"/>
      <c r="KOC1" s="1174"/>
      <c r="KOD1" s="1174"/>
      <c r="KOE1" s="1174"/>
      <c r="KOF1" s="1174"/>
      <c r="KOG1" s="1174"/>
      <c r="KOH1" s="1174"/>
      <c r="KOI1" s="1174"/>
      <c r="KOJ1" s="1174"/>
      <c r="KOK1" s="1174"/>
      <c r="KOL1" s="1174"/>
      <c r="KOM1" s="1174"/>
      <c r="KON1" s="1174"/>
      <c r="KOO1" s="1174"/>
      <c r="KOP1" s="1174"/>
      <c r="KOQ1" s="1174"/>
      <c r="KOR1" s="1174"/>
      <c r="KOS1" s="1174"/>
      <c r="KOT1" s="1174"/>
      <c r="KOU1" s="1174"/>
      <c r="KOV1" s="1174"/>
      <c r="KOW1" s="1174"/>
      <c r="KOX1" s="1174"/>
      <c r="KOY1" s="1174"/>
      <c r="KOZ1" s="1174"/>
      <c r="KPA1" s="1174"/>
      <c r="KPB1" s="1174"/>
      <c r="KPC1" s="1174"/>
      <c r="KPD1" s="1174"/>
      <c r="KPE1" s="1174"/>
      <c r="KPF1" s="1174"/>
      <c r="KPG1" s="1174"/>
      <c r="KPH1" s="1174"/>
      <c r="KPI1" s="1174"/>
      <c r="KPJ1" s="1174"/>
      <c r="KPK1" s="1174"/>
      <c r="KPL1" s="1174"/>
      <c r="KPM1" s="1174"/>
      <c r="KPN1" s="1174"/>
      <c r="KPO1" s="1174"/>
      <c r="KPP1" s="1174"/>
      <c r="KPQ1" s="1174"/>
      <c r="KPR1" s="1174"/>
      <c r="KPS1" s="1174"/>
      <c r="KPT1" s="1174"/>
      <c r="KPU1" s="1174"/>
      <c r="KPV1" s="1174"/>
      <c r="KPW1" s="1174"/>
      <c r="KPX1" s="1174"/>
      <c r="KPY1" s="1174"/>
      <c r="KPZ1" s="1174"/>
      <c r="KQA1" s="1174"/>
      <c r="KQB1" s="1174"/>
      <c r="KQC1" s="1174"/>
      <c r="KQD1" s="1174"/>
      <c r="KQE1" s="1174"/>
      <c r="KQF1" s="1174"/>
      <c r="KQG1" s="1174"/>
      <c r="KQH1" s="1174"/>
      <c r="KQI1" s="1174"/>
      <c r="KQJ1" s="1174"/>
      <c r="KQK1" s="1174"/>
      <c r="KQL1" s="1174"/>
      <c r="KQM1" s="1174"/>
      <c r="KQN1" s="1174"/>
      <c r="KQO1" s="1174"/>
      <c r="KQP1" s="1174"/>
      <c r="KQQ1" s="1174"/>
      <c r="KQR1" s="1174"/>
      <c r="KQS1" s="1174"/>
      <c r="KQT1" s="1174"/>
      <c r="KQU1" s="1174"/>
      <c r="KQV1" s="1174"/>
      <c r="KQW1" s="1174"/>
      <c r="KQX1" s="1174"/>
      <c r="KQY1" s="1174"/>
      <c r="KQZ1" s="1174"/>
      <c r="KRA1" s="1174"/>
      <c r="KRB1" s="1174"/>
      <c r="KRC1" s="1174"/>
      <c r="KRD1" s="1174"/>
      <c r="KRE1" s="1174"/>
      <c r="KRF1" s="1174"/>
      <c r="KRG1" s="1174"/>
      <c r="KRH1" s="1174"/>
      <c r="KRI1" s="1174"/>
      <c r="KRJ1" s="1174"/>
      <c r="KRK1" s="1174"/>
      <c r="KRL1" s="1174"/>
      <c r="KRM1" s="1174"/>
      <c r="KRN1" s="1174"/>
      <c r="KRO1" s="1174"/>
      <c r="KRP1" s="1174"/>
      <c r="KRQ1" s="1174"/>
      <c r="KRR1" s="1174"/>
      <c r="KRS1" s="1174"/>
      <c r="KRT1" s="1174"/>
      <c r="KRU1" s="1174"/>
      <c r="KRV1" s="1174"/>
      <c r="KRW1" s="1174"/>
      <c r="KRX1" s="1174"/>
      <c r="KRY1" s="1174"/>
      <c r="KRZ1" s="1174"/>
      <c r="KSA1" s="1174"/>
      <c r="KSB1" s="1174"/>
      <c r="KSC1" s="1174"/>
      <c r="KSD1" s="1174"/>
      <c r="KSE1" s="1174"/>
      <c r="KSF1" s="1174"/>
      <c r="KSG1" s="1174"/>
      <c r="KSH1" s="1174"/>
      <c r="KSI1" s="1174"/>
      <c r="KSJ1" s="1174"/>
      <c r="KSK1" s="1174"/>
      <c r="KSL1" s="1174"/>
      <c r="KSM1" s="1174"/>
      <c r="KSN1" s="1174"/>
      <c r="KSO1" s="1174"/>
      <c r="KSP1" s="1174"/>
      <c r="KSQ1" s="1174"/>
      <c r="KSR1" s="1174"/>
      <c r="KSS1" s="1174"/>
      <c r="KST1" s="1174"/>
      <c r="KSU1" s="1174"/>
      <c r="KSV1" s="1174"/>
      <c r="KSW1" s="1174"/>
      <c r="KSX1" s="1174"/>
      <c r="KSY1" s="1174"/>
      <c r="KSZ1" s="1174"/>
      <c r="KTA1" s="1174"/>
      <c r="KTB1" s="1174"/>
      <c r="KTC1" s="1174"/>
      <c r="KTD1" s="1174"/>
      <c r="KTE1" s="1174"/>
      <c r="KTF1" s="1174"/>
      <c r="KTG1" s="1174"/>
      <c r="KTH1" s="1174"/>
      <c r="KTI1" s="1174"/>
      <c r="KTJ1" s="1174"/>
      <c r="KTK1" s="1174"/>
      <c r="KTL1" s="1174"/>
      <c r="KTM1" s="1174"/>
      <c r="KTN1" s="1174"/>
      <c r="KTO1" s="1174"/>
      <c r="KTP1" s="1174"/>
      <c r="KTQ1" s="1174"/>
      <c r="KTR1" s="1174"/>
      <c r="KTS1" s="1174"/>
      <c r="KTT1" s="1174"/>
      <c r="KTU1" s="1174"/>
      <c r="KTV1" s="1174"/>
      <c r="KTW1" s="1174"/>
      <c r="KTX1" s="1174"/>
      <c r="KTY1" s="1174"/>
      <c r="KTZ1" s="1174"/>
      <c r="KUA1" s="1174"/>
      <c r="KUB1" s="1174"/>
      <c r="KUC1" s="1174"/>
      <c r="KUD1" s="1174"/>
      <c r="KUE1" s="1174"/>
      <c r="KUF1" s="1174"/>
      <c r="KUG1" s="1174"/>
      <c r="KUH1" s="1174"/>
      <c r="KUI1" s="1174"/>
      <c r="KUJ1" s="1174"/>
      <c r="KUK1" s="1174"/>
      <c r="KUL1" s="1174"/>
      <c r="KUM1" s="1174"/>
      <c r="KUN1" s="1174"/>
      <c r="KUO1" s="1174"/>
      <c r="KUP1" s="1174"/>
      <c r="KUQ1" s="1174"/>
      <c r="KUR1" s="1174"/>
      <c r="KUS1" s="1174"/>
      <c r="KUT1" s="1174"/>
      <c r="KUU1" s="1174"/>
      <c r="KUV1" s="1174"/>
      <c r="KUW1" s="1174"/>
      <c r="KUX1" s="1174"/>
      <c r="KUY1" s="1174"/>
      <c r="KUZ1" s="1174"/>
      <c r="KVA1" s="1174"/>
      <c r="KVB1" s="1174"/>
      <c r="KVC1" s="1174"/>
      <c r="KVD1" s="1174"/>
      <c r="KVE1" s="1174"/>
      <c r="KVF1" s="1174"/>
      <c r="KVG1" s="1174"/>
      <c r="KVH1" s="1174"/>
      <c r="KVI1" s="1174"/>
      <c r="KVJ1" s="1174"/>
      <c r="KVK1" s="1174"/>
      <c r="KVL1" s="1174"/>
      <c r="KVM1" s="1174"/>
      <c r="KVN1" s="1174"/>
      <c r="KVO1" s="1174"/>
      <c r="KVP1" s="1174"/>
      <c r="KVQ1" s="1174"/>
      <c r="KVR1" s="1174"/>
      <c r="KVS1" s="1174"/>
      <c r="KVT1" s="1174"/>
      <c r="KVU1" s="1174"/>
      <c r="KVV1" s="1174"/>
      <c r="KVW1" s="1174"/>
      <c r="KVX1" s="1174"/>
      <c r="KVY1" s="1174"/>
      <c r="KVZ1" s="1174"/>
      <c r="KWA1" s="1174"/>
      <c r="KWB1" s="1174"/>
      <c r="KWC1" s="1174"/>
      <c r="KWD1" s="1174"/>
      <c r="KWE1" s="1174"/>
      <c r="KWF1" s="1174"/>
      <c r="KWG1" s="1174"/>
      <c r="KWH1" s="1174"/>
      <c r="KWI1" s="1174"/>
      <c r="KWJ1" s="1174"/>
      <c r="KWK1" s="1174"/>
      <c r="KWL1" s="1174"/>
      <c r="KWM1" s="1174"/>
      <c r="KWN1" s="1174"/>
      <c r="KWO1" s="1174"/>
      <c r="KWP1" s="1174"/>
      <c r="KWQ1" s="1174"/>
      <c r="KWR1" s="1174"/>
      <c r="KWS1" s="1174"/>
      <c r="KWT1" s="1174"/>
      <c r="KWU1" s="1174"/>
      <c r="KWV1" s="1174"/>
      <c r="KWW1" s="1174"/>
      <c r="KWX1" s="1174"/>
      <c r="KWY1" s="1174"/>
      <c r="KWZ1" s="1174"/>
      <c r="KXA1" s="1174"/>
      <c r="KXB1" s="1174"/>
      <c r="KXC1" s="1174"/>
      <c r="KXD1" s="1174"/>
      <c r="KXE1" s="1174"/>
      <c r="KXF1" s="1174"/>
      <c r="KXG1" s="1174"/>
      <c r="KXH1" s="1174"/>
      <c r="KXI1" s="1174"/>
      <c r="KXJ1" s="1174"/>
      <c r="KXK1" s="1174"/>
      <c r="KXL1" s="1174"/>
      <c r="KXM1" s="1174"/>
      <c r="KXN1" s="1174"/>
      <c r="KXO1" s="1174"/>
      <c r="KXP1" s="1174"/>
      <c r="KXQ1" s="1174"/>
      <c r="KXR1" s="1174"/>
      <c r="KXS1" s="1174"/>
      <c r="KXT1" s="1174"/>
      <c r="KXU1" s="1174"/>
      <c r="KXV1" s="1174"/>
      <c r="KXW1" s="1174"/>
      <c r="KXX1" s="1174"/>
      <c r="KXY1" s="1174"/>
      <c r="KXZ1" s="1174"/>
      <c r="KYA1" s="1174"/>
      <c r="KYB1" s="1174"/>
      <c r="KYC1" s="1174"/>
      <c r="KYD1" s="1174"/>
      <c r="KYE1" s="1174"/>
      <c r="KYF1" s="1174"/>
      <c r="KYG1" s="1174"/>
      <c r="KYH1" s="1174"/>
      <c r="KYI1" s="1174"/>
      <c r="KYJ1" s="1174"/>
      <c r="KYK1" s="1174"/>
      <c r="KYL1" s="1174"/>
      <c r="KYM1" s="1174"/>
      <c r="KYN1" s="1174"/>
      <c r="KYO1" s="1174"/>
      <c r="KYP1" s="1174"/>
      <c r="KYQ1" s="1174"/>
      <c r="KYR1" s="1174"/>
      <c r="KYS1" s="1174"/>
      <c r="KYT1" s="1174"/>
      <c r="KYU1" s="1174"/>
      <c r="KYV1" s="1174"/>
      <c r="KYW1" s="1174"/>
      <c r="KYX1" s="1174"/>
      <c r="KYY1" s="1174"/>
      <c r="KYZ1" s="1174"/>
      <c r="KZA1" s="1174"/>
      <c r="KZB1" s="1174"/>
      <c r="KZC1" s="1174"/>
      <c r="KZD1" s="1174"/>
      <c r="KZE1" s="1174"/>
      <c r="KZF1" s="1174"/>
      <c r="KZG1" s="1174"/>
      <c r="KZH1" s="1174"/>
      <c r="KZI1" s="1174"/>
      <c r="KZJ1" s="1174"/>
      <c r="KZK1" s="1174"/>
      <c r="KZL1" s="1174"/>
      <c r="KZM1" s="1174"/>
      <c r="KZN1" s="1174"/>
      <c r="KZO1" s="1174"/>
      <c r="KZP1" s="1174"/>
      <c r="KZQ1" s="1174"/>
      <c r="KZR1" s="1174"/>
      <c r="KZS1" s="1174"/>
      <c r="KZT1" s="1174"/>
      <c r="KZU1" s="1174"/>
      <c r="KZV1" s="1174"/>
      <c r="KZW1" s="1174"/>
      <c r="KZX1" s="1174"/>
      <c r="KZY1" s="1174"/>
      <c r="KZZ1" s="1174"/>
      <c r="LAA1" s="1174"/>
      <c r="LAB1" s="1174"/>
      <c r="LAC1" s="1174"/>
      <c r="LAD1" s="1174"/>
      <c r="LAE1" s="1174"/>
      <c r="LAF1" s="1174"/>
      <c r="LAG1" s="1174"/>
      <c r="LAH1" s="1174"/>
      <c r="LAI1" s="1174"/>
      <c r="LAJ1" s="1174"/>
      <c r="LAK1" s="1174"/>
      <c r="LAL1" s="1174"/>
      <c r="LAM1" s="1174"/>
      <c r="LAN1" s="1174"/>
      <c r="LAO1" s="1174"/>
      <c r="LAP1" s="1174"/>
      <c r="LAQ1" s="1174"/>
      <c r="LAR1" s="1174"/>
      <c r="LAS1" s="1174"/>
      <c r="LAT1" s="1174"/>
      <c r="LAU1" s="1174"/>
      <c r="LAV1" s="1174"/>
      <c r="LAW1" s="1174"/>
      <c r="LAX1" s="1174"/>
      <c r="LAY1" s="1174"/>
      <c r="LAZ1" s="1174"/>
      <c r="LBA1" s="1174"/>
      <c r="LBB1" s="1174"/>
      <c r="LBC1" s="1174"/>
      <c r="LBD1" s="1174"/>
      <c r="LBE1" s="1174"/>
      <c r="LBF1" s="1174"/>
      <c r="LBG1" s="1174"/>
      <c r="LBH1" s="1174"/>
      <c r="LBI1" s="1174"/>
      <c r="LBJ1" s="1174"/>
      <c r="LBK1" s="1174"/>
      <c r="LBL1" s="1174"/>
      <c r="LBM1" s="1174"/>
      <c r="LBN1" s="1174"/>
      <c r="LBO1" s="1174"/>
      <c r="LBP1" s="1174"/>
      <c r="LBQ1" s="1174"/>
      <c r="LBR1" s="1174"/>
      <c r="LBS1" s="1174"/>
      <c r="LBT1" s="1174"/>
      <c r="LBU1" s="1174"/>
      <c r="LBV1" s="1174"/>
      <c r="LBW1" s="1174"/>
      <c r="LBX1" s="1174"/>
      <c r="LBY1" s="1174"/>
      <c r="LBZ1" s="1174"/>
      <c r="LCA1" s="1174"/>
      <c r="LCB1" s="1174"/>
      <c r="LCC1" s="1174"/>
      <c r="LCD1" s="1174"/>
      <c r="LCE1" s="1174"/>
      <c r="LCF1" s="1174"/>
      <c r="LCG1" s="1174"/>
      <c r="LCH1" s="1174"/>
      <c r="LCI1" s="1174"/>
      <c r="LCJ1" s="1174"/>
      <c r="LCK1" s="1174"/>
      <c r="LCL1" s="1174"/>
      <c r="LCM1" s="1174"/>
      <c r="LCN1" s="1174"/>
      <c r="LCO1" s="1174"/>
      <c r="LCP1" s="1174"/>
      <c r="LCQ1" s="1174"/>
      <c r="LCR1" s="1174"/>
      <c r="LCS1" s="1174"/>
      <c r="LCT1" s="1174"/>
      <c r="LCU1" s="1174"/>
      <c r="LCV1" s="1174"/>
      <c r="LCW1" s="1174"/>
      <c r="LCX1" s="1174"/>
      <c r="LCY1" s="1174"/>
      <c r="LCZ1" s="1174"/>
      <c r="LDA1" s="1174"/>
      <c r="LDB1" s="1174"/>
      <c r="LDC1" s="1174"/>
      <c r="LDD1" s="1174"/>
      <c r="LDE1" s="1174"/>
      <c r="LDF1" s="1174"/>
      <c r="LDG1" s="1174"/>
      <c r="LDH1" s="1174"/>
      <c r="LDI1" s="1174"/>
      <c r="LDJ1" s="1174"/>
      <c r="LDK1" s="1174"/>
      <c r="LDL1" s="1174"/>
      <c r="LDM1" s="1174"/>
      <c r="LDN1" s="1174"/>
      <c r="LDO1" s="1174"/>
      <c r="LDP1" s="1174"/>
      <c r="LDQ1" s="1174"/>
      <c r="LDR1" s="1174"/>
      <c r="LDS1" s="1174"/>
      <c r="LDT1" s="1174"/>
      <c r="LDU1" s="1174"/>
      <c r="LDV1" s="1174"/>
      <c r="LDW1" s="1174"/>
      <c r="LDX1" s="1174"/>
      <c r="LDY1" s="1174"/>
      <c r="LDZ1" s="1174"/>
      <c r="LEA1" s="1174"/>
      <c r="LEB1" s="1174"/>
      <c r="LEC1" s="1174"/>
      <c r="LED1" s="1174"/>
      <c r="LEE1" s="1174"/>
      <c r="LEF1" s="1174"/>
      <c r="LEG1" s="1174"/>
      <c r="LEH1" s="1174"/>
      <c r="LEI1" s="1174"/>
      <c r="LEJ1" s="1174"/>
      <c r="LEK1" s="1174"/>
      <c r="LEL1" s="1174"/>
      <c r="LEM1" s="1174"/>
      <c r="LEN1" s="1174"/>
      <c r="LEO1" s="1174"/>
      <c r="LEP1" s="1174"/>
      <c r="LEQ1" s="1174"/>
      <c r="LER1" s="1174"/>
      <c r="LES1" s="1174"/>
      <c r="LET1" s="1174"/>
      <c r="LEU1" s="1174"/>
      <c r="LEV1" s="1174"/>
      <c r="LEW1" s="1174"/>
      <c r="LEX1" s="1174"/>
      <c r="LEY1" s="1174"/>
      <c r="LEZ1" s="1174"/>
      <c r="LFA1" s="1174"/>
      <c r="LFB1" s="1174"/>
      <c r="LFC1" s="1174"/>
      <c r="LFD1" s="1174"/>
      <c r="LFE1" s="1174"/>
      <c r="LFF1" s="1174"/>
      <c r="LFG1" s="1174"/>
      <c r="LFH1" s="1174"/>
      <c r="LFI1" s="1174"/>
      <c r="LFJ1" s="1174"/>
      <c r="LFK1" s="1174"/>
      <c r="LFL1" s="1174"/>
      <c r="LFM1" s="1174"/>
      <c r="LFN1" s="1174"/>
      <c r="LFO1" s="1174"/>
      <c r="LFP1" s="1174"/>
      <c r="LFQ1" s="1174"/>
      <c r="LFR1" s="1174"/>
      <c r="LFS1" s="1174"/>
      <c r="LFT1" s="1174"/>
      <c r="LFU1" s="1174"/>
      <c r="LFV1" s="1174"/>
      <c r="LFW1" s="1174"/>
      <c r="LFX1" s="1174"/>
      <c r="LFY1" s="1174"/>
      <c r="LFZ1" s="1174"/>
      <c r="LGA1" s="1174"/>
      <c r="LGB1" s="1174"/>
      <c r="LGC1" s="1174"/>
      <c r="LGD1" s="1174"/>
      <c r="LGE1" s="1174"/>
      <c r="LGF1" s="1174"/>
      <c r="LGG1" s="1174"/>
      <c r="LGH1" s="1174"/>
      <c r="LGI1" s="1174"/>
      <c r="LGJ1" s="1174"/>
      <c r="LGK1" s="1174"/>
      <c r="LGL1" s="1174"/>
      <c r="LGM1" s="1174"/>
      <c r="LGN1" s="1174"/>
      <c r="LGO1" s="1174"/>
      <c r="LGP1" s="1174"/>
      <c r="LGQ1" s="1174"/>
      <c r="LGR1" s="1174"/>
      <c r="LGS1" s="1174"/>
      <c r="LGT1" s="1174"/>
      <c r="LGU1" s="1174"/>
      <c r="LGV1" s="1174"/>
      <c r="LGW1" s="1174"/>
      <c r="LGX1" s="1174"/>
      <c r="LGY1" s="1174"/>
      <c r="LGZ1" s="1174"/>
      <c r="LHA1" s="1174"/>
      <c r="LHB1" s="1174"/>
      <c r="LHC1" s="1174"/>
      <c r="LHD1" s="1174"/>
      <c r="LHE1" s="1174"/>
      <c r="LHF1" s="1174"/>
      <c r="LHG1" s="1174"/>
      <c r="LHH1" s="1174"/>
      <c r="LHI1" s="1174"/>
      <c r="LHJ1" s="1174"/>
      <c r="LHK1" s="1174"/>
      <c r="LHL1" s="1174"/>
      <c r="LHM1" s="1174"/>
      <c r="LHN1" s="1174"/>
      <c r="LHO1" s="1174"/>
      <c r="LHP1" s="1174"/>
      <c r="LHQ1" s="1174"/>
      <c r="LHR1" s="1174"/>
      <c r="LHS1" s="1174"/>
      <c r="LHT1" s="1174"/>
      <c r="LHU1" s="1174"/>
      <c r="LHV1" s="1174"/>
      <c r="LHW1" s="1174"/>
      <c r="LHX1" s="1174"/>
      <c r="LHY1" s="1174"/>
      <c r="LHZ1" s="1174"/>
      <c r="LIA1" s="1174"/>
      <c r="LIB1" s="1174"/>
      <c r="LIC1" s="1174"/>
      <c r="LID1" s="1174"/>
      <c r="LIE1" s="1174"/>
      <c r="LIF1" s="1174"/>
      <c r="LIG1" s="1174"/>
      <c r="LIH1" s="1174"/>
      <c r="LII1" s="1174"/>
      <c r="LIJ1" s="1174"/>
      <c r="LIK1" s="1174"/>
      <c r="LIL1" s="1174"/>
      <c r="LIM1" s="1174"/>
      <c r="LIN1" s="1174"/>
      <c r="LIO1" s="1174"/>
      <c r="LIP1" s="1174"/>
      <c r="LIQ1" s="1174"/>
      <c r="LIR1" s="1174"/>
      <c r="LIS1" s="1174"/>
      <c r="LIT1" s="1174"/>
      <c r="LIU1" s="1174"/>
      <c r="LIV1" s="1174"/>
      <c r="LIW1" s="1174"/>
      <c r="LIX1" s="1174"/>
      <c r="LIY1" s="1174"/>
      <c r="LIZ1" s="1174"/>
      <c r="LJA1" s="1174"/>
      <c r="LJB1" s="1174"/>
      <c r="LJC1" s="1174"/>
      <c r="LJD1" s="1174"/>
      <c r="LJE1" s="1174"/>
      <c r="LJF1" s="1174"/>
      <c r="LJG1" s="1174"/>
      <c r="LJH1" s="1174"/>
      <c r="LJI1" s="1174"/>
      <c r="LJJ1" s="1174"/>
      <c r="LJK1" s="1174"/>
      <c r="LJL1" s="1174"/>
      <c r="LJM1" s="1174"/>
      <c r="LJN1" s="1174"/>
      <c r="LJO1" s="1174"/>
      <c r="LJP1" s="1174"/>
      <c r="LJQ1" s="1174"/>
      <c r="LJR1" s="1174"/>
      <c r="LJS1" s="1174"/>
      <c r="LJT1" s="1174"/>
      <c r="LJU1" s="1174"/>
      <c r="LJV1" s="1174"/>
      <c r="LJW1" s="1174"/>
      <c r="LJX1" s="1174"/>
      <c r="LJY1" s="1174"/>
      <c r="LJZ1" s="1174"/>
      <c r="LKA1" s="1174"/>
      <c r="LKB1" s="1174"/>
      <c r="LKC1" s="1174"/>
      <c r="LKD1" s="1174"/>
      <c r="LKE1" s="1174"/>
      <c r="LKF1" s="1174"/>
      <c r="LKG1" s="1174"/>
      <c r="LKH1" s="1174"/>
      <c r="LKI1" s="1174"/>
      <c r="LKJ1" s="1174"/>
      <c r="LKK1" s="1174"/>
      <c r="LKL1" s="1174"/>
      <c r="LKM1" s="1174"/>
      <c r="LKN1" s="1174"/>
      <c r="LKO1" s="1174"/>
      <c r="LKP1" s="1174"/>
      <c r="LKQ1" s="1174"/>
      <c r="LKR1" s="1174"/>
      <c r="LKS1" s="1174"/>
      <c r="LKT1" s="1174"/>
      <c r="LKU1" s="1174"/>
      <c r="LKV1" s="1174"/>
      <c r="LKW1" s="1174"/>
      <c r="LKX1" s="1174"/>
      <c r="LKY1" s="1174"/>
      <c r="LKZ1" s="1174"/>
      <c r="LLA1" s="1174"/>
      <c r="LLB1" s="1174"/>
      <c r="LLC1" s="1174"/>
      <c r="LLD1" s="1174"/>
      <c r="LLE1" s="1174"/>
      <c r="LLF1" s="1174"/>
      <c r="LLG1" s="1174"/>
      <c r="LLH1" s="1174"/>
      <c r="LLI1" s="1174"/>
      <c r="LLJ1" s="1174"/>
      <c r="LLK1" s="1174"/>
      <c r="LLL1" s="1174"/>
      <c r="LLM1" s="1174"/>
      <c r="LLN1" s="1174"/>
      <c r="LLO1" s="1174"/>
      <c r="LLP1" s="1174"/>
      <c r="LLQ1" s="1174"/>
      <c r="LLR1" s="1174"/>
      <c r="LLS1" s="1174"/>
      <c r="LLT1" s="1174"/>
      <c r="LLU1" s="1174"/>
      <c r="LLV1" s="1174"/>
      <c r="LLW1" s="1174"/>
      <c r="LLX1" s="1174"/>
      <c r="LLY1" s="1174"/>
      <c r="LLZ1" s="1174"/>
      <c r="LMA1" s="1174"/>
      <c r="LMB1" s="1174"/>
      <c r="LMC1" s="1174"/>
      <c r="LMD1" s="1174"/>
      <c r="LME1" s="1174"/>
      <c r="LMF1" s="1174"/>
      <c r="LMG1" s="1174"/>
      <c r="LMH1" s="1174"/>
      <c r="LMI1" s="1174"/>
      <c r="LMJ1" s="1174"/>
      <c r="LMK1" s="1174"/>
      <c r="LML1" s="1174"/>
      <c r="LMM1" s="1174"/>
      <c r="LMN1" s="1174"/>
      <c r="LMO1" s="1174"/>
      <c r="LMP1" s="1174"/>
      <c r="LMQ1" s="1174"/>
      <c r="LMR1" s="1174"/>
      <c r="LMS1" s="1174"/>
      <c r="LMT1" s="1174"/>
      <c r="LMU1" s="1174"/>
      <c r="LMV1" s="1174"/>
      <c r="LMW1" s="1174"/>
      <c r="LMX1" s="1174"/>
      <c r="LMY1" s="1174"/>
      <c r="LMZ1" s="1174"/>
      <c r="LNA1" s="1174"/>
      <c r="LNB1" s="1174"/>
      <c r="LNC1" s="1174"/>
      <c r="LND1" s="1174"/>
      <c r="LNE1" s="1174"/>
      <c r="LNF1" s="1174"/>
      <c r="LNG1" s="1174"/>
      <c r="LNH1" s="1174"/>
      <c r="LNI1" s="1174"/>
      <c r="LNJ1" s="1174"/>
      <c r="LNK1" s="1174"/>
      <c r="LNL1" s="1174"/>
      <c r="LNM1" s="1174"/>
      <c r="LNN1" s="1174"/>
      <c r="LNO1" s="1174"/>
      <c r="LNP1" s="1174"/>
      <c r="LNQ1" s="1174"/>
      <c r="LNR1" s="1174"/>
      <c r="LNS1" s="1174"/>
      <c r="LNT1" s="1174"/>
      <c r="LNU1" s="1174"/>
      <c r="LNV1" s="1174"/>
      <c r="LNW1" s="1174"/>
      <c r="LNX1" s="1174"/>
      <c r="LNY1" s="1174"/>
      <c r="LNZ1" s="1174"/>
      <c r="LOA1" s="1174"/>
      <c r="LOB1" s="1174"/>
      <c r="LOC1" s="1174"/>
      <c r="LOD1" s="1174"/>
      <c r="LOE1" s="1174"/>
      <c r="LOF1" s="1174"/>
      <c r="LOG1" s="1174"/>
      <c r="LOH1" s="1174"/>
      <c r="LOI1" s="1174"/>
      <c r="LOJ1" s="1174"/>
      <c r="LOK1" s="1174"/>
      <c r="LOL1" s="1174"/>
      <c r="LOM1" s="1174"/>
      <c r="LON1" s="1174"/>
      <c r="LOO1" s="1174"/>
      <c r="LOP1" s="1174"/>
      <c r="LOQ1" s="1174"/>
      <c r="LOR1" s="1174"/>
      <c r="LOS1" s="1174"/>
      <c r="LOT1" s="1174"/>
      <c r="LOU1" s="1174"/>
      <c r="LOV1" s="1174"/>
      <c r="LOW1" s="1174"/>
      <c r="LOX1" s="1174"/>
      <c r="LOY1" s="1174"/>
      <c r="LOZ1" s="1174"/>
      <c r="LPA1" s="1174"/>
      <c r="LPB1" s="1174"/>
      <c r="LPC1" s="1174"/>
      <c r="LPD1" s="1174"/>
      <c r="LPE1" s="1174"/>
      <c r="LPF1" s="1174"/>
      <c r="LPG1" s="1174"/>
      <c r="LPH1" s="1174"/>
      <c r="LPI1" s="1174"/>
      <c r="LPJ1" s="1174"/>
      <c r="LPK1" s="1174"/>
      <c r="LPL1" s="1174"/>
      <c r="LPM1" s="1174"/>
      <c r="LPN1" s="1174"/>
      <c r="LPO1" s="1174"/>
      <c r="LPP1" s="1174"/>
      <c r="LPQ1" s="1174"/>
      <c r="LPR1" s="1174"/>
      <c r="LPS1" s="1174"/>
      <c r="LPT1" s="1174"/>
      <c r="LPU1" s="1174"/>
      <c r="LPV1" s="1174"/>
      <c r="LPW1" s="1174"/>
      <c r="LPX1" s="1174"/>
      <c r="LPY1" s="1174"/>
      <c r="LPZ1" s="1174"/>
      <c r="LQA1" s="1174"/>
      <c r="LQB1" s="1174"/>
      <c r="LQC1" s="1174"/>
      <c r="LQD1" s="1174"/>
      <c r="LQE1" s="1174"/>
      <c r="LQF1" s="1174"/>
      <c r="LQG1" s="1174"/>
      <c r="LQH1" s="1174"/>
      <c r="LQI1" s="1174"/>
      <c r="LQJ1" s="1174"/>
      <c r="LQK1" s="1174"/>
      <c r="LQL1" s="1174"/>
      <c r="LQM1" s="1174"/>
      <c r="LQN1" s="1174"/>
      <c r="LQO1" s="1174"/>
      <c r="LQP1" s="1174"/>
      <c r="LQQ1" s="1174"/>
      <c r="LQR1" s="1174"/>
      <c r="LQS1" s="1174"/>
      <c r="LQT1" s="1174"/>
      <c r="LQU1" s="1174"/>
      <c r="LQV1" s="1174"/>
      <c r="LQW1" s="1174"/>
      <c r="LQX1" s="1174"/>
      <c r="LQY1" s="1174"/>
      <c r="LQZ1" s="1174"/>
      <c r="LRA1" s="1174"/>
      <c r="LRB1" s="1174"/>
      <c r="LRC1" s="1174"/>
      <c r="LRD1" s="1174"/>
      <c r="LRE1" s="1174"/>
      <c r="LRF1" s="1174"/>
      <c r="LRG1" s="1174"/>
      <c r="LRH1" s="1174"/>
      <c r="LRI1" s="1174"/>
      <c r="LRJ1" s="1174"/>
      <c r="LRK1" s="1174"/>
      <c r="LRL1" s="1174"/>
      <c r="LRM1" s="1174"/>
      <c r="LRN1" s="1174"/>
      <c r="LRO1" s="1174"/>
      <c r="LRP1" s="1174"/>
      <c r="LRQ1" s="1174"/>
      <c r="LRR1" s="1174"/>
      <c r="LRS1" s="1174"/>
      <c r="LRT1" s="1174"/>
      <c r="LRU1" s="1174"/>
      <c r="LRV1" s="1174"/>
      <c r="LRW1" s="1174"/>
      <c r="LRX1" s="1174"/>
      <c r="LRY1" s="1174"/>
      <c r="LRZ1" s="1174"/>
      <c r="LSA1" s="1174"/>
      <c r="LSB1" s="1174"/>
      <c r="LSC1" s="1174"/>
      <c r="LSD1" s="1174"/>
      <c r="LSE1" s="1174"/>
      <c r="LSF1" s="1174"/>
      <c r="LSG1" s="1174"/>
      <c r="LSH1" s="1174"/>
      <c r="LSI1" s="1174"/>
      <c r="LSJ1" s="1174"/>
      <c r="LSK1" s="1174"/>
      <c r="LSL1" s="1174"/>
      <c r="LSM1" s="1174"/>
      <c r="LSN1" s="1174"/>
      <c r="LSO1" s="1174"/>
      <c r="LSP1" s="1174"/>
      <c r="LSQ1" s="1174"/>
      <c r="LSR1" s="1174"/>
      <c r="LSS1" s="1174"/>
      <c r="LST1" s="1174"/>
      <c r="LSU1" s="1174"/>
      <c r="LSV1" s="1174"/>
      <c r="LSW1" s="1174"/>
      <c r="LSX1" s="1174"/>
      <c r="LSY1" s="1174"/>
      <c r="LSZ1" s="1174"/>
      <c r="LTA1" s="1174"/>
      <c r="LTB1" s="1174"/>
      <c r="LTC1" s="1174"/>
      <c r="LTD1" s="1174"/>
      <c r="LTE1" s="1174"/>
      <c r="LTF1" s="1174"/>
      <c r="LTG1" s="1174"/>
      <c r="LTH1" s="1174"/>
      <c r="LTI1" s="1174"/>
      <c r="LTJ1" s="1174"/>
      <c r="LTK1" s="1174"/>
      <c r="LTL1" s="1174"/>
      <c r="LTM1" s="1174"/>
      <c r="LTN1" s="1174"/>
      <c r="LTO1" s="1174"/>
      <c r="LTP1" s="1174"/>
      <c r="LTQ1" s="1174"/>
      <c r="LTR1" s="1174"/>
      <c r="LTS1" s="1174"/>
      <c r="LTT1" s="1174"/>
      <c r="LTU1" s="1174"/>
      <c r="LTV1" s="1174"/>
      <c r="LTW1" s="1174"/>
      <c r="LTX1" s="1174"/>
      <c r="LTY1" s="1174"/>
      <c r="LTZ1" s="1174"/>
      <c r="LUA1" s="1174"/>
      <c r="LUB1" s="1174"/>
      <c r="LUC1" s="1174"/>
      <c r="LUD1" s="1174"/>
      <c r="LUE1" s="1174"/>
      <c r="LUF1" s="1174"/>
      <c r="LUG1" s="1174"/>
      <c r="LUH1" s="1174"/>
      <c r="LUI1" s="1174"/>
      <c r="LUJ1" s="1174"/>
      <c r="LUK1" s="1174"/>
      <c r="LUL1" s="1174"/>
      <c r="LUM1" s="1174"/>
      <c r="LUN1" s="1174"/>
      <c r="LUO1" s="1174"/>
      <c r="LUP1" s="1174"/>
      <c r="LUQ1" s="1174"/>
      <c r="LUR1" s="1174"/>
      <c r="LUS1" s="1174"/>
      <c r="LUT1" s="1174"/>
      <c r="LUU1" s="1174"/>
      <c r="LUV1" s="1174"/>
      <c r="LUW1" s="1174"/>
      <c r="LUX1" s="1174"/>
      <c r="LUY1" s="1174"/>
      <c r="LUZ1" s="1174"/>
      <c r="LVA1" s="1174"/>
      <c r="LVB1" s="1174"/>
      <c r="LVC1" s="1174"/>
      <c r="LVD1" s="1174"/>
      <c r="LVE1" s="1174"/>
      <c r="LVF1" s="1174"/>
      <c r="LVG1" s="1174"/>
      <c r="LVH1" s="1174"/>
      <c r="LVI1" s="1174"/>
      <c r="LVJ1" s="1174"/>
      <c r="LVK1" s="1174"/>
      <c r="LVL1" s="1174"/>
      <c r="LVM1" s="1174"/>
      <c r="LVN1" s="1174"/>
      <c r="LVO1" s="1174"/>
      <c r="LVP1" s="1174"/>
      <c r="LVQ1" s="1174"/>
      <c r="LVR1" s="1174"/>
      <c r="LVS1" s="1174"/>
      <c r="LVT1" s="1174"/>
      <c r="LVU1" s="1174"/>
      <c r="LVV1" s="1174"/>
      <c r="LVW1" s="1174"/>
      <c r="LVX1" s="1174"/>
      <c r="LVY1" s="1174"/>
      <c r="LVZ1" s="1174"/>
      <c r="LWA1" s="1174"/>
      <c r="LWB1" s="1174"/>
      <c r="LWC1" s="1174"/>
      <c r="LWD1" s="1174"/>
      <c r="LWE1" s="1174"/>
      <c r="LWF1" s="1174"/>
      <c r="LWG1" s="1174"/>
      <c r="LWH1" s="1174"/>
      <c r="LWI1" s="1174"/>
      <c r="LWJ1" s="1174"/>
      <c r="LWK1" s="1174"/>
      <c r="LWL1" s="1174"/>
      <c r="LWM1" s="1174"/>
      <c r="LWN1" s="1174"/>
      <c r="LWO1" s="1174"/>
      <c r="LWP1" s="1174"/>
      <c r="LWQ1" s="1174"/>
      <c r="LWR1" s="1174"/>
      <c r="LWS1" s="1174"/>
      <c r="LWT1" s="1174"/>
      <c r="LWU1" s="1174"/>
      <c r="LWV1" s="1174"/>
      <c r="LWW1" s="1174"/>
      <c r="LWX1" s="1174"/>
      <c r="LWY1" s="1174"/>
      <c r="LWZ1" s="1174"/>
      <c r="LXA1" s="1174"/>
      <c r="LXB1" s="1174"/>
      <c r="LXC1" s="1174"/>
      <c r="LXD1" s="1174"/>
      <c r="LXE1" s="1174"/>
      <c r="LXF1" s="1174"/>
      <c r="LXG1" s="1174"/>
      <c r="LXH1" s="1174"/>
      <c r="LXI1" s="1174"/>
      <c r="LXJ1" s="1174"/>
      <c r="LXK1" s="1174"/>
      <c r="LXL1" s="1174"/>
      <c r="LXM1" s="1174"/>
      <c r="LXN1" s="1174"/>
      <c r="LXO1" s="1174"/>
      <c r="LXP1" s="1174"/>
      <c r="LXQ1" s="1174"/>
      <c r="LXR1" s="1174"/>
      <c r="LXS1" s="1174"/>
      <c r="LXT1" s="1174"/>
      <c r="LXU1" s="1174"/>
      <c r="LXV1" s="1174"/>
      <c r="LXW1" s="1174"/>
      <c r="LXX1" s="1174"/>
      <c r="LXY1" s="1174"/>
      <c r="LXZ1" s="1174"/>
      <c r="LYA1" s="1174"/>
      <c r="LYB1" s="1174"/>
      <c r="LYC1" s="1174"/>
      <c r="LYD1" s="1174"/>
      <c r="LYE1" s="1174"/>
      <c r="LYF1" s="1174"/>
      <c r="LYG1" s="1174"/>
      <c r="LYH1" s="1174"/>
      <c r="LYI1" s="1174"/>
      <c r="LYJ1" s="1174"/>
      <c r="LYK1" s="1174"/>
      <c r="LYL1" s="1174"/>
      <c r="LYM1" s="1174"/>
      <c r="LYN1" s="1174"/>
      <c r="LYO1" s="1174"/>
      <c r="LYP1" s="1174"/>
      <c r="LYQ1" s="1174"/>
      <c r="LYR1" s="1174"/>
      <c r="LYS1" s="1174"/>
      <c r="LYT1" s="1174"/>
      <c r="LYU1" s="1174"/>
      <c r="LYV1" s="1174"/>
      <c r="LYW1" s="1174"/>
      <c r="LYX1" s="1174"/>
      <c r="LYY1" s="1174"/>
      <c r="LYZ1" s="1174"/>
      <c r="LZA1" s="1174"/>
      <c r="LZB1" s="1174"/>
      <c r="LZC1" s="1174"/>
      <c r="LZD1" s="1174"/>
      <c r="LZE1" s="1174"/>
      <c r="LZF1" s="1174"/>
      <c r="LZG1" s="1174"/>
      <c r="LZH1" s="1174"/>
      <c r="LZI1" s="1174"/>
      <c r="LZJ1" s="1174"/>
      <c r="LZK1" s="1174"/>
      <c r="LZL1" s="1174"/>
      <c r="LZM1" s="1174"/>
      <c r="LZN1" s="1174"/>
      <c r="LZO1" s="1174"/>
      <c r="LZP1" s="1174"/>
      <c r="LZQ1" s="1174"/>
      <c r="LZR1" s="1174"/>
      <c r="LZS1" s="1174"/>
      <c r="LZT1" s="1174"/>
      <c r="LZU1" s="1174"/>
      <c r="LZV1" s="1174"/>
      <c r="LZW1" s="1174"/>
      <c r="LZX1" s="1174"/>
      <c r="LZY1" s="1174"/>
      <c r="LZZ1" s="1174"/>
      <c r="MAA1" s="1174"/>
      <c r="MAB1" s="1174"/>
      <c r="MAC1" s="1174"/>
      <c r="MAD1" s="1174"/>
      <c r="MAE1" s="1174"/>
      <c r="MAF1" s="1174"/>
      <c r="MAG1" s="1174"/>
      <c r="MAH1" s="1174"/>
      <c r="MAI1" s="1174"/>
      <c r="MAJ1" s="1174"/>
      <c r="MAK1" s="1174"/>
      <c r="MAL1" s="1174"/>
      <c r="MAM1" s="1174"/>
      <c r="MAN1" s="1174"/>
      <c r="MAO1" s="1174"/>
      <c r="MAP1" s="1174"/>
      <c r="MAQ1" s="1174"/>
      <c r="MAR1" s="1174"/>
      <c r="MAS1" s="1174"/>
      <c r="MAT1" s="1174"/>
      <c r="MAU1" s="1174"/>
      <c r="MAV1" s="1174"/>
      <c r="MAW1" s="1174"/>
      <c r="MAX1" s="1174"/>
      <c r="MAY1" s="1174"/>
      <c r="MAZ1" s="1174"/>
      <c r="MBA1" s="1174"/>
      <c r="MBB1" s="1174"/>
      <c r="MBC1" s="1174"/>
      <c r="MBD1" s="1174"/>
      <c r="MBE1" s="1174"/>
      <c r="MBF1" s="1174"/>
      <c r="MBG1" s="1174"/>
      <c r="MBH1" s="1174"/>
      <c r="MBI1" s="1174"/>
      <c r="MBJ1" s="1174"/>
      <c r="MBK1" s="1174"/>
      <c r="MBL1" s="1174"/>
      <c r="MBM1" s="1174"/>
      <c r="MBN1" s="1174"/>
      <c r="MBO1" s="1174"/>
      <c r="MBP1" s="1174"/>
      <c r="MBQ1" s="1174"/>
      <c r="MBR1" s="1174"/>
      <c r="MBS1" s="1174"/>
      <c r="MBT1" s="1174"/>
      <c r="MBU1" s="1174"/>
      <c r="MBV1" s="1174"/>
      <c r="MBW1" s="1174"/>
      <c r="MBX1" s="1174"/>
      <c r="MBY1" s="1174"/>
      <c r="MBZ1" s="1174"/>
      <c r="MCA1" s="1174"/>
      <c r="MCB1" s="1174"/>
      <c r="MCC1" s="1174"/>
      <c r="MCD1" s="1174"/>
      <c r="MCE1" s="1174"/>
      <c r="MCF1" s="1174"/>
      <c r="MCG1" s="1174"/>
      <c r="MCH1" s="1174"/>
      <c r="MCI1" s="1174"/>
      <c r="MCJ1" s="1174"/>
      <c r="MCK1" s="1174"/>
      <c r="MCL1" s="1174"/>
      <c r="MCM1" s="1174"/>
      <c r="MCN1" s="1174"/>
      <c r="MCO1" s="1174"/>
      <c r="MCP1" s="1174"/>
      <c r="MCQ1" s="1174"/>
      <c r="MCR1" s="1174"/>
      <c r="MCS1" s="1174"/>
      <c r="MCT1" s="1174"/>
      <c r="MCU1" s="1174"/>
      <c r="MCV1" s="1174"/>
      <c r="MCW1" s="1174"/>
      <c r="MCX1" s="1174"/>
      <c r="MCY1" s="1174"/>
      <c r="MCZ1" s="1174"/>
      <c r="MDA1" s="1174"/>
      <c r="MDB1" s="1174"/>
      <c r="MDC1" s="1174"/>
      <c r="MDD1" s="1174"/>
      <c r="MDE1" s="1174"/>
      <c r="MDF1" s="1174"/>
      <c r="MDG1" s="1174"/>
      <c r="MDH1" s="1174"/>
      <c r="MDI1" s="1174"/>
      <c r="MDJ1" s="1174"/>
      <c r="MDK1" s="1174"/>
      <c r="MDL1" s="1174"/>
      <c r="MDM1" s="1174"/>
      <c r="MDN1" s="1174"/>
      <c r="MDO1" s="1174"/>
      <c r="MDP1" s="1174"/>
      <c r="MDQ1" s="1174"/>
      <c r="MDR1" s="1174"/>
      <c r="MDS1" s="1174"/>
      <c r="MDT1" s="1174"/>
      <c r="MDU1" s="1174"/>
      <c r="MDV1" s="1174"/>
      <c r="MDW1" s="1174"/>
      <c r="MDX1" s="1174"/>
      <c r="MDY1" s="1174"/>
      <c r="MDZ1" s="1174"/>
      <c r="MEA1" s="1174"/>
      <c r="MEB1" s="1174"/>
      <c r="MEC1" s="1174"/>
      <c r="MED1" s="1174"/>
      <c r="MEE1" s="1174"/>
      <c r="MEF1" s="1174"/>
      <c r="MEG1" s="1174"/>
      <c r="MEH1" s="1174"/>
      <c r="MEI1" s="1174"/>
      <c r="MEJ1" s="1174"/>
      <c r="MEK1" s="1174"/>
      <c r="MEL1" s="1174"/>
      <c r="MEM1" s="1174"/>
      <c r="MEN1" s="1174"/>
      <c r="MEO1" s="1174"/>
      <c r="MEP1" s="1174"/>
      <c r="MEQ1" s="1174"/>
      <c r="MER1" s="1174"/>
      <c r="MES1" s="1174"/>
      <c r="MET1" s="1174"/>
      <c r="MEU1" s="1174"/>
      <c r="MEV1" s="1174"/>
      <c r="MEW1" s="1174"/>
      <c r="MEX1" s="1174"/>
      <c r="MEY1" s="1174"/>
      <c r="MEZ1" s="1174"/>
      <c r="MFA1" s="1174"/>
      <c r="MFB1" s="1174"/>
      <c r="MFC1" s="1174"/>
      <c r="MFD1" s="1174"/>
      <c r="MFE1" s="1174"/>
      <c r="MFF1" s="1174"/>
      <c r="MFG1" s="1174"/>
      <c r="MFH1" s="1174"/>
      <c r="MFI1" s="1174"/>
      <c r="MFJ1" s="1174"/>
      <c r="MFK1" s="1174"/>
      <c r="MFL1" s="1174"/>
      <c r="MFM1" s="1174"/>
      <c r="MFN1" s="1174"/>
      <c r="MFO1" s="1174"/>
      <c r="MFP1" s="1174"/>
      <c r="MFQ1" s="1174"/>
      <c r="MFR1" s="1174"/>
      <c r="MFS1" s="1174"/>
      <c r="MFT1" s="1174"/>
      <c r="MFU1" s="1174"/>
      <c r="MFV1" s="1174"/>
      <c r="MFW1" s="1174"/>
      <c r="MFX1" s="1174"/>
      <c r="MFY1" s="1174"/>
      <c r="MFZ1" s="1174"/>
      <c r="MGA1" s="1174"/>
      <c r="MGB1" s="1174"/>
      <c r="MGC1" s="1174"/>
      <c r="MGD1" s="1174"/>
      <c r="MGE1" s="1174"/>
      <c r="MGF1" s="1174"/>
      <c r="MGG1" s="1174"/>
      <c r="MGH1" s="1174"/>
      <c r="MGI1" s="1174"/>
      <c r="MGJ1" s="1174"/>
      <c r="MGK1" s="1174"/>
      <c r="MGL1" s="1174"/>
      <c r="MGM1" s="1174"/>
      <c r="MGN1" s="1174"/>
      <c r="MGO1" s="1174"/>
      <c r="MGP1" s="1174"/>
      <c r="MGQ1" s="1174"/>
      <c r="MGR1" s="1174"/>
      <c r="MGS1" s="1174"/>
      <c r="MGT1" s="1174"/>
      <c r="MGU1" s="1174"/>
      <c r="MGV1" s="1174"/>
      <c r="MGW1" s="1174"/>
      <c r="MGX1" s="1174"/>
      <c r="MGY1" s="1174"/>
      <c r="MGZ1" s="1174"/>
      <c r="MHA1" s="1174"/>
      <c r="MHB1" s="1174"/>
      <c r="MHC1" s="1174"/>
      <c r="MHD1" s="1174"/>
      <c r="MHE1" s="1174"/>
      <c r="MHF1" s="1174"/>
      <c r="MHG1" s="1174"/>
      <c r="MHH1" s="1174"/>
      <c r="MHI1" s="1174"/>
      <c r="MHJ1" s="1174"/>
      <c r="MHK1" s="1174"/>
      <c r="MHL1" s="1174"/>
      <c r="MHM1" s="1174"/>
      <c r="MHN1" s="1174"/>
      <c r="MHO1" s="1174"/>
      <c r="MHP1" s="1174"/>
      <c r="MHQ1" s="1174"/>
      <c r="MHR1" s="1174"/>
      <c r="MHS1" s="1174"/>
      <c r="MHT1" s="1174"/>
      <c r="MHU1" s="1174"/>
      <c r="MHV1" s="1174"/>
      <c r="MHW1" s="1174"/>
      <c r="MHX1" s="1174"/>
      <c r="MHY1" s="1174"/>
      <c r="MHZ1" s="1174"/>
      <c r="MIA1" s="1174"/>
      <c r="MIB1" s="1174"/>
      <c r="MIC1" s="1174"/>
      <c r="MID1" s="1174"/>
      <c r="MIE1" s="1174"/>
      <c r="MIF1" s="1174"/>
      <c r="MIG1" s="1174"/>
      <c r="MIH1" s="1174"/>
      <c r="MII1" s="1174"/>
      <c r="MIJ1" s="1174"/>
      <c r="MIK1" s="1174"/>
      <c r="MIL1" s="1174"/>
      <c r="MIM1" s="1174"/>
      <c r="MIN1" s="1174"/>
      <c r="MIO1" s="1174"/>
      <c r="MIP1" s="1174"/>
      <c r="MIQ1" s="1174"/>
      <c r="MIR1" s="1174"/>
      <c r="MIS1" s="1174"/>
      <c r="MIT1" s="1174"/>
      <c r="MIU1" s="1174"/>
      <c r="MIV1" s="1174"/>
      <c r="MIW1" s="1174"/>
      <c r="MIX1" s="1174"/>
      <c r="MIY1" s="1174"/>
      <c r="MIZ1" s="1174"/>
      <c r="MJA1" s="1174"/>
      <c r="MJB1" s="1174"/>
      <c r="MJC1" s="1174"/>
      <c r="MJD1" s="1174"/>
      <c r="MJE1" s="1174"/>
      <c r="MJF1" s="1174"/>
      <c r="MJG1" s="1174"/>
      <c r="MJH1" s="1174"/>
      <c r="MJI1" s="1174"/>
      <c r="MJJ1" s="1174"/>
      <c r="MJK1" s="1174"/>
      <c r="MJL1" s="1174"/>
      <c r="MJM1" s="1174"/>
      <c r="MJN1" s="1174"/>
      <c r="MJO1" s="1174"/>
      <c r="MJP1" s="1174"/>
      <c r="MJQ1" s="1174"/>
      <c r="MJR1" s="1174"/>
      <c r="MJS1" s="1174"/>
      <c r="MJT1" s="1174"/>
      <c r="MJU1" s="1174"/>
      <c r="MJV1" s="1174"/>
      <c r="MJW1" s="1174"/>
      <c r="MJX1" s="1174"/>
      <c r="MJY1" s="1174"/>
      <c r="MJZ1" s="1174"/>
      <c r="MKA1" s="1174"/>
      <c r="MKB1" s="1174"/>
      <c r="MKC1" s="1174"/>
      <c r="MKD1" s="1174"/>
      <c r="MKE1" s="1174"/>
      <c r="MKF1" s="1174"/>
      <c r="MKG1" s="1174"/>
      <c r="MKH1" s="1174"/>
      <c r="MKI1" s="1174"/>
      <c r="MKJ1" s="1174"/>
      <c r="MKK1" s="1174"/>
      <c r="MKL1" s="1174"/>
      <c r="MKM1" s="1174"/>
      <c r="MKN1" s="1174"/>
      <c r="MKO1" s="1174"/>
      <c r="MKP1" s="1174"/>
      <c r="MKQ1" s="1174"/>
      <c r="MKR1" s="1174"/>
      <c r="MKS1" s="1174"/>
      <c r="MKT1" s="1174"/>
      <c r="MKU1" s="1174"/>
      <c r="MKV1" s="1174"/>
      <c r="MKW1" s="1174"/>
      <c r="MKX1" s="1174"/>
      <c r="MKY1" s="1174"/>
      <c r="MKZ1" s="1174"/>
      <c r="MLA1" s="1174"/>
      <c r="MLB1" s="1174"/>
      <c r="MLC1" s="1174"/>
      <c r="MLD1" s="1174"/>
      <c r="MLE1" s="1174"/>
      <c r="MLF1" s="1174"/>
      <c r="MLG1" s="1174"/>
      <c r="MLH1" s="1174"/>
      <c r="MLI1" s="1174"/>
      <c r="MLJ1" s="1174"/>
      <c r="MLK1" s="1174"/>
      <c r="MLL1" s="1174"/>
      <c r="MLM1" s="1174"/>
      <c r="MLN1" s="1174"/>
      <c r="MLO1" s="1174"/>
      <c r="MLP1" s="1174"/>
      <c r="MLQ1" s="1174"/>
      <c r="MLR1" s="1174"/>
      <c r="MLS1" s="1174"/>
      <c r="MLT1" s="1174"/>
      <c r="MLU1" s="1174"/>
      <c r="MLV1" s="1174"/>
      <c r="MLW1" s="1174"/>
      <c r="MLX1" s="1174"/>
      <c r="MLY1" s="1174"/>
      <c r="MLZ1" s="1174"/>
      <c r="MMA1" s="1174"/>
      <c r="MMB1" s="1174"/>
      <c r="MMC1" s="1174"/>
      <c r="MMD1" s="1174"/>
      <c r="MME1" s="1174"/>
      <c r="MMF1" s="1174"/>
      <c r="MMG1" s="1174"/>
      <c r="MMH1" s="1174"/>
      <c r="MMI1" s="1174"/>
      <c r="MMJ1" s="1174"/>
      <c r="MMK1" s="1174"/>
      <c r="MML1" s="1174"/>
      <c r="MMM1" s="1174"/>
      <c r="MMN1" s="1174"/>
      <c r="MMO1" s="1174"/>
      <c r="MMP1" s="1174"/>
      <c r="MMQ1" s="1174"/>
      <c r="MMR1" s="1174"/>
      <c r="MMS1" s="1174"/>
      <c r="MMT1" s="1174"/>
      <c r="MMU1" s="1174"/>
      <c r="MMV1" s="1174"/>
      <c r="MMW1" s="1174"/>
      <c r="MMX1" s="1174"/>
      <c r="MMY1" s="1174"/>
      <c r="MMZ1" s="1174"/>
      <c r="MNA1" s="1174"/>
      <c r="MNB1" s="1174"/>
      <c r="MNC1" s="1174"/>
      <c r="MND1" s="1174"/>
      <c r="MNE1" s="1174"/>
      <c r="MNF1" s="1174"/>
      <c r="MNG1" s="1174"/>
      <c r="MNH1" s="1174"/>
      <c r="MNI1" s="1174"/>
      <c r="MNJ1" s="1174"/>
      <c r="MNK1" s="1174"/>
      <c r="MNL1" s="1174"/>
      <c r="MNM1" s="1174"/>
      <c r="MNN1" s="1174"/>
      <c r="MNO1" s="1174"/>
      <c r="MNP1" s="1174"/>
      <c r="MNQ1" s="1174"/>
      <c r="MNR1" s="1174"/>
      <c r="MNS1" s="1174"/>
      <c r="MNT1" s="1174"/>
      <c r="MNU1" s="1174"/>
      <c r="MNV1" s="1174"/>
      <c r="MNW1" s="1174"/>
      <c r="MNX1" s="1174"/>
      <c r="MNY1" s="1174"/>
      <c r="MNZ1" s="1174"/>
      <c r="MOA1" s="1174"/>
      <c r="MOB1" s="1174"/>
      <c r="MOC1" s="1174"/>
      <c r="MOD1" s="1174"/>
      <c r="MOE1" s="1174"/>
      <c r="MOF1" s="1174"/>
      <c r="MOG1" s="1174"/>
      <c r="MOH1" s="1174"/>
      <c r="MOI1" s="1174"/>
      <c r="MOJ1" s="1174"/>
      <c r="MOK1" s="1174"/>
      <c r="MOL1" s="1174"/>
      <c r="MOM1" s="1174"/>
      <c r="MON1" s="1174"/>
      <c r="MOO1" s="1174"/>
      <c r="MOP1" s="1174"/>
      <c r="MOQ1" s="1174"/>
      <c r="MOR1" s="1174"/>
      <c r="MOS1" s="1174"/>
      <c r="MOT1" s="1174"/>
      <c r="MOU1" s="1174"/>
      <c r="MOV1" s="1174"/>
      <c r="MOW1" s="1174"/>
      <c r="MOX1" s="1174"/>
      <c r="MOY1" s="1174"/>
      <c r="MOZ1" s="1174"/>
      <c r="MPA1" s="1174"/>
      <c r="MPB1" s="1174"/>
      <c r="MPC1" s="1174"/>
      <c r="MPD1" s="1174"/>
      <c r="MPE1" s="1174"/>
      <c r="MPF1" s="1174"/>
      <c r="MPG1" s="1174"/>
      <c r="MPH1" s="1174"/>
      <c r="MPI1" s="1174"/>
      <c r="MPJ1" s="1174"/>
      <c r="MPK1" s="1174"/>
      <c r="MPL1" s="1174"/>
      <c r="MPM1" s="1174"/>
      <c r="MPN1" s="1174"/>
      <c r="MPO1" s="1174"/>
      <c r="MPP1" s="1174"/>
      <c r="MPQ1" s="1174"/>
      <c r="MPR1" s="1174"/>
      <c r="MPS1" s="1174"/>
      <c r="MPT1" s="1174"/>
      <c r="MPU1" s="1174"/>
      <c r="MPV1" s="1174"/>
      <c r="MPW1" s="1174"/>
      <c r="MPX1" s="1174"/>
      <c r="MPY1" s="1174"/>
      <c r="MPZ1" s="1174"/>
      <c r="MQA1" s="1174"/>
      <c r="MQB1" s="1174"/>
      <c r="MQC1" s="1174"/>
      <c r="MQD1" s="1174"/>
      <c r="MQE1" s="1174"/>
      <c r="MQF1" s="1174"/>
      <c r="MQG1" s="1174"/>
      <c r="MQH1" s="1174"/>
      <c r="MQI1" s="1174"/>
      <c r="MQJ1" s="1174"/>
      <c r="MQK1" s="1174"/>
      <c r="MQL1" s="1174"/>
      <c r="MQM1" s="1174"/>
      <c r="MQN1" s="1174"/>
      <c r="MQO1" s="1174"/>
      <c r="MQP1" s="1174"/>
      <c r="MQQ1" s="1174"/>
      <c r="MQR1" s="1174"/>
      <c r="MQS1" s="1174"/>
      <c r="MQT1" s="1174"/>
      <c r="MQU1" s="1174"/>
      <c r="MQV1" s="1174"/>
      <c r="MQW1" s="1174"/>
      <c r="MQX1" s="1174"/>
      <c r="MQY1" s="1174"/>
      <c r="MQZ1" s="1174"/>
      <c r="MRA1" s="1174"/>
      <c r="MRB1" s="1174"/>
      <c r="MRC1" s="1174"/>
      <c r="MRD1" s="1174"/>
      <c r="MRE1" s="1174"/>
      <c r="MRF1" s="1174"/>
      <c r="MRG1" s="1174"/>
      <c r="MRH1" s="1174"/>
      <c r="MRI1" s="1174"/>
      <c r="MRJ1" s="1174"/>
      <c r="MRK1" s="1174"/>
      <c r="MRL1" s="1174"/>
      <c r="MRM1" s="1174"/>
      <c r="MRN1" s="1174"/>
      <c r="MRO1" s="1174"/>
      <c r="MRP1" s="1174"/>
      <c r="MRQ1" s="1174"/>
      <c r="MRR1" s="1174"/>
      <c r="MRS1" s="1174"/>
      <c r="MRT1" s="1174"/>
      <c r="MRU1" s="1174"/>
      <c r="MRV1" s="1174"/>
      <c r="MRW1" s="1174"/>
      <c r="MRX1" s="1174"/>
      <c r="MRY1" s="1174"/>
      <c r="MRZ1" s="1174"/>
      <c r="MSA1" s="1174"/>
      <c r="MSB1" s="1174"/>
      <c r="MSC1" s="1174"/>
      <c r="MSD1" s="1174"/>
      <c r="MSE1" s="1174"/>
      <c r="MSF1" s="1174"/>
      <c r="MSG1" s="1174"/>
      <c r="MSH1" s="1174"/>
      <c r="MSI1" s="1174"/>
      <c r="MSJ1" s="1174"/>
      <c r="MSK1" s="1174"/>
      <c r="MSL1" s="1174"/>
      <c r="MSM1" s="1174"/>
      <c r="MSN1" s="1174"/>
      <c r="MSO1" s="1174"/>
      <c r="MSP1" s="1174"/>
      <c r="MSQ1" s="1174"/>
      <c r="MSR1" s="1174"/>
      <c r="MSS1" s="1174"/>
      <c r="MST1" s="1174"/>
      <c r="MSU1" s="1174"/>
      <c r="MSV1" s="1174"/>
      <c r="MSW1" s="1174"/>
      <c r="MSX1" s="1174"/>
      <c r="MSY1" s="1174"/>
      <c r="MSZ1" s="1174"/>
      <c r="MTA1" s="1174"/>
      <c r="MTB1" s="1174"/>
      <c r="MTC1" s="1174"/>
      <c r="MTD1" s="1174"/>
      <c r="MTE1" s="1174"/>
      <c r="MTF1" s="1174"/>
      <c r="MTG1" s="1174"/>
      <c r="MTH1" s="1174"/>
      <c r="MTI1" s="1174"/>
      <c r="MTJ1" s="1174"/>
      <c r="MTK1" s="1174"/>
      <c r="MTL1" s="1174"/>
      <c r="MTM1" s="1174"/>
      <c r="MTN1" s="1174"/>
      <c r="MTO1" s="1174"/>
      <c r="MTP1" s="1174"/>
      <c r="MTQ1" s="1174"/>
      <c r="MTR1" s="1174"/>
      <c r="MTS1" s="1174"/>
      <c r="MTT1" s="1174"/>
      <c r="MTU1" s="1174"/>
      <c r="MTV1" s="1174"/>
      <c r="MTW1" s="1174"/>
      <c r="MTX1" s="1174"/>
      <c r="MTY1" s="1174"/>
      <c r="MTZ1" s="1174"/>
      <c r="MUA1" s="1174"/>
      <c r="MUB1" s="1174"/>
      <c r="MUC1" s="1174"/>
      <c r="MUD1" s="1174"/>
      <c r="MUE1" s="1174"/>
      <c r="MUF1" s="1174"/>
      <c r="MUG1" s="1174"/>
      <c r="MUH1" s="1174"/>
      <c r="MUI1" s="1174"/>
      <c r="MUJ1" s="1174"/>
      <c r="MUK1" s="1174"/>
      <c r="MUL1" s="1174"/>
      <c r="MUM1" s="1174"/>
      <c r="MUN1" s="1174"/>
      <c r="MUO1" s="1174"/>
      <c r="MUP1" s="1174"/>
      <c r="MUQ1" s="1174"/>
      <c r="MUR1" s="1174"/>
      <c r="MUS1" s="1174"/>
      <c r="MUT1" s="1174"/>
      <c r="MUU1" s="1174"/>
      <c r="MUV1" s="1174"/>
      <c r="MUW1" s="1174"/>
      <c r="MUX1" s="1174"/>
      <c r="MUY1" s="1174"/>
      <c r="MUZ1" s="1174"/>
      <c r="MVA1" s="1174"/>
      <c r="MVB1" s="1174"/>
      <c r="MVC1" s="1174"/>
      <c r="MVD1" s="1174"/>
      <c r="MVE1" s="1174"/>
      <c r="MVF1" s="1174"/>
      <c r="MVG1" s="1174"/>
      <c r="MVH1" s="1174"/>
      <c r="MVI1" s="1174"/>
      <c r="MVJ1" s="1174"/>
      <c r="MVK1" s="1174"/>
      <c r="MVL1" s="1174"/>
      <c r="MVM1" s="1174"/>
      <c r="MVN1" s="1174"/>
      <c r="MVO1" s="1174"/>
      <c r="MVP1" s="1174"/>
      <c r="MVQ1" s="1174"/>
      <c r="MVR1" s="1174"/>
      <c r="MVS1" s="1174"/>
      <c r="MVT1" s="1174"/>
      <c r="MVU1" s="1174"/>
      <c r="MVV1" s="1174"/>
      <c r="MVW1" s="1174"/>
      <c r="MVX1" s="1174"/>
      <c r="MVY1" s="1174"/>
      <c r="MVZ1" s="1174"/>
      <c r="MWA1" s="1174"/>
      <c r="MWB1" s="1174"/>
      <c r="MWC1" s="1174"/>
      <c r="MWD1" s="1174"/>
      <c r="MWE1" s="1174"/>
      <c r="MWF1" s="1174"/>
      <c r="MWG1" s="1174"/>
      <c r="MWH1" s="1174"/>
      <c r="MWI1" s="1174"/>
      <c r="MWJ1" s="1174"/>
      <c r="MWK1" s="1174"/>
      <c r="MWL1" s="1174"/>
      <c r="MWM1" s="1174"/>
      <c r="MWN1" s="1174"/>
      <c r="MWO1" s="1174"/>
      <c r="MWP1" s="1174"/>
      <c r="MWQ1" s="1174"/>
      <c r="MWR1" s="1174"/>
      <c r="MWS1" s="1174"/>
      <c r="MWT1" s="1174"/>
      <c r="MWU1" s="1174"/>
      <c r="MWV1" s="1174"/>
      <c r="MWW1" s="1174"/>
      <c r="MWX1" s="1174"/>
      <c r="MWY1" s="1174"/>
      <c r="MWZ1" s="1174"/>
      <c r="MXA1" s="1174"/>
      <c r="MXB1" s="1174"/>
      <c r="MXC1" s="1174"/>
      <c r="MXD1" s="1174"/>
      <c r="MXE1" s="1174"/>
      <c r="MXF1" s="1174"/>
      <c r="MXG1" s="1174"/>
      <c r="MXH1" s="1174"/>
      <c r="MXI1" s="1174"/>
      <c r="MXJ1" s="1174"/>
      <c r="MXK1" s="1174"/>
      <c r="MXL1" s="1174"/>
      <c r="MXM1" s="1174"/>
      <c r="MXN1" s="1174"/>
      <c r="MXO1" s="1174"/>
      <c r="MXP1" s="1174"/>
      <c r="MXQ1" s="1174"/>
      <c r="MXR1" s="1174"/>
      <c r="MXS1" s="1174"/>
      <c r="MXT1" s="1174"/>
      <c r="MXU1" s="1174"/>
      <c r="MXV1" s="1174"/>
      <c r="MXW1" s="1174"/>
      <c r="MXX1" s="1174"/>
      <c r="MXY1" s="1174"/>
      <c r="MXZ1" s="1174"/>
      <c r="MYA1" s="1174"/>
      <c r="MYB1" s="1174"/>
      <c r="MYC1" s="1174"/>
      <c r="MYD1" s="1174"/>
      <c r="MYE1" s="1174"/>
      <c r="MYF1" s="1174"/>
      <c r="MYG1" s="1174"/>
      <c r="MYH1" s="1174"/>
      <c r="MYI1" s="1174"/>
      <c r="MYJ1" s="1174"/>
      <c r="MYK1" s="1174"/>
      <c r="MYL1" s="1174"/>
      <c r="MYM1" s="1174"/>
      <c r="MYN1" s="1174"/>
      <c r="MYO1" s="1174"/>
      <c r="MYP1" s="1174"/>
      <c r="MYQ1" s="1174"/>
      <c r="MYR1" s="1174"/>
      <c r="MYS1" s="1174"/>
      <c r="MYT1" s="1174"/>
      <c r="MYU1" s="1174"/>
      <c r="MYV1" s="1174"/>
      <c r="MYW1" s="1174"/>
      <c r="MYX1" s="1174"/>
      <c r="MYY1" s="1174"/>
      <c r="MYZ1" s="1174"/>
      <c r="MZA1" s="1174"/>
      <c r="MZB1" s="1174"/>
      <c r="MZC1" s="1174"/>
      <c r="MZD1" s="1174"/>
      <c r="MZE1" s="1174"/>
      <c r="MZF1" s="1174"/>
      <c r="MZG1" s="1174"/>
      <c r="MZH1" s="1174"/>
      <c r="MZI1" s="1174"/>
      <c r="MZJ1" s="1174"/>
      <c r="MZK1" s="1174"/>
      <c r="MZL1" s="1174"/>
      <c r="MZM1" s="1174"/>
      <c r="MZN1" s="1174"/>
      <c r="MZO1" s="1174"/>
      <c r="MZP1" s="1174"/>
      <c r="MZQ1" s="1174"/>
      <c r="MZR1" s="1174"/>
      <c r="MZS1" s="1174"/>
      <c r="MZT1" s="1174"/>
      <c r="MZU1" s="1174"/>
      <c r="MZV1" s="1174"/>
      <c r="MZW1" s="1174"/>
      <c r="MZX1" s="1174"/>
      <c r="MZY1" s="1174"/>
      <c r="MZZ1" s="1174"/>
      <c r="NAA1" s="1174"/>
      <c r="NAB1" s="1174"/>
      <c r="NAC1" s="1174"/>
      <c r="NAD1" s="1174"/>
      <c r="NAE1" s="1174"/>
      <c r="NAF1" s="1174"/>
      <c r="NAG1" s="1174"/>
      <c r="NAH1" s="1174"/>
      <c r="NAI1" s="1174"/>
      <c r="NAJ1" s="1174"/>
      <c r="NAK1" s="1174"/>
      <c r="NAL1" s="1174"/>
      <c r="NAM1" s="1174"/>
      <c r="NAN1" s="1174"/>
      <c r="NAO1" s="1174"/>
      <c r="NAP1" s="1174"/>
      <c r="NAQ1" s="1174"/>
      <c r="NAR1" s="1174"/>
      <c r="NAS1" s="1174"/>
      <c r="NAT1" s="1174"/>
      <c r="NAU1" s="1174"/>
      <c r="NAV1" s="1174"/>
      <c r="NAW1" s="1174"/>
      <c r="NAX1" s="1174"/>
      <c r="NAY1" s="1174"/>
      <c r="NAZ1" s="1174"/>
      <c r="NBA1" s="1174"/>
      <c r="NBB1" s="1174"/>
      <c r="NBC1" s="1174"/>
      <c r="NBD1" s="1174"/>
      <c r="NBE1" s="1174"/>
      <c r="NBF1" s="1174"/>
      <c r="NBG1" s="1174"/>
      <c r="NBH1" s="1174"/>
      <c r="NBI1" s="1174"/>
      <c r="NBJ1" s="1174"/>
      <c r="NBK1" s="1174"/>
      <c r="NBL1" s="1174"/>
      <c r="NBM1" s="1174"/>
      <c r="NBN1" s="1174"/>
      <c r="NBO1" s="1174"/>
      <c r="NBP1" s="1174"/>
      <c r="NBQ1" s="1174"/>
      <c r="NBR1" s="1174"/>
      <c r="NBS1" s="1174"/>
      <c r="NBT1" s="1174"/>
      <c r="NBU1" s="1174"/>
      <c r="NBV1" s="1174"/>
      <c r="NBW1" s="1174"/>
      <c r="NBX1" s="1174"/>
      <c r="NBY1" s="1174"/>
      <c r="NBZ1" s="1174"/>
      <c r="NCA1" s="1174"/>
      <c r="NCB1" s="1174"/>
      <c r="NCC1" s="1174"/>
      <c r="NCD1" s="1174"/>
      <c r="NCE1" s="1174"/>
      <c r="NCF1" s="1174"/>
      <c r="NCG1" s="1174"/>
      <c r="NCH1" s="1174"/>
      <c r="NCI1" s="1174"/>
      <c r="NCJ1" s="1174"/>
      <c r="NCK1" s="1174"/>
      <c r="NCL1" s="1174"/>
      <c r="NCM1" s="1174"/>
      <c r="NCN1" s="1174"/>
      <c r="NCO1" s="1174"/>
      <c r="NCP1" s="1174"/>
      <c r="NCQ1" s="1174"/>
      <c r="NCR1" s="1174"/>
      <c r="NCS1" s="1174"/>
      <c r="NCT1" s="1174"/>
      <c r="NCU1" s="1174"/>
      <c r="NCV1" s="1174"/>
      <c r="NCW1" s="1174"/>
      <c r="NCX1" s="1174"/>
      <c r="NCY1" s="1174"/>
      <c r="NCZ1" s="1174"/>
      <c r="NDA1" s="1174"/>
      <c r="NDB1" s="1174"/>
      <c r="NDC1" s="1174"/>
      <c r="NDD1" s="1174"/>
      <c r="NDE1" s="1174"/>
      <c r="NDF1" s="1174"/>
      <c r="NDG1" s="1174"/>
      <c r="NDH1" s="1174"/>
      <c r="NDI1" s="1174"/>
      <c r="NDJ1" s="1174"/>
      <c r="NDK1" s="1174"/>
      <c r="NDL1" s="1174"/>
      <c r="NDM1" s="1174"/>
      <c r="NDN1" s="1174"/>
      <c r="NDO1" s="1174"/>
      <c r="NDP1" s="1174"/>
      <c r="NDQ1" s="1174"/>
      <c r="NDR1" s="1174"/>
      <c r="NDS1" s="1174"/>
      <c r="NDT1" s="1174"/>
      <c r="NDU1" s="1174"/>
      <c r="NDV1" s="1174"/>
      <c r="NDW1" s="1174"/>
      <c r="NDX1" s="1174"/>
      <c r="NDY1" s="1174"/>
      <c r="NDZ1" s="1174"/>
      <c r="NEA1" s="1174"/>
      <c r="NEB1" s="1174"/>
      <c r="NEC1" s="1174"/>
      <c r="NED1" s="1174"/>
      <c r="NEE1" s="1174"/>
      <c r="NEF1" s="1174"/>
      <c r="NEG1" s="1174"/>
      <c r="NEH1" s="1174"/>
      <c r="NEI1" s="1174"/>
      <c r="NEJ1" s="1174"/>
      <c r="NEK1" s="1174"/>
      <c r="NEL1" s="1174"/>
      <c r="NEM1" s="1174"/>
      <c r="NEN1" s="1174"/>
      <c r="NEO1" s="1174"/>
      <c r="NEP1" s="1174"/>
      <c r="NEQ1" s="1174"/>
      <c r="NER1" s="1174"/>
      <c r="NES1" s="1174"/>
      <c r="NET1" s="1174"/>
      <c r="NEU1" s="1174"/>
      <c r="NEV1" s="1174"/>
      <c r="NEW1" s="1174"/>
      <c r="NEX1" s="1174"/>
      <c r="NEY1" s="1174"/>
      <c r="NEZ1" s="1174"/>
      <c r="NFA1" s="1174"/>
      <c r="NFB1" s="1174"/>
      <c r="NFC1" s="1174"/>
      <c r="NFD1" s="1174"/>
      <c r="NFE1" s="1174"/>
      <c r="NFF1" s="1174"/>
      <c r="NFG1" s="1174"/>
      <c r="NFH1" s="1174"/>
      <c r="NFI1" s="1174"/>
      <c r="NFJ1" s="1174"/>
      <c r="NFK1" s="1174"/>
      <c r="NFL1" s="1174"/>
      <c r="NFM1" s="1174"/>
      <c r="NFN1" s="1174"/>
      <c r="NFO1" s="1174"/>
      <c r="NFP1" s="1174"/>
      <c r="NFQ1" s="1174"/>
      <c r="NFR1" s="1174"/>
      <c r="NFS1" s="1174"/>
      <c r="NFT1" s="1174"/>
      <c r="NFU1" s="1174"/>
      <c r="NFV1" s="1174"/>
      <c r="NFW1" s="1174"/>
      <c r="NFX1" s="1174"/>
      <c r="NFY1" s="1174"/>
      <c r="NFZ1" s="1174"/>
      <c r="NGA1" s="1174"/>
      <c r="NGB1" s="1174"/>
      <c r="NGC1" s="1174"/>
      <c r="NGD1" s="1174"/>
      <c r="NGE1" s="1174"/>
      <c r="NGF1" s="1174"/>
      <c r="NGG1" s="1174"/>
      <c r="NGH1" s="1174"/>
      <c r="NGI1" s="1174"/>
      <c r="NGJ1" s="1174"/>
      <c r="NGK1" s="1174"/>
      <c r="NGL1" s="1174"/>
      <c r="NGM1" s="1174"/>
      <c r="NGN1" s="1174"/>
      <c r="NGO1" s="1174"/>
      <c r="NGP1" s="1174"/>
      <c r="NGQ1" s="1174"/>
      <c r="NGR1" s="1174"/>
      <c r="NGS1" s="1174"/>
      <c r="NGT1" s="1174"/>
      <c r="NGU1" s="1174"/>
      <c r="NGV1" s="1174"/>
      <c r="NGW1" s="1174"/>
      <c r="NGX1" s="1174"/>
      <c r="NGY1" s="1174"/>
      <c r="NGZ1" s="1174"/>
      <c r="NHA1" s="1174"/>
      <c r="NHB1" s="1174"/>
      <c r="NHC1" s="1174"/>
      <c r="NHD1" s="1174"/>
      <c r="NHE1" s="1174"/>
      <c r="NHF1" s="1174"/>
      <c r="NHG1" s="1174"/>
      <c r="NHH1" s="1174"/>
      <c r="NHI1" s="1174"/>
      <c r="NHJ1" s="1174"/>
      <c r="NHK1" s="1174"/>
      <c r="NHL1" s="1174"/>
      <c r="NHM1" s="1174"/>
      <c r="NHN1" s="1174"/>
      <c r="NHO1" s="1174"/>
      <c r="NHP1" s="1174"/>
      <c r="NHQ1" s="1174"/>
      <c r="NHR1" s="1174"/>
      <c r="NHS1" s="1174"/>
      <c r="NHT1" s="1174"/>
      <c r="NHU1" s="1174"/>
      <c r="NHV1" s="1174"/>
      <c r="NHW1" s="1174"/>
      <c r="NHX1" s="1174"/>
      <c r="NHY1" s="1174"/>
      <c r="NHZ1" s="1174"/>
      <c r="NIA1" s="1174"/>
      <c r="NIB1" s="1174"/>
      <c r="NIC1" s="1174"/>
      <c r="NID1" s="1174"/>
      <c r="NIE1" s="1174"/>
      <c r="NIF1" s="1174"/>
      <c r="NIG1" s="1174"/>
      <c r="NIH1" s="1174"/>
      <c r="NII1" s="1174"/>
      <c r="NIJ1" s="1174"/>
      <c r="NIK1" s="1174"/>
      <c r="NIL1" s="1174"/>
      <c r="NIM1" s="1174"/>
      <c r="NIN1" s="1174"/>
      <c r="NIO1" s="1174"/>
      <c r="NIP1" s="1174"/>
      <c r="NIQ1" s="1174"/>
      <c r="NIR1" s="1174"/>
      <c r="NIS1" s="1174"/>
      <c r="NIT1" s="1174"/>
      <c r="NIU1" s="1174"/>
      <c r="NIV1" s="1174"/>
      <c r="NIW1" s="1174"/>
      <c r="NIX1" s="1174"/>
      <c r="NIY1" s="1174"/>
      <c r="NIZ1" s="1174"/>
      <c r="NJA1" s="1174"/>
      <c r="NJB1" s="1174"/>
      <c r="NJC1" s="1174"/>
      <c r="NJD1" s="1174"/>
      <c r="NJE1" s="1174"/>
      <c r="NJF1" s="1174"/>
      <c r="NJG1" s="1174"/>
      <c r="NJH1" s="1174"/>
      <c r="NJI1" s="1174"/>
      <c r="NJJ1" s="1174"/>
      <c r="NJK1" s="1174"/>
      <c r="NJL1" s="1174"/>
      <c r="NJM1" s="1174"/>
      <c r="NJN1" s="1174"/>
      <c r="NJO1" s="1174"/>
      <c r="NJP1" s="1174"/>
      <c r="NJQ1" s="1174"/>
      <c r="NJR1" s="1174"/>
      <c r="NJS1" s="1174"/>
      <c r="NJT1" s="1174"/>
      <c r="NJU1" s="1174"/>
      <c r="NJV1" s="1174"/>
      <c r="NJW1" s="1174"/>
      <c r="NJX1" s="1174"/>
      <c r="NJY1" s="1174"/>
      <c r="NJZ1" s="1174"/>
      <c r="NKA1" s="1174"/>
      <c r="NKB1" s="1174"/>
      <c r="NKC1" s="1174"/>
      <c r="NKD1" s="1174"/>
      <c r="NKE1" s="1174"/>
      <c r="NKF1" s="1174"/>
      <c r="NKG1" s="1174"/>
      <c r="NKH1" s="1174"/>
      <c r="NKI1" s="1174"/>
      <c r="NKJ1" s="1174"/>
      <c r="NKK1" s="1174"/>
      <c r="NKL1" s="1174"/>
      <c r="NKM1" s="1174"/>
      <c r="NKN1" s="1174"/>
      <c r="NKO1" s="1174"/>
      <c r="NKP1" s="1174"/>
      <c r="NKQ1" s="1174"/>
      <c r="NKR1" s="1174"/>
      <c r="NKS1" s="1174"/>
      <c r="NKT1" s="1174"/>
      <c r="NKU1" s="1174"/>
      <c r="NKV1" s="1174"/>
      <c r="NKW1" s="1174"/>
      <c r="NKX1" s="1174"/>
      <c r="NKY1" s="1174"/>
      <c r="NKZ1" s="1174"/>
      <c r="NLA1" s="1174"/>
      <c r="NLB1" s="1174"/>
      <c r="NLC1" s="1174"/>
      <c r="NLD1" s="1174"/>
      <c r="NLE1" s="1174"/>
      <c r="NLF1" s="1174"/>
      <c r="NLG1" s="1174"/>
      <c r="NLH1" s="1174"/>
      <c r="NLI1" s="1174"/>
      <c r="NLJ1" s="1174"/>
      <c r="NLK1" s="1174"/>
      <c r="NLL1" s="1174"/>
      <c r="NLM1" s="1174"/>
      <c r="NLN1" s="1174"/>
      <c r="NLO1" s="1174"/>
      <c r="NLP1" s="1174"/>
      <c r="NLQ1" s="1174"/>
      <c r="NLR1" s="1174"/>
      <c r="NLS1" s="1174"/>
      <c r="NLT1" s="1174"/>
      <c r="NLU1" s="1174"/>
      <c r="NLV1" s="1174"/>
      <c r="NLW1" s="1174"/>
      <c r="NLX1" s="1174"/>
      <c r="NLY1" s="1174"/>
      <c r="NLZ1" s="1174"/>
      <c r="NMA1" s="1174"/>
      <c r="NMB1" s="1174"/>
      <c r="NMC1" s="1174"/>
      <c r="NMD1" s="1174"/>
      <c r="NME1" s="1174"/>
      <c r="NMF1" s="1174"/>
      <c r="NMG1" s="1174"/>
      <c r="NMH1" s="1174"/>
      <c r="NMI1" s="1174"/>
      <c r="NMJ1" s="1174"/>
      <c r="NMK1" s="1174"/>
      <c r="NML1" s="1174"/>
      <c r="NMM1" s="1174"/>
      <c r="NMN1" s="1174"/>
      <c r="NMO1" s="1174"/>
      <c r="NMP1" s="1174"/>
      <c r="NMQ1" s="1174"/>
      <c r="NMR1" s="1174"/>
      <c r="NMS1" s="1174"/>
      <c r="NMT1" s="1174"/>
      <c r="NMU1" s="1174"/>
      <c r="NMV1" s="1174"/>
      <c r="NMW1" s="1174"/>
      <c r="NMX1" s="1174"/>
      <c r="NMY1" s="1174"/>
      <c r="NMZ1" s="1174"/>
      <c r="NNA1" s="1174"/>
      <c r="NNB1" s="1174"/>
      <c r="NNC1" s="1174"/>
      <c r="NND1" s="1174"/>
      <c r="NNE1" s="1174"/>
      <c r="NNF1" s="1174"/>
      <c r="NNG1" s="1174"/>
      <c r="NNH1" s="1174"/>
      <c r="NNI1" s="1174"/>
      <c r="NNJ1" s="1174"/>
      <c r="NNK1" s="1174"/>
      <c r="NNL1" s="1174"/>
      <c r="NNM1" s="1174"/>
      <c r="NNN1" s="1174"/>
      <c r="NNO1" s="1174"/>
      <c r="NNP1" s="1174"/>
      <c r="NNQ1" s="1174"/>
      <c r="NNR1" s="1174"/>
      <c r="NNS1" s="1174"/>
      <c r="NNT1" s="1174"/>
      <c r="NNU1" s="1174"/>
      <c r="NNV1" s="1174"/>
      <c r="NNW1" s="1174"/>
      <c r="NNX1" s="1174"/>
      <c r="NNY1" s="1174"/>
      <c r="NNZ1" s="1174"/>
      <c r="NOA1" s="1174"/>
      <c r="NOB1" s="1174"/>
      <c r="NOC1" s="1174"/>
      <c r="NOD1" s="1174"/>
      <c r="NOE1" s="1174"/>
      <c r="NOF1" s="1174"/>
      <c r="NOG1" s="1174"/>
      <c r="NOH1" s="1174"/>
      <c r="NOI1" s="1174"/>
      <c r="NOJ1" s="1174"/>
      <c r="NOK1" s="1174"/>
      <c r="NOL1" s="1174"/>
      <c r="NOM1" s="1174"/>
      <c r="NON1" s="1174"/>
      <c r="NOO1" s="1174"/>
      <c r="NOP1" s="1174"/>
      <c r="NOQ1" s="1174"/>
      <c r="NOR1" s="1174"/>
      <c r="NOS1" s="1174"/>
      <c r="NOT1" s="1174"/>
      <c r="NOU1" s="1174"/>
      <c r="NOV1" s="1174"/>
      <c r="NOW1" s="1174"/>
      <c r="NOX1" s="1174"/>
      <c r="NOY1" s="1174"/>
      <c r="NOZ1" s="1174"/>
      <c r="NPA1" s="1174"/>
      <c r="NPB1" s="1174"/>
      <c r="NPC1" s="1174"/>
      <c r="NPD1" s="1174"/>
      <c r="NPE1" s="1174"/>
      <c r="NPF1" s="1174"/>
      <c r="NPG1" s="1174"/>
      <c r="NPH1" s="1174"/>
      <c r="NPI1" s="1174"/>
      <c r="NPJ1" s="1174"/>
      <c r="NPK1" s="1174"/>
      <c r="NPL1" s="1174"/>
      <c r="NPM1" s="1174"/>
      <c r="NPN1" s="1174"/>
      <c r="NPO1" s="1174"/>
      <c r="NPP1" s="1174"/>
      <c r="NPQ1" s="1174"/>
      <c r="NPR1" s="1174"/>
      <c r="NPS1" s="1174"/>
      <c r="NPT1" s="1174"/>
      <c r="NPU1" s="1174"/>
      <c r="NPV1" s="1174"/>
      <c r="NPW1" s="1174"/>
      <c r="NPX1" s="1174"/>
      <c r="NPY1" s="1174"/>
      <c r="NPZ1" s="1174"/>
      <c r="NQA1" s="1174"/>
      <c r="NQB1" s="1174"/>
      <c r="NQC1" s="1174"/>
      <c r="NQD1" s="1174"/>
      <c r="NQE1" s="1174"/>
      <c r="NQF1" s="1174"/>
      <c r="NQG1" s="1174"/>
      <c r="NQH1" s="1174"/>
      <c r="NQI1" s="1174"/>
      <c r="NQJ1" s="1174"/>
      <c r="NQK1" s="1174"/>
      <c r="NQL1" s="1174"/>
      <c r="NQM1" s="1174"/>
      <c r="NQN1" s="1174"/>
      <c r="NQO1" s="1174"/>
      <c r="NQP1" s="1174"/>
      <c r="NQQ1" s="1174"/>
      <c r="NQR1" s="1174"/>
      <c r="NQS1" s="1174"/>
      <c r="NQT1" s="1174"/>
      <c r="NQU1" s="1174"/>
      <c r="NQV1" s="1174"/>
      <c r="NQW1" s="1174"/>
      <c r="NQX1" s="1174"/>
      <c r="NQY1" s="1174"/>
      <c r="NQZ1" s="1174"/>
      <c r="NRA1" s="1174"/>
      <c r="NRB1" s="1174"/>
      <c r="NRC1" s="1174"/>
      <c r="NRD1" s="1174"/>
      <c r="NRE1" s="1174"/>
      <c r="NRF1" s="1174"/>
      <c r="NRG1" s="1174"/>
      <c r="NRH1" s="1174"/>
      <c r="NRI1" s="1174"/>
      <c r="NRJ1" s="1174"/>
      <c r="NRK1" s="1174"/>
      <c r="NRL1" s="1174"/>
      <c r="NRM1" s="1174"/>
      <c r="NRN1" s="1174"/>
      <c r="NRO1" s="1174"/>
      <c r="NRP1" s="1174"/>
      <c r="NRQ1" s="1174"/>
      <c r="NRR1" s="1174"/>
      <c r="NRS1" s="1174"/>
      <c r="NRT1" s="1174"/>
      <c r="NRU1" s="1174"/>
      <c r="NRV1" s="1174"/>
      <c r="NRW1" s="1174"/>
      <c r="NRX1" s="1174"/>
      <c r="NRY1" s="1174"/>
      <c r="NRZ1" s="1174"/>
      <c r="NSA1" s="1174"/>
      <c r="NSB1" s="1174"/>
      <c r="NSC1" s="1174"/>
      <c r="NSD1" s="1174"/>
      <c r="NSE1" s="1174"/>
      <c r="NSF1" s="1174"/>
      <c r="NSG1" s="1174"/>
      <c r="NSH1" s="1174"/>
      <c r="NSI1" s="1174"/>
      <c r="NSJ1" s="1174"/>
      <c r="NSK1" s="1174"/>
      <c r="NSL1" s="1174"/>
      <c r="NSM1" s="1174"/>
      <c r="NSN1" s="1174"/>
      <c r="NSO1" s="1174"/>
      <c r="NSP1" s="1174"/>
      <c r="NSQ1" s="1174"/>
      <c r="NSR1" s="1174"/>
      <c r="NSS1" s="1174"/>
      <c r="NST1" s="1174"/>
      <c r="NSU1" s="1174"/>
      <c r="NSV1" s="1174"/>
      <c r="NSW1" s="1174"/>
      <c r="NSX1" s="1174"/>
      <c r="NSY1" s="1174"/>
      <c r="NSZ1" s="1174"/>
      <c r="NTA1" s="1174"/>
      <c r="NTB1" s="1174"/>
      <c r="NTC1" s="1174"/>
      <c r="NTD1" s="1174"/>
      <c r="NTE1" s="1174"/>
      <c r="NTF1" s="1174"/>
      <c r="NTG1" s="1174"/>
      <c r="NTH1" s="1174"/>
      <c r="NTI1" s="1174"/>
      <c r="NTJ1" s="1174"/>
      <c r="NTK1" s="1174"/>
      <c r="NTL1" s="1174"/>
      <c r="NTM1" s="1174"/>
      <c r="NTN1" s="1174"/>
      <c r="NTO1" s="1174"/>
      <c r="NTP1" s="1174"/>
      <c r="NTQ1" s="1174"/>
      <c r="NTR1" s="1174"/>
      <c r="NTS1" s="1174"/>
      <c r="NTT1" s="1174"/>
      <c r="NTU1" s="1174"/>
      <c r="NTV1" s="1174"/>
      <c r="NTW1" s="1174"/>
      <c r="NTX1" s="1174"/>
      <c r="NTY1" s="1174"/>
      <c r="NTZ1" s="1174"/>
      <c r="NUA1" s="1174"/>
      <c r="NUB1" s="1174"/>
      <c r="NUC1" s="1174"/>
      <c r="NUD1" s="1174"/>
      <c r="NUE1" s="1174"/>
      <c r="NUF1" s="1174"/>
      <c r="NUG1" s="1174"/>
      <c r="NUH1" s="1174"/>
      <c r="NUI1" s="1174"/>
      <c r="NUJ1" s="1174"/>
      <c r="NUK1" s="1174"/>
      <c r="NUL1" s="1174"/>
      <c r="NUM1" s="1174"/>
      <c r="NUN1" s="1174"/>
      <c r="NUO1" s="1174"/>
      <c r="NUP1" s="1174"/>
      <c r="NUQ1" s="1174"/>
      <c r="NUR1" s="1174"/>
      <c r="NUS1" s="1174"/>
      <c r="NUT1" s="1174"/>
      <c r="NUU1" s="1174"/>
      <c r="NUV1" s="1174"/>
      <c r="NUW1" s="1174"/>
      <c r="NUX1" s="1174"/>
      <c r="NUY1" s="1174"/>
      <c r="NUZ1" s="1174"/>
      <c r="NVA1" s="1174"/>
      <c r="NVB1" s="1174"/>
      <c r="NVC1" s="1174"/>
      <c r="NVD1" s="1174"/>
      <c r="NVE1" s="1174"/>
      <c r="NVF1" s="1174"/>
      <c r="NVG1" s="1174"/>
      <c r="NVH1" s="1174"/>
      <c r="NVI1" s="1174"/>
      <c r="NVJ1" s="1174"/>
      <c r="NVK1" s="1174"/>
      <c r="NVL1" s="1174"/>
      <c r="NVM1" s="1174"/>
      <c r="NVN1" s="1174"/>
      <c r="NVO1" s="1174"/>
      <c r="NVP1" s="1174"/>
      <c r="NVQ1" s="1174"/>
      <c r="NVR1" s="1174"/>
      <c r="NVS1" s="1174"/>
      <c r="NVT1" s="1174"/>
      <c r="NVU1" s="1174"/>
      <c r="NVV1" s="1174"/>
      <c r="NVW1" s="1174"/>
      <c r="NVX1" s="1174"/>
      <c r="NVY1" s="1174"/>
      <c r="NVZ1" s="1174"/>
      <c r="NWA1" s="1174"/>
      <c r="NWB1" s="1174"/>
      <c r="NWC1" s="1174"/>
      <c r="NWD1" s="1174"/>
      <c r="NWE1" s="1174"/>
      <c r="NWF1" s="1174"/>
      <c r="NWG1" s="1174"/>
      <c r="NWH1" s="1174"/>
      <c r="NWI1" s="1174"/>
      <c r="NWJ1" s="1174"/>
      <c r="NWK1" s="1174"/>
      <c r="NWL1" s="1174"/>
      <c r="NWM1" s="1174"/>
      <c r="NWN1" s="1174"/>
      <c r="NWO1" s="1174"/>
      <c r="NWP1" s="1174"/>
      <c r="NWQ1" s="1174"/>
      <c r="NWR1" s="1174"/>
      <c r="NWS1" s="1174"/>
      <c r="NWT1" s="1174"/>
      <c r="NWU1" s="1174"/>
      <c r="NWV1" s="1174"/>
      <c r="NWW1" s="1174"/>
      <c r="NWX1" s="1174"/>
      <c r="NWY1" s="1174"/>
      <c r="NWZ1" s="1174"/>
      <c r="NXA1" s="1174"/>
      <c r="NXB1" s="1174"/>
      <c r="NXC1" s="1174"/>
      <c r="NXD1" s="1174"/>
      <c r="NXE1" s="1174"/>
      <c r="NXF1" s="1174"/>
      <c r="NXG1" s="1174"/>
      <c r="NXH1" s="1174"/>
      <c r="NXI1" s="1174"/>
      <c r="NXJ1" s="1174"/>
      <c r="NXK1" s="1174"/>
      <c r="NXL1" s="1174"/>
      <c r="NXM1" s="1174"/>
      <c r="NXN1" s="1174"/>
      <c r="NXO1" s="1174"/>
      <c r="NXP1" s="1174"/>
      <c r="NXQ1" s="1174"/>
      <c r="NXR1" s="1174"/>
      <c r="NXS1" s="1174"/>
      <c r="NXT1" s="1174"/>
      <c r="NXU1" s="1174"/>
      <c r="NXV1" s="1174"/>
      <c r="NXW1" s="1174"/>
      <c r="NXX1" s="1174"/>
      <c r="NXY1" s="1174"/>
      <c r="NXZ1" s="1174"/>
      <c r="NYA1" s="1174"/>
      <c r="NYB1" s="1174"/>
      <c r="NYC1" s="1174"/>
      <c r="NYD1" s="1174"/>
      <c r="NYE1" s="1174"/>
      <c r="NYF1" s="1174"/>
      <c r="NYG1" s="1174"/>
      <c r="NYH1" s="1174"/>
      <c r="NYI1" s="1174"/>
      <c r="NYJ1" s="1174"/>
      <c r="NYK1" s="1174"/>
      <c r="NYL1" s="1174"/>
      <c r="NYM1" s="1174"/>
      <c r="NYN1" s="1174"/>
      <c r="NYO1" s="1174"/>
      <c r="NYP1" s="1174"/>
      <c r="NYQ1" s="1174"/>
      <c r="NYR1" s="1174"/>
      <c r="NYS1" s="1174"/>
      <c r="NYT1" s="1174"/>
      <c r="NYU1" s="1174"/>
      <c r="NYV1" s="1174"/>
      <c r="NYW1" s="1174"/>
      <c r="NYX1" s="1174"/>
      <c r="NYY1" s="1174"/>
      <c r="NYZ1" s="1174"/>
      <c r="NZA1" s="1174"/>
      <c r="NZB1" s="1174"/>
      <c r="NZC1" s="1174"/>
      <c r="NZD1" s="1174"/>
      <c r="NZE1" s="1174"/>
      <c r="NZF1" s="1174"/>
      <c r="NZG1" s="1174"/>
      <c r="NZH1" s="1174"/>
      <c r="NZI1" s="1174"/>
      <c r="NZJ1" s="1174"/>
      <c r="NZK1" s="1174"/>
      <c r="NZL1" s="1174"/>
      <c r="NZM1" s="1174"/>
      <c r="NZN1" s="1174"/>
      <c r="NZO1" s="1174"/>
      <c r="NZP1" s="1174"/>
      <c r="NZQ1" s="1174"/>
      <c r="NZR1" s="1174"/>
      <c r="NZS1" s="1174"/>
      <c r="NZT1" s="1174"/>
      <c r="NZU1" s="1174"/>
      <c r="NZV1" s="1174"/>
      <c r="NZW1" s="1174"/>
      <c r="NZX1" s="1174"/>
      <c r="NZY1" s="1174"/>
      <c r="NZZ1" s="1174"/>
      <c r="OAA1" s="1174"/>
      <c r="OAB1" s="1174"/>
      <c r="OAC1" s="1174"/>
      <c r="OAD1" s="1174"/>
      <c r="OAE1" s="1174"/>
      <c r="OAF1" s="1174"/>
      <c r="OAG1" s="1174"/>
      <c r="OAH1" s="1174"/>
      <c r="OAI1" s="1174"/>
      <c r="OAJ1" s="1174"/>
      <c r="OAK1" s="1174"/>
      <c r="OAL1" s="1174"/>
      <c r="OAM1" s="1174"/>
      <c r="OAN1" s="1174"/>
      <c r="OAO1" s="1174"/>
      <c r="OAP1" s="1174"/>
      <c r="OAQ1" s="1174"/>
      <c r="OAR1" s="1174"/>
      <c r="OAS1" s="1174"/>
      <c r="OAT1" s="1174"/>
      <c r="OAU1" s="1174"/>
      <c r="OAV1" s="1174"/>
      <c r="OAW1" s="1174"/>
      <c r="OAX1" s="1174"/>
      <c r="OAY1" s="1174"/>
      <c r="OAZ1" s="1174"/>
      <c r="OBA1" s="1174"/>
      <c r="OBB1" s="1174"/>
      <c r="OBC1" s="1174"/>
      <c r="OBD1" s="1174"/>
      <c r="OBE1" s="1174"/>
      <c r="OBF1" s="1174"/>
      <c r="OBG1" s="1174"/>
      <c r="OBH1" s="1174"/>
      <c r="OBI1" s="1174"/>
      <c r="OBJ1" s="1174"/>
      <c r="OBK1" s="1174"/>
      <c r="OBL1" s="1174"/>
      <c r="OBM1" s="1174"/>
      <c r="OBN1" s="1174"/>
      <c r="OBO1" s="1174"/>
      <c r="OBP1" s="1174"/>
      <c r="OBQ1" s="1174"/>
      <c r="OBR1" s="1174"/>
      <c r="OBS1" s="1174"/>
      <c r="OBT1" s="1174"/>
      <c r="OBU1" s="1174"/>
      <c r="OBV1" s="1174"/>
      <c r="OBW1" s="1174"/>
      <c r="OBX1" s="1174"/>
      <c r="OBY1" s="1174"/>
      <c r="OBZ1" s="1174"/>
      <c r="OCA1" s="1174"/>
      <c r="OCB1" s="1174"/>
      <c r="OCC1" s="1174"/>
      <c r="OCD1" s="1174"/>
      <c r="OCE1" s="1174"/>
      <c r="OCF1" s="1174"/>
      <c r="OCG1" s="1174"/>
      <c r="OCH1" s="1174"/>
      <c r="OCI1" s="1174"/>
      <c r="OCJ1" s="1174"/>
      <c r="OCK1" s="1174"/>
      <c r="OCL1" s="1174"/>
      <c r="OCM1" s="1174"/>
      <c r="OCN1" s="1174"/>
      <c r="OCO1" s="1174"/>
      <c r="OCP1" s="1174"/>
      <c r="OCQ1" s="1174"/>
      <c r="OCR1" s="1174"/>
      <c r="OCS1" s="1174"/>
      <c r="OCT1" s="1174"/>
      <c r="OCU1" s="1174"/>
      <c r="OCV1" s="1174"/>
      <c r="OCW1" s="1174"/>
      <c r="OCX1" s="1174"/>
      <c r="OCY1" s="1174"/>
      <c r="OCZ1" s="1174"/>
      <c r="ODA1" s="1174"/>
      <c r="ODB1" s="1174"/>
      <c r="ODC1" s="1174"/>
      <c r="ODD1" s="1174"/>
      <c r="ODE1" s="1174"/>
      <c r="ODF1" s="1174"/>
      <c r="ODG1" s="1174"/>
      <c r="ODH1" s="1174"/>
      <c r="ODI1" s="1174"/>
      <c r="ODJ1" s="1174"/>
      <c r="ODK1" s="1174"/>
      <c r="ODL1" s="1174"/>
      <c r="ODM1" s="1174"/>
      <c r="ODN1" s="1174"/>
      <c r="ODO1" s="1174"/>
      <c r="ODP1" s="1174"/>
      <c r="ODQ1" s="1174"/>
      <c r="ODR1" s="1174"/>
      <c r="ODS1" s="1174"/>
      <c r="ODT1" s="1174"/>
      <c r="ODU1" s="1174"/>
      <c r="ODV1" s="1174"/>
      <c r="ODW1" s="1174"/>
      <c r="ODX1" s="1174"/>
      <c r="ODY1" s="1174"/>
      <c r="ODZ1" s="1174"/>
      <c r="OEA1" s="1174"/>
      <c r="OEB1" s="1174"/>
      <c r="OEC1" s="1174"/>
      <c r="OED1" s="1174"/>
      <c r="OEE1" s="1174"/>
      <c r="OEF1" s="1174"/>
      <c r="OEG1" s="1174"/>
      <c r="OEH1" s="1174"/>
      <c r="OEI1" s="1174"/>
      <c r="OEJ1" s="1174"/>
      <c r="OEK1" s="1174"/>
      <c r="OEL1" s="1174"/>
      <c r="OEM1" s="1174"/>
      <c r="OEN1" s="1174"/>
      <c r="OEO1" s="1174"/>
      <c r="OEP1" s="1174"/>
      <c r="OEQ1" s="1174"/>
      <c r="OER1" s="1174"/>
      <c r="OES1" s="1174"/>
      <c r="OET1" s="1174"/>
      <c r="OEU1" s="1174"/>
      <c r="OEV1" s="1174"/>
      <c r="OEW1" s="1174"/>
      <c r="OEX1" s="1174"/>
      <c r="OEY1" s="1174"/>
      <c r="OEZ1" s="1174"/>
      <c r="OFA1" s="1174"/>
      <c r="OFB1" s="1174"/>
      <c r="OFC1" s="1174"/>
      <c r="OFD1" s="1174"/>
      <c r="OFE1" s="1174"/>
      <c r="OFF1" s="1174"/>
      <c r="OFG1" s="1174"/>
      <c r="OFH1" s="1174"/>
      <c r="OFI1" s="1174"/>
      <c r="OFJ1" s="1174"/>
      <c r="OFK1" s="1174"/>
      <c r="OFL1" s="1174"/>
      <c r="OFM1" s="1174"/>
      <c r="OFN1" s="1174"/>
      <c r="OFO1" s="1174"/>
      <c r="OFP1" s="1174"/>
      <c r="OFQ1" s="1174"/>
      <c r="OFR1" s="1174"/>
      <c r="OFS1" s="1174"/>
      <c r="OFT1" s="1174"/>
      <c r="OFU1" s="1174"/>
      <c r="OFV1" s="1174"/>
      <c r="OFW1" s="1174"/>
      <c r="OFX1" s="1174"/>
      <c r="OFY1" s="1174"/>
      <c r="OFZ1" s="1174"/>
      <c r="OGA1" s="1174"/>
      <c r="OGB1" s="1174"/>
      <c r="OGC1" s="1174"/>
      <c r="OGD1" s="1174"/>
      <c r="OGE1" s="1174"/>
      <c r="OGF1" s="1174"/>
      <c r="OGG1" s="1174"/>
      <c r="OGH1" s="1174"/>
      <c r="OGI1" s="1174"/>
      <c r="OGJ1" s="1174"/>
      <c r="OGK1" s="1174"/>
      <c r="OGL1" s="1174"/>
      <c r="OGM1" s="1174"/>
      <c r="OGN1" s="1174"/>
      <c r="OGO1" s="1174"/>
      <c r="OGP1" s="1174"/>
      <c r="OGQ1" s="1174"/>
      <c r="OGR1" s="1174"/>
      <c r="OGS1" s="1174"/>
      <c r="OGT1" s="1174"/>
      <c r="OGU1" s="1174"/>
      <c r="OGV1" s="1174"/>
      <c r="OGW1" s="1174"/>
      <c r="OGX1" s="1174"/>
      <c r="OGY1" s="1174"/>
      <c r="OGZ1" s="1174"/>
      <c r="OHA1" s="1174"/>
      <c r="OHB1" s="1174"/>
      <c r="OHC1" s="1174"/>
      <c r="OHD1" s="1174"/>
      <c r="OHE1" s="1174"/>
      <c r="OHF1" s="1174"/>
      <c r="OHG1" s="1174"/>
      <c r="OHH1" s="1174"/>
      <c r="OHI1" s="1174"/>
      <c r="OHJ1" s="1174"/>
      <c r="OHK1" s="1174"/>
      <c r="OHL1" s="1174"/>
      <c r="OHM1" s="1174"/>
      <c r="OHN1" s="1174"/>
      <c r="OHO1" s="1174"/>
      <c r="OHP1" s="1174"/>
      <c r="OHQ1" s="1174"/>
      <c r="OHR1" s="1174"/>
      <c r="OHS1" s="1174"/>
      <c r="OHT1" s="1174"/>
      <c r="OHU1" s="1174"/>
      <c r="OHV1" s="1174"/>
      <c r="OHW1" s="1174"/>
      <c r="OHX1" s="1174"/>
      <c r="OHY1" s="1174"/>
      <c r="OHZ1" s="1174"/>
      <c r="OIA1" s="1174"/>
      <c r="OIB1" s="1174"/>
      <c r="OIC1" s="1174"/>
      <c r="OID1" s="1174"/>
      <c r="OIE1" s="1174"/>
      <c r="OIF1" s="1174"/>
      <c r="OIG1" s="1174"/>
      <c r="OIH1" s="1174"/>
      <c r="OII1" s="1174"/>
      <c r="OIJ1" s="1174"/>
      <c r="OIK1" s="1174"/>
      <c r="OIL1" s="1174"/>
      <c r="OIM1" s="1174"/>
      <c r="OIN1" s="1174"/>
      <c r="OIO1" s="1174"/>
      <c r="OIP1" s="1174"/>
      <c r="OIQ1" s="1174"/>
      <c r="OIR1" s="1174"/>
      <c r="OIS1" s="1174"/>
      <c r="OIT1" s="1174"/>
      <c r="OIU1" s="1174"/>
      <c r="OIV1" s="1174"/>
      <c r="OIW1" s="1174"/>
      <c r="OIX1" s="1174"/>
      <c r="OIY1" s="1174"/>
      <c r="OIZ1" s="1174"/>
      <c r="OJA1" s="1174"/>
      <c r="OJB1" s="1174"/>
      <c r="OJC1" s="1174"/>
      <c r="OJD1" s="1174"/>
      <c r="OJE1" s="1174"/>
      <c r="OJF1" s="1174"/>
      <c r="OJG1" s="1174"/>
      <c r="OJH1" s="1174"/>
      <c r="OJI1" s="1174"/>
      <c r="OJJ1" s="1174"/>
      <c r="OJK1" s="1174"/>
      <c r="OJL1" s="1174"/>
      <c r="OJM1" s="1174"/>
      <c r="OJN1" s="1174"/>
      <c r="OJO1" s="1174"/>
      <c r="OJP1" s="1174"/>
      <c r="OJQ1" s="1174"/>
      <c r="OJR1" s="1174"/>
      <c r="OJS1" s="1174"/>
      <c r="OJT1" s="1174"/>
      <c r="OJU1" s="1174"/>
      <c r="OJV1" s="1174"/>
      <c r="OJW1" s="1174"/>
      <c r="OJX1" s="1174"/>
      <c r="OJY1" s="1174"/>
      <c r="OJZ1" s="1174"/>
      <c r="OKA1" s="1174"/>
      <c r="OKB1" s="1174"/>
      <c r="OKC1" s="1174"/>
      <c r="OKD1" s="1174"/>
      <c r="OKE1" s="1174"/>
      <c r="OKF1" s="1174"/>
      <c r="OKG1" s="1174"/>
      <c r="OKH1" s="1174"/>
      <c r="OKI1" s="1174"/>
      <c r="OKJ1" s="1174"/>
      <c r="OKK1" s="1174"/>
      <c r="OKL1" s="1174"/>
      <c r="OKM1" s="1174"/>
      <c r="OKN1" s="1174"/>
      <c r="OKO1" s="1174"/>
      <c r="OKP1" s="1174"/>
      <c r="OKQ1" s="1174"/>
      <c r="OKR1" s="1174"/>
      <c r="OKS1" s="1174"/>
      <c r="OKT1" s="1174"/>
      <c r="OKU1" s="1174"/>
      <c r="OKV1" s="1174"/>
      <c r="OKW1" s="1174"/>
      <c r="OKX1" s="1174"/>
      <c r="OKY1" s="1174"/>
      <c r="OKZ1" s="1174"/>
      <c r="OLA1" s="1174"/>
      <c r="OLB1" s="1174"/>
      <c r="OLC1" s="1174"/>
      <c r="OLD1" s="1174"/>
      <c r="OLE1" s="1174"/>
      <c r="OLF1" s="1174"/>
      <c r="OLG1" s="1174"/>
      <c r="OLH1" s="1174"/>
      <c r="OLI1" s="1174"/>
      <c r="OLJ1" s="1174"/>
      <c r="OLK1" s="1174"/>
      <c r="OLL1" s="1174"/>
      <c r="OLM1" s="1174"/>
      <c r="OLN1" s="1174"/>
      <c r="OLO1" s="1174"/>
      <c r="OLP1" s="1174"/>
      <c r="OLQ1" s="1174"/>
      <c r="OLR1" s="1174"/>
      <c r="OLS1" s="1174"/>
      <c r="OLT1" s="1174"/>
      <c r="OLU1" s="1174"/>
      <c r="OLV1" s="1174"/>
      <c r="OLW1" s="1174"/>
      <c r="OLX1" s="1174"/>
      <c r="OLY1" s="1174"/>
      <c r="OLZ1" s="1174"/>
      <c r="OMA1" s="1174"/>
      <c r="OMB1" s="1174"/>
      <c r="OMC1" s="1174"/>
      <c r="OMD1" s="1174"/>
      <c r="OME1" s="1174"/>
      <c r="OMF1" s="1174"/>
      <c r="OMG1" s="1174"/>
      <c r="OMH1" s="1174"/>
      <c r="OMI1" s="1174"/>
      <c r="OMJ1" s="1174"/>
      <c r="OMK1" s="1174"/>
      <c r="OML1" s="1174"/>
      <c r="OMM1" s="1174"/>
      <c r="OMN1" s="1174"/>
      <c r="OMO1" s="1174"/>
      <c r="OMP1" s="1174"/>
      <c r="OMQ1" s="1174"/>
      <c r="OMR1" s="1174"/>
      <c r="OMS1" s="1174"/>
      <c r="OMT1" s="1174"/>
      <c r="OMU1" s="1174"/>
      <c r="OMV1" s="1174"/>
      <c r="OMW1" s="1174"/>
      <c r="OMX1" s="1174"/>
      <c r="OMY1" s="1174"/>
      <c r="OMZ1" s="1174"/>
      <c r="ONA1" s="1174"/>
      <c r="ONB1" s="1174"/>
      <c r="ONC1" s="1174"/>
      <c r="OND1" s="1174"/>
      <c r="ONE1" s="1174"/>
      <c r="ONF1" s="1174"/>
      <c r="ONG1" s="1174"/>
      <c r="ONH1" s="1174"/>
      <c r="ONI1" s="1174"/>
      <c r="ONJ1" s="1174"/>
      <c r="ONK1" s="1174"/>
      <c r="ONL1" s="1174"/>
      <c r="ONM1" s="1174"/>
      <c r="ONN1" s="1174"/>
      <c r="ONO1" s="1174"/>
      <c r="ONP1" s="1174"/>
      <c r="ONQ1" s="1174"/>
      <c r="ONR1" s="1174"/>
      <c r="ONS1" s="1174"/>
      <c r="ONT1" s="1174"/>
      <c r="ONU1" s="1174"/>
      <c r="ONV1" s="1174"/>
      <c r="ONW1" s="1174"/>
      <c r="ONX1" s="1174"/>
      <c r="ONY1" s="1174"/>
      <c r="ONZ1" s="1174"/>
      <c r="OOA1" s="1174"/>
      <c r="OOB1" s="1174"/>
      <c r="OOC1" s="1174"/>
      <c r="OOD1" s="1174"/>
      <c r="OOE1" s="1174"/>
      <c r="OOF1" s="1174"/>
      <c r="OOG1" s="1174"/>
      <c r="OOH1" s="1174"/>
      <c r="OOI1" s="1174"/>
      <c r="OOJ1" s="1174"/>
      <c r="OOK1" s="1174"/>
      <c r="OOL1" s="1174"/>
      <c r="OOM1" s="1174"/>
      <c r="OON1" s="1174"/>
      <c r="OOO1" s="1174"/>
      <c r="OOP1" s="1174"/>
      <c r="OOQ1" s="1174"/>
      <c r="OOR1" s="1174"/>
      <c r="OOS1" s="1174"/>
      <c r="OOT1" s="1174"/>
      <c r="OOU1" s="1174"/>
      <c r="OOV1" s="1174"/>
      <c r="OOW1" s="1174"/>
      <c r="OOX1" s="1174"/>
      <c r="OOY1" s="1174"/>
      <c r="OOZ1" s="1174"/>
      <c r="OPA1" s="1174"/>
      <c r="OPB1" s="1174"/>
      <c r="OPC1" s="1174"/>
      <c r="OPD1" s="1174"/>
      <c r="OPE1" s="1174"/>
      <c r="OPF1" s="1174"/>
      <c r="OPG1" s="1174"/>
      <c r="OPH1" s="1174"/>
      <c r="OPI1" s="1174"/>
      <c r="OPJ1" s="1174"/>
      <c r="OPK1" s="1174"/>
      <c r="OPL1" s="1174"/>
      <c r="OPM1" s="1174"/>
      <c r="OPN1" s="1174"/>
      <c r="OPO1" s="1174"/>
      <c r="OPP1" s="1174"/>
      <c r="OPQ1" s="1174"/>
      <c r="OPR1" s="1174"/>
      <c r="OPS1" s="1174"/>
      <c r="OPT1" s="1174"/>
      <c r="OPU1" s="1174"/>
      <c r="OPV1" s="1174"/>
      <c r="OPW1" s="1174"/>
      <c r="OPX1" s="1174"/>
      <c r="OPY1" s="1174"/>
      <c r="OPZ1" s="1174"/>
      <c r="OQA1" s="1174"/>
      <c r="OQB1" s="1174"/>
      <c r="OQC1" s="1174"/>
      <c r="OQD1" s="1174"/>
      <c r="OQE1" s="1174"/>
      <c r="OQF1" s="1174"/>
      <c r="OQG1" s="1174"/>
      <c r="OQH1" s="1174"/>
      <c r="OQI1" s="1174"/>
      <c r="OQJ1" s="1174"/>
      <c r="OQK1" s="1174"/>
      <c r="OQL1" s="1174"/>
      <c r="OQM1" s="1174"/>
      <c r="OQN1" s="1174"/>
      <c r="OQO1" s="1174"/>
      <c r="OQP1" s="1174"/>
      <c r="OQQ1" s="1174"/>
      <c r="OQR1" s="1174"/>
      <c r="OQS1" s="1174"/>
      <c r="OQT1" s="1174"/>
      <c r="OQU1" s="1174"/>
      <c r="OQV1" s="1174"/>
      <c r="OQW1" s="1174"/>
      <c r="OQX1" s="1174"/>
      <c r="OQY1" s="1174"/>
      <c r="OQZ1" s="1174"/>
      <c r="ORA1" s="1174"/>
      <c r="ORB1" s="1174"/>
      <c r="ORC1" s="1174"/>
      <c r="ORD1" s="1174"/>
      <c r="ORE1" s="1174"/>
      <c r="ORF1" s="1174"/>
      <c r="ORG1" s="1174"/>
      <c r="ORH1" s="1174"/>
      <c r="ORI1" s="1174"/>
      <c r="ORJ1" s="1174"/>
      <c r="ORK1" s="1174"/>
      <c r="ORL1" s="1174"/>
      <c r="ORM1" s="1174"/>
      <c r="ORN1" s="1174"/>
      <c r="ORO1" s="1174"/>
      <c r="ORP1" s="1174"/>
      <c r="ORQ1" s="1174"/>
      <c r="ORR1" s="1174"/>
      <c r="ORS1" s="1174"/>
      <c r="ORT1" s="1174"/>
      <c r="ORU1" s="1174"/>
      <c r="ORV1" s="1174"/>
      <c r="ORW1" s="1174"/>
      <c r="ORX1" s="1174"/>
      <c r="ORY1" s="1174"/>
      <c r="ORZ1" s="1174"/>
      <c r="OSA1" s="1174"/>
      <c r="OSB1" s="1174"/>
      <c r="OSC1" s="1174"/>
      <c r="OSD1" s="1174"/>
      <c r="OSE1" s="1174"/>
      <c r="OSF1" s="1174"/>
      <c r="OSG1" s="1174"/>
      <c r="OSH1" s="1174"/>
      <c r="OSI1" s="1174"/>
      <c r="OSJ1" s="1174"/>
      <c r="OSK1" s="1174"/>
      <c r="OSL1" s="1174"/>
      <c r="OSM1" s="1174"/>
      <c r="OSN1" s="1174"/>
      <c r="OSO1" s="1174"/>
      <c r="OSP1" s="1174"/>
      <c r="OSQ1" s="1174"/>
      <c r="OSR1" s="1174"/>
      <c r="OSS1" s="1174"/>
      <c r="OST1" s="1174"/>
      <c r="OSU1" s="1174"/>
      <c r="OSV1" s="1174"/>
      <c r="OSW1" s="1174"/>
      <c r="OSX1" s="1174"/>
      <c r="OSY1" s="1174"/>
      <c r="OSZ1" s="1174"/>
      <c r="OTA1" s="1174"/>
      <c r="OTB1" s="1174"/>
      <c r="OTC1" s="1174"/>
      <c r="OTD1" s="1174"/>
      <c r="OTE1" s="1174"/>
      <c r="OTF1" s="1174"/>
      <c r="OTG1" s="1174"/>
      <c r="OTH1" s="1174"/>
      <c r="OTI1" s="1174"/>
      <c r="OTJ1" s="1174"/>
      <c r="OTK1" s="1174"/>
      <c r="OTL1" s="1174"/>
      <c r="OTM1" s="1174"/>
      <c r="OTN1" s="1174"/>
      <c r="OTO1" s="1174"/>
      <c r="OTP1" s="1174"/>
      <c r="OTQ1" s="1174"/>
      <c r="OTR1" s="1174"/>
      <c r="OTS1" s="1174"/>
      <c r="OTT1" s="1174"/>
      <c r="OTU1" s="1174"/>
      <c r="OTV1" s="1174"/>
      <c r="OTW1" s="1174"/>
      <c r="OTX1" s="1174"/>
      <c r="OTY1" s="1174"/>
      <c r="OTZ1" s="1174"/>
      <c r="OUA1" s="1174"/>
      <c r="OUB1" s="1174"/>
      <c r="OUC1" s="1174"/>
      <c r="OUD1" s="1174"/>
      <c r="OUE1" s="1174"/>
      <c r="OUF1" s="1174"/>
      <c r="OUG1" s="1174"/>
      <c r="OUH1" s="1174"/>
      <c r="OUI1" s="1174"/>
      <c r="OUJ1" s="1174"/>
      <c r="OUK1" s="1174"/>
      <c r="OUL1" s="1174"/>
      <c r="OUM1" s="1174"/>
      <c r="OUN1" s="1174"/>
      <c r="OUO1" s="1174"/>
      <c r="OUP1" s="1174"/>
      <c r="OUQ1" s="1174"/>
      <c r="OUR1" s="1174"/>
      <c r="OUS1" s="1174"/>
      <c r="OUT1" s="1174"/>
      <c r="OUU1" s="1174"/>
      <c r="OUV1" s="1174"/>
      <c r="OUW1" s="1174"/>
      <c r="OUX1" s="1174"/>
      <c r="OUY1" s="1174"/>
      <c r="OUZ1" s="1174"/>
      <c r="OVA1" s="1174"/>
      <c r="OVB1" s="1174"/>
      <c r="OVC1" s="1174"/>
      <c r="OVD1" s="1174"/>
      <c r="OVE1" s="1174"/>
      <c r="OVF1" s="1174"/>
      <c r="OVG1" s="1174"/>
      <c r="OVH1" s="1174"/>
      <c r="OVI1" s="1174"/>
      <c r="OVJ1" s="1174"/>
      <c r="OVK1" s="1174"/>
      <c r="OVL1" s="1174"/>
      <c r="OVM1" s="1174"/>
      <c r="OVN1" s="1174"/>
      <c r="OVO1" s="1174"/>
      <c r="OVP1" s="1174"/>
      <c r="OVQ1" s="1174"/>
      <c r="OVR1" s="1174"/>
      <c r="OVS1" s="1174"/>
      <c r="OVT1" s="1174"/>
      <c r="OVU1" s="1174"/>
      <c r="OVV1" s="1174"/>
      <c r="OVW1" s="1174"/>
      <c r="OVX1" s="1174"/>
      <c r="OVY1" s="1174"/>
      <c r="OVZ1" s="1174"/>
      <c r="OWA1" s="1174"/>
      <c r="OWB1" s="1174"/>
      <c r="OWC1" s="1174"/>
      <c r="OWD1" s="1174"/>
      <c r="OWE1" s="1174"/>
      <c r="OWF1" s="1174"/>
      <c r="OWG1" s="1174"/>
      <c r="OWH1" s="1174"/>
      <c r="OWI1" s="1174"/>
      <c r="OWJ1" s="1174"/>
      <c r="OWK1" s="1174"/>
      <c r="OWL1" s="1174"/>
      <c r="OWM1" s="1174"/>
      <c r="OWN1" s="1174"/>
      <c r="OWO1" s="1174"/>
      <c r="OWP1" s="1174"/>
      <c r="OWQ1" s="1174"/>
      <c r="OWR1" s="1174"/>
      <c r="OWS1" s="1174"/>
      <c r="OWT1" s="1174"/>
      <c r="OWU1" s="1174"/>
      <c r="OWV1" s="1174"/>
      <c r="OWW1" s="1174"/>
      <c r="OWX1" s="1174"/>
      <c r="OWY1" s="1174"/>
      <c r="OWZ1" s="1174"/>
      <c r="OXA1" s="1174"/>
      <c r="OXB1" s="1174"/>
      <c r="OXC1" s="1174"/>
      <c r="OXD1" s="1174"/>
      <c r="OXE1" s="1174"/>
      <c r="OXF1" s="1174"/>
      <c r="OXG1" s="1174"/>
      <c r="OXH1" s="1174"/>
      <c r="OXI1" s="1174"/>
      <c r="OXJ1" s="1174"/>
      <c r="OXK1" s="1174"/>
      <c r="OXL1" s="1174"/>
      <c r="OXM1" s="1174"/>
      <c r="OXN1" s="1174"/>
      <c r="OXO1" s="1174"/>
      <c r="OXP1" s="1174"/>
      <c r="OXQ1" s="1174"/>
      <c r="OXR1" s="1174"/>
      <c r="OXS1" s="1174"/>
      <c r="OXT1" s="1174"/>
      <c r="OXU1" s="1174"/>
      <c r="OXV1" s="1174"/>
      <c r="OXW1" s="1174"/>
      <c r="OXX1" s="1174"/>
      <c r="OXY1" s="1174"/>
      <c r="OXZ1" s="1174"/>
      <c r="OYA1" s="1174"/>
      <c r="OYB1" s="1174"/>
      <c r="OYC1" s="1174"/>
      <c r="OYD1" s="1174"/>
      <c r="OYE1" s="1174"/>
      <c r="OYF1" s="1174"/>
      <c r="OYG1" s="1174"/>
      <c r="OYH1" s="1174"/>
      <c r="OYI1" s="1174"/>
      <c r="OYJ1" s="1174"/>
      <c r="OYK1" s="1174"/>
      <c r="OYL1" s="1174"/>
      <c r="OYM1" s="1174"/>
      <c r="OYN1" s="1174"/>
      <c r="OYO1" s="1174"/>
      <c r="OYP1" s="1174"/>
      <c r="OYQ1" s="1174"/>
      <c r="OYR1" s="1174"/>
      <c r="OYS1" s="1174"/>
      <c r="OYT1" s="1174"/>
      <c r="OYU1" s="1174"/>
      <c r="OYV1" s="1174"/>
      <c r="OYW1" s="1174"/>
      <c r="OYX1" s="1174"/>
      <c r="OYY1" s="1174"/>
      <c r="OYZ1" s="1174"/>
      <c r="OZA1" s="1174"/>
      <c r="OZB1" s="1174"/>
      <c r="OZC1" s="1174"/>
      <c r="OZD1" s="1174"/>
      <c r="OZE1" s="1174"/>
      <c r="OZF1" s="1174"/>
      <c r="OZG1" s="1174"/>
      <c r="OZH1" s="1174"/>
      <c r="OZI1" s="1174"/>
      <c r="OZJ1" s="1174"/>
      <c r="OZK1" s="1174"/>
      <c r="OZL1" s="1174"/>
      <c r="OZM1" s="1174"/>
      <c r="OZN1" s="1174"/>
      <c r="OZO1" s="1174"/>
      <c r="OZP1" s="1174"/>
      <c r="OZQ1" s="1174"/>
      <c r="OZR1" s="1174"/>
      <c r="OZS1" s="1174"/>
      <c r="OZT1" s="1174"/>
      <c r="OZU1" s="1174"/>
      <c r="OZV1" s="1174"/>
      <c r="OZW1" s="1174"/>
      <c r="OZX1" s="1174"/>
      <c r="OZY1" s="1174"/>
      <c r="OZZ1" s="1174"/>
      <c r="PAA1" s="1174"/>
      <c r="PAB1" s="1174"/>
      <c r="PAC1" s="1174"/>
      <c r="PAD1" s="1174"/>
      <c r="PAE1" s="1174"/>
      <c r="PAF1" s="1174"/>
      <c r="PAG1" s="1174"/>
      <c r="PAH1" s="1174"/>
      <c r="PAI1" s="1174"/>
      <c r="PAJ1" s="1174"/>
      <c r="PAK1" s="1174"/>
      <c r="PAL1" s="1174"/>
      <c r="PAM1" s="1174"/>
      <c r="PAN1" s="1174"/>
      <c r="PAO1" s="1174"/>
      <c r="PAP1" s="1174"/>
      <c r="PAQ1" s="1174"/>
      <c r="PAR1" s="1174"/>
      <c r="PAS1" s="1174"/>
      <c r="PAT1" s="1174"/>
      <c r="PAU1" s="1174"/>
      <c r="PAV1" s="1174"/>
      <c r="PAW1" s="1174"/>
      <c r="PAX1" s="1174"/>
      <c r="PAY1" s="1174"/>
      <c r="PAZ1" s="1174"/>
      <c r="PBA1" s="1174"/>
      <c r="PBB1" s="1174"/>
      <c r="PBC1" s="1174"/>
      <c r="PBD1" s="1174"/>
      <c r="PBE1" s="1174"/>
      <c r="PBF1" s="1174"/>
      <c r="PBG1" s="1174"/>
      <c r="PBH1" s="1174"/>
      <c r="PBI1" s="1174"/>
      <c r="PBJ1" s="1174"/>
      <c r="PBK1" s="1174"/>
      <c r="PBL1" s="1174"/>
      <c r="PBM1" s="1174"/>
      <c r="PBN1" s="1174"/>
      <c r="PBO1" s="1174"/>
      <c r="PBP1" s="1174"/>
      <c r="PBQ1" s="1174"/>
      <c r="PBR1" s="1174"/>
      <c r="PBS1" s="1174"/>
      <c r="PBT1" s="1174"/>
      <c r="PBU1" s="1174"/>
      <c r="PBV1" s="1174"/>
      <c r="PBW1" s="1174"/>
      <c r="PBX1" s="1174"/>
      <c r="PBY1" s="1174"/>
      <c r="PBZ1" s="1174"/>
      <c r="PCA1" s="1174"/>
      <c r="PCB1" s="1174"/>
      <c r="PCC1" s="1174"/>
      <c r="PCD1" s="1174"/>
      <c r="PCE1" s="1174"/>
      <c r="PCF1" s="1174"/>
      <c r="PCG1" s="1174"/>
      <c r="PCH1" s="1174"/>
      <c r="PCI1" s="1174"/>
      <c r="PCJ1" s="1174"/>
      <c r="PCK1" s="1174"/>
      <c r="PCL1" s="1174"/>
      <c r="PCM1" s="1174"/>
      <c r="PCN1" s="1174"/>
      <c r="PCO1" s="1174"/>
      <c r="PCP1" s="1174"/>
      <c r="PCQ1" s="1174"/>
      <c r="PCR1" s="1174"/>
      <c r="PCS1" s="1174"/>
      <c r="PCT1" s="1174"/>
      <c r="PCU1" s="1174"/>
      <c r="PCV1" s="1174"/>
      <c r="PCW1" s="1174"/>
      <c r="PCX1" s="1174"/>
      <c r="PCY1" s="1174"/>
      <c r="PCZ1" s="1174"/>
      <c r="PDA1" s="1174"/>
      <c r="PDB1" s="1174"/>
      <c r="PDC1" s="1174"/>
      <c r="PDD1" s="1174"/>
      <c r="PDE1" s="1174"/>
      <c r="PDF1" s="1174"/>
      <c r="PDG1" s="1174"/>
      <c r="PDH1" s="1174"/>
      <c r="PDI1" s="1174"/>
      <c r="PDJ1" s="1174"/>
      <c r="PDK1" s="1174"/>
      <c r="PDL1" s="1174"/>
      <c r="PDM1" s="1174"/>
      <c r="PDN1" s="1174"/>
      <c r="PDO1" s="1174"/>
      <c r="PDP1" s="1174"/>
      <c r="PDQ1" s="1174"/>
      <c r="PDR1" s="1174"/>
      <c r="PDS1" s="1174"/>
      <c r="PDT1" s="1174"/>
      <c r="PDU1" s="1174"/>
      <c r="PDV1" s="1174"/>
      <c r="PDW1" s="1174"/>
      <c r="PDX1" s="1174"/>
      <c r="PDY1" s="1174"/>
      <c r="PDZ1" s="1174"/>
      <c r="PEA1" s="1174"/>
      <c r="PEB1" s="1174"/>
      <c r="PEC1" s="1174"/>
      <c r="PED1" s="1174"/>
      <c r="PEE1" s="1174"/>
      <c r="PEF1" s="1174"/>
      <c r="PEG1" s="1174"/>
      <c r="PEH1" s="1174"/>
      <c r="PEI1" s="1174"/>
      <c r="PEJ1" s="1174"/>
      <c r="PEK1" s="1174"/>
      <c r="PEL1" s="1174"/>
      <c r="PEM1" s="1174"/>
      <c r="PEN1" s="1174"/>
      <c r="PEO1" s="1174"/>
      <c r="PEP1" s="1174"/>
      <c r="PEQ1" s="1174"/>
      <c r="PER1" s="1174"/>
      <c r="PES1" s="1174"/>
      <c r="PET1" s="1174"/>
      <c r="PEU1" s="1174"/>
      <c r="PEV1" s="1174"/>
      <c r="PEW1" s="1174"/>
      <c r="PEX1" s="1174"/>
      <c r="PEY1" s="1174"/>
      <c r="PEZ1" s="1174"/>
      <c r="PFA1" s="1174"/>
      <c r="PFB1" s="1174"/>
      <c r="PFC1" s="1174"/>
      <c r="PFD1" s="1174"/>
      <c r="PFE1" s="1174"/>
      <c r="PFF1" s="1174"/>
      <c r="PFG1" s="1174"/>
      <c r="PFH1" s="1174"/>
      <c r="PFI1" s="1174"/>
      <c r="PFJ1" s="1174"/>
      <c r="PFK1" s="1174"/>
      <c r="PFL1" s="1174"/>
      <c r="PFM1" s="1174"/>
      <c r="PFN1" s="1174"/>
      <c r="PFO1" s="1174"/>
      <c r="PFP1" s="1174"/>
      <c r="PFQ1" s="1174"/>
      <c r="PFR1" s="1174"/>
      <c r="PFS1" s="1174"/>
      <c r="PFT1" s="1174"/>
      <c r="PFU1" s="1174"/>
      <c r="PFV1" s="1174"/>
      <c r="PFW1" s="1174"/>
      <c r="PFX1" s="1174"/>
      <c r="PFY1" s="1174"/>
      <c r="PFZ1" s="1174"/>
      <c r="PGA1" s="1174"/>
      <c r="PGB1" s="1174"/>
      <c r="PGC1" s="1174"/>
      <c r="PGD1" s="1174"/>
      <c r="PGE1" s="1174"/>
      <c r="PGF1" s="1174"/>
      <c r="PGG1" s="1174"/>
      <c r="PGH1" s="1174"/>
      <c r="PGI1" s="1174"/>
      <c r="PGJ1" s="1174"/>
      <c r="PGK1" s="1174"/>
      <c r="PGL1" s="1174"/>
      <c r="PGM1" s="1174"/>
      <c r="PGN1" s="1174"/>
      <c r="PGO1" s="1174"/>
      <c r="PGP1" s="1174"/>
      <c r="PGQ1" s="1174"/>
      <c r="PGR1" s="1174"/>
      <c r="PGS1" s="1174"/>
      <c r="PGT1" s="1174"/>
      <c r="PGU1" s="1174"/>
      <c r="PGV1" s="1174"/>
      <c r="PGW1" s="1174"/>
      <c r="PGX1" s="1174"/>
      <c r="PGY1" s="1174"/>
      <c r="PGZ1" s="1174"/>
      <c r="PHA1" s="1174"/>
      <c r="PHB1" s="1174"/>
      <c r="PHC1" s="1174"/>
      <c r="PHD1" s="1174"/>
      <c r="PHE1" s="1174"/>
      <c r="PHF1" s="1174"/>
      <c r="PHG1" s="1174"/>
      <c r="PHH1" s="1174"/>
      <c r="PHI1" s="1174"/>
      <c r="PHJ1" s="1174"/>
      <c r="PHK1" s="1174"/>
      <c r="PHL1" s="1174"/>
      <c r="PHM1" s="1174"/>
      <c r="PHN1" s="1174"/>
      <c r="PHO1" s="1174"/>
      <c r="PHP1" s="1174"/>
      <c r="PHQ1" s="1174"/>
      <c r="PHR1" s="1174"/>
      <c r="PHS1" s="1174"/>
      <c r="PHT1" s="1174"/>
      <c r="PHU1" s="1174"/>
      <c r="PHV1" s="1174"/>
      <c r="PHW1" s="1174"/>
      <c r="PHX1" s="1174"/>
      <c r="PHY1" s="1174"/>
      <c r="PHZ1" s="1174"/>
      <c r="PIA1" s="1174"/>
      <c r="PIB1" s="1174"/>
      <c r="PIC1" s="1174"/>
      <c r="PID1" s="1174"/>
      <c r="PIE1" s="1174"/>
      <c r="PIF1" s="1174"/>
      <c r="PIG1" s="1174"/>
      <c r="PIH1" s="1174"/>
      <c r="PII1" s="1174"/>
      <c r="PIJ1" s="1174"/>
      <c r="PIK1" s="1174"/>
      <c r="PIL1" s="1174"/>
      <c r="PIM1" s="1174"/>
      <c r="PIN1" s="1174"/>
      <c r="PIO1" s="1174"/>
      <c r="PIP1" s="1174"/>
      <c r="PIQ1" s="1174"/>
      <c r="PIR1" s="1174"/>
      <c r="PIS1" s="1174"/>
      <c r="PIT1" s="1174"/>
      <c r="PIU1" s="1174"/>
      <c r="PIV1" s="1174"/>
      <c r="PIW1" s="1174"/>
      <c r="PIX1" s="1174"/>
      <c r="PIY1" s="1174"/>
      <c r="PIZ1" s="1174"/>
      <c r="PJA1" s="1174"/>
      <c r="PJB1" s="1174"/>
      <c r="PJC1" s="1174"/>
      <c r="PJD1" s="1174"/>
      <c r="PJE1" s="1174"/>
      <c r="PJF1" s="1174"/>
      <c r="PJG1" s="1174"/>
      <c r="PJH1" s="1174"/>
      <c r="PJI1" s="1174"/>
      <c r="PJJ1" s="1174"/>
      <c r="PJK1" s="1174"/>
      <c r="PJL1" s="1174"/>
      <c r="PJM1" s="1174"/>
      <c r="PJN1" s="1174"/>
      <c r="PJO1" s="1174"/>
      <c r="PJP1" s="1174"/>
      <c r="PJQ1" s="1174"/>
      <c r="PJR1" s="1174"/>
      <c r="PJS1" s="1174"/>
      <c r="PJT1" s="1174"/>
      <c r="PJU1" s="1174"/>
      <c r="PJV1" s="1174"/>
      <c r="PJW1" s="1174"/>
      <c r="PJX1" s="1174"/>
      <c r="PJY1" s="1174"/>
      <c r="PJZ1" s="1174"/>
      <c r="PKA1" s="1174"/>
      <c r="PKB1" s="1174"/>
      <c r="PKC1" s="1174"/>
      <c r="PKD1" s="1174"/>
      <c r="PKE1" s="1174"/>
      <c r="PKF1" s="1174"/>
      <c r="PKG1" s="1174"/>
      <c r="PKH1" s="1174"/>
      <c r="PKI1" s="1174"/>
      <c r="PKJ1" s="1174"/>
      <c r="PKK1" s="1174"/>
      <c r="PKL1" s="1174"/>
      <c r="PKM1" s="1174"/>
      <c r="PKN1" s="1174"/>
      <c r="PKO1" s="1174"/>
      <c r="PKP1" s="1174"/>
      <c r="PKQ1" s="1174"/>
      <c r="PKR1" s="1174"/>
      <c r="PKS1" s="1174"/>
      <c r="PKT1" s="1174"/>
      <c r="PKU1" s="1174"/>
      <c r="PKV1" s="1174"/>
      <c r="PKW1" s="1174"/>
      <c r="PKX1" s="1174"/>
      <c r="PKY1" s="1174"/>
      <c r="PKZ1" s="1174"/>
      <c r="PLA1" s="1174"/>
      <c r="PLB1" s="1174"/>
      <c r="PLC1" s="1174"/>
      <c r="PLD1" s="1174"/>
      <c r="PLE1" s="1174"/>
      <c r="PLF1" s="1174"/>
      <c r="PLG1" s="1174"/>
      <c r="PLH1" s="1174"/>
      <c r="PLI1" s="1174"/>
      <c r="PLJ1" s="1174"/>
      <c r="PLK1" s="1174"/>
      <c r="PLL1" s="1174"/>
      <c r="PLM1" s="1174"/>
      <c r="PLN1" s="1174"/>
      <c r="PLO1" s="1174"/>
      <c r="PLP1" s="1174"/>
      <c r="PLQ1" s="1174"/>
      <c r="PLR1" s="1174"/>
      <c r="PLS1" s="1174"/>
      <c r="PLT1" s="1174"/>
      <c r="PLU1" s="1174"/>
      <c r="PLV1" s="1174"/>
      <c r="PLW1" s="1174"/>
      <c r="PLX1" s="1174"/>
      <c r="PLY1" s="1174"/>
      <c r="PLZ1" s="1174"/>
      <c r="PMA1" s="1174"/>
      <c r="PMB1" s="1174"/>
      <c r="PMC1" s="1174"/>
      <c r="PMD1" s="1174"/>
      <c r="PME1" s="1174"/>
      <c r="PMF1" s="1174"/>
      <c r="PMG1" s="1174"/>
      <c r="PMH1" s="1174"/>
      <c r="PMI1" s="1174"/>
      <c r="PMJ1" s="1174"/>
      <c r="PMK1" s="1174"/>
      <c r="PML1" s="1174"/>
      <c r="PMM1" s="1174"/>
      <c r="PMN1" s="1174"/>
      <c r="PMO1" s="1174"/>
      <c r="PMP1" s="1174"/>
      <c r="PMQ1" s="1174"/>
      <c r="PMR1" s="1174"/>
      <c r="PMS1" s="1174"/>
      <c r="PMT1" s="1174"/>
      <c r="PMU1" s="1174"/>
      <c r="PMV1" s="1174"/>
      <c r="PMW1" s="1174"/>
      <c r="PMX1" s="1174"/>
      <c r="PMY1" s="1174"/>
      <c r="PMZ1" s="1174"/>
      <c r="PNA1" s="1174"/>
      <c r="PNB1" s="1174"/>
      <c r="PNC1" s="1174"/>
      <c r="PND1" s="1174"/>
      <c r="PNE1" s="1174"/>
      <c r="PNF1" s="1174"/>
      <c r="PNG1" s="1174"/>
      <c r="PNH1" s="1174"/>
      <c r="PNI1" s="1174"/>
      <c r="PNJ1" s="1174"/>
      <c r="PNK1" s="1174"/>
      <c r="PNL1" s="1174"/>
      <c r="PNM1" s="1174"/>
      <c r="PNN1" s="1174"/>
      <c r="PNO1" s="1174"/>
      <c r="PNP1" s="1174"/>
      <c r="PNQ1" s="1174"/>
      <c r="PNR1" s="1174"/>
      <c r="PNS1" s="1174"/>
      <c r="PNT1" s="1174"/>
      <c r="PNU1" s="1174"/>
      <c r="PNV1" s="1174"/>
      <c r="PNW1" s="1174"/>
      <c r="PNX1" s="1174"/>
      <c r="PNY1" s="1174"/>
      <c r="PNZ1" s="1174"/>
      <c r="POA1" s="1174"/>
      <c r="POB1" s="1174"/>
      <c r="POC1" s="1174"/>
      <c r="POD1" s="1174"/>
      <c r="POE1" s="1174"/>
      <c r="POF1" s="1174"/>
      <c r="POG1" s="1174"/>
      <c r="POH1" s="1174"/>
      <c r="POI1" s="1174"/>
      <c r="POJ1" s="1174"/>
      <c r="POK1" s="1174"/>
      <c r="POL1" s="1174"/>
      <c r="POM1" s="1174"/>
      <c r="PON1" s="1174"/>
      <c r="POO1" s="1174"/>
      <c r="POP1" s="1174"/>
      <c r="POQ1" s="1174"/>
      <c r="POR1" s="1174"/>
      <c r="POS1" s="1174"/>
      <c r="POT1" s="1174"/>
      <c r="POU1" s="1174"/>
      <c r="POV1" s="1174"/>
      <c r="POW1" s="1174"/>
      <c r="POX1" s="1174"/>
      <c r="POY1" s="1174"/>
      <c r="POZ1" s="1174"/>
      <c r="PPA1" s="1174"/>
      <c r="PPB1" s="1174"/>
      <c r="PPC1" s="1174"/>
      <c r="PPD1" s="1174"/>
      <c r="PPE1" s="1174"/>
      <c r="PPF1" s="1174"/>
      <c r="PPG1" s="1174"/>
      <c r="PPH1" s="1174"/>
      <c r="PPI1" s="1174"/>
      <c r="PPJ1" s="1174"/>
      <c r="PPK1" s="1174"/>
      <c r="PPL1" s="1174"/>
      <c r="PPM1" s="1174"/>
      <c r="PPN1" s="1174"/>
      <c r="PPO1" s="1174"/>
      <c r="PPP1" s="1174"/>
      <c r="PPQ1" s="1174"/>
      <c r="PPR1" s="1174"/>
      <c r="PPS1" s="1174"/>
      <c r="PPT1" s="1174"/>
      <c r="PPU1" s="1174"/>
      <c r="PPV1" s="1174"/>
      <c r="PPW1" s="1174"/>
      <c r="PPX1" s="1174"/>
      <c r="PPY1" s="1174"/>
      <c r="PPZ1" s="1174"/>
      <c r="PQA1" s="1174"/>
      <c r="PQB1" s="1174"/>
      <c r="PQC1" s="1174"/>
      <c r="PQD1" s="1174"/>
      <c r="PQE1" s="1174"/>
      <c r="PQF1" s="1174"/>
      <c r="PQG1" s="1174"/>
      <c r="PQH1" s="1174"/>
      <c r="PQI1" s="1174"/>
      <c r="PQJ1" s="1174"/>
      <c r="PQK1" s="1174"/>
      <c r="PQL1" s="1174"/>
      <c r="PQM1" s="1174"/>
      <c r="PQN1" s="1174"/>
      <c r="PQO1" s="1174"/>
      <c r="PQP1" s="1174"/>
      <c r="PQQ1" s="1174"/>
      <c r="PQR1" s="1174"/>
      <c r="PQS1" s="1174"/>
      <c r="PQT1" s="1174"/>
      <c r="PQU1" s="1174"/>
      <c r="PQV1" s="1174"/>
      <c r="PQW1" s="1174"/>
      <c r="PQX1" s="1174"/>
      <c r="PQY1" s="1174"/>
      <c r="PQZ1" s="1174"/>
      <c r="PRA1" s="1174"/>
      <c r="PRB1" s="1174"/>
      <c r="PRC1" s="1174"/>
      <c r="PRD1" s="1174"/>
      <c r="PRE1" s="1174"/>
      <c r="PRF1" s="1174"/>
      <c r="PRG1" s="1174"/>
      <c r="PRH1" s="1174"/>
      <c r="PRI1" s="1174"/>
      <c r="PRJ1" s="1174"/>
      <c r="PRK1" s="1174"/>
      <c r="PRL1" s="1174"/>
      <c r="PRM1" s="1174"/>
      <c r="PRN1" s="1174"/>
      <c r="PRO1" s="1174"/>
      <c r="PRP1" s="1174"/>
      <c r="PRQ1" s="1174"/>
      <c r="PRR1" s="1174"/>
      <c r="PRS1" s="1174"/>
      <c r="PRT1" s="1174"/>
      <c r="PRU1" s="1174"/>
      <c r="PRV1" s="1174"/>
      <c r="PRW1" s="1174"/>
      <c r="PRX1" s="1174"/>
      <c r="PRY1" s="1174"/>
      <c r="PRZ1" s="1174"/>
      <c r="PSA1" s="1174"/>
      <c r="PSB1" s="1174"/>
      <c r="PSC1" s="1174"/>
      <c r="PSD1" s="1174"/>
      <c r="PSE1" s="1174"/>
      <c r="PSF1" s="1174"/>
      <c r="PSG1" s="1174"/>
      <c r="PSH1" s="1174"/>
      <c r="PSI1" s="1174"/>
      <c r="PSJ1" s="1174"/>
      <c r="PSK1" s="1174"/>
      <c r="PSL1" s="1174"/>
      <c r="PSM1" s="1174"/>
      <c r="PSN1" s="1174"/>
      <c r="PSO1" s="1174"/>
      <c r="PSP1" s="1174"/>
      <c r="PSQ1" s="1174"/>
      <c r="PSR1" s="1174"/>
      <c r="PSS1" s="1174"/>
      <c r="PST1" s="1174"/>
      <c r="PSU1" s="1174"/>
      <c r="PSV1" s="1174"/>
      <c r="PSW1" s="1174"/>
      <c r="PSX1" s="1174"/>
      <c r="PSY1" s="1174"/>
      <c r="PSZ1" s="1174"/>
      <c r="PTA1" s="1174"/>
      <c r="PTB1" s="1174"/>
      <c r="PTC1" s="1174"/>
      <c r="PTD1" s="1174"/>
      <c r="PTE1" s="1174"/>
      <c r="PTF1" s="1174"/>
      <c r="PTG1" s="1174"/>
      <c r="PTH1" s="1174"/>
      <c r="PTI1" s="1174"/>
      <c r="PTJ1" s="1174"/>
      <c r="PTK1" s="1174"/>
      <c r="PTL1" s="1174"/>
      <c r="PTM1" s="1174"/>
      <c r="PTN1" s="1174"/>
      <c r="PTO1" s="1174"/>
      <c r="PTP1" s="1174"/>
      <c r="PTQ1" s="1174"/>
      <c r="PTR1" s="1174"/>
      <c r="PTS1" s="1174"/>
      <c r="PTT1" s="1174"/>
      <c r="PTU1" s="1174"/>
      <c r="PTV1" s="1174"/>
      <c r="PTW1" s="1174"/>
      <c r="PTX1" s="1174"/>
      <c r="PTY1" s="1174"/>
      <c r="PTZ1" s="1174"/>
      <c r="PUA1" s="1174"/>
      <c r="PUB1" s="1174"/>
      <c r="PUC1" s="1174"/>
      <c r="PUD1" s="1174"/>
      <c r="PUE1" s="1174"/>
      <c r="PUF1" s="1174"/>
      <c r="PUG1" s="1174"/>
      <c r="PUH1" s="1174"/>
      <c r="PUI1" s="1174"/>
      <c r="PUJ1" s="1174"/>
      <c r="PUK1" s="1174"/>
      <c r="PUL1" s="1174"/>
      <c r="PUM1" s="1174"/>
      <c r="PUN1" s="1174"/>
      <c r="PUO1" s="1174"/>
      <c r="PUP1" s="1174"/>
      <c r="PUQ1" s="1174"/>
      <c r="PUR1" s="1174"/>
      <c r="PUS1" s="1174"/>
      <c r="PUT1" s="1174"/>
      <c r="PUU1" s="1174"/>
      <c r="PUV1" s="1174"/>
      <c r="PUW1" s="1174"/>
      <c r="PUX1" s="1174"/>
      <c r="PUY1" s="1174"/>
      <c r="PUZ1" s="1174"/>
      <c r="PVA1" s="1174"/>
      <c r="PVB1" s="1174"/>
      <c r="PVC1" s="1174"/>
      <c r="PVD1" s="1174"/>
      <c r="PVE1" s="1174"/>
      <c r="PVF1" s="1174"/>
      <c r="PVG1" s="1174"/>
      <c r="PVH1" s="1174"/>
      <c r="PVI1" s="1174"/>
      <c r="PVJ1" s="1174"/>
      <c r="PVK1" s="1174"/>
      <c r="PVL1" s="1174"/>
      <c r="PVM1" s="1174"/>
      <c r="PVN1" s="1174"/>
      <c r="PVO1" s="1174"/>
      <c r="PVP1" s="1174"/>
      <c r="PVQ1" s="1174"/>
      <c r="PVR1" s="1174"/>
      <c r="PVS1" s="1174"/>
      <c r="PVT1" s="1174"/>
      <c r="PVU1" s="1174"/>
      <c r="PVV1" s="1174"/>
      <c r="PVW1" s="1174"/>
      <c r="PVX1" s="1174"/>
      <c r="PVY1" s="1174"/>
      <c r="PVZ1" s="1174"/>
      <c r="PWA1" s="1174"/>
      <c r="PWB1" s="1174"/>
      <c r="PWC1" s="1174"/>
      <c r="PWD1" s="1174"/>
      <c r="PWE1" s="1174"/>
      <c r="PWF1" s="1174"/>
      <c r="PWG1" s="1174"/>
      <c r="PWH1" s="1174"/>
      <c r="PWI1" s="1174"/>
      <c r="PWJ1" s="1174"/>
      <c r="PWK1" s="1174"/>
      <c r="PWL1" s="1174"/>
      <c r="PWM1" s="1174"/>
      <c r="PWN1" s="1174"/>
      <c r="PWO1" s="1174"/>
      <c r="PWP1" s="1174"/>
      <c r="PWQ1" s="1174"/>
      <c r="PWR1" s="1174"/>
      <c r="PWS1" s="1174"/>
      <c r="PWT1" s="1174"/>
      <c r="PWU1" s="1174"/>
      <c r="PWV1" s="1174"/>
      <c r="PWW1" s="1174"/>
      <c r="PWX1" s="1174"/>
      <c r="PWY1" s="1174"/>
      <c r="PWZ1" s="1174"/>
      <c r="PXA1" s="1174"/>
      <c r="PXB1" s="1174"/>
      <c r="PXC1" s="1174"/>
      <c r="PXD1" s="1174"/>
      <c r="PXE1" s="1174"/>
      <c r="PXF1" s="1174"/>
      <c r="PXG1" s="1174"/>
      <c r="PXH1" s="1174"/>
      <c r="PXI1" s="1174"/>
      <c r="PXJ1" s="1174"/>
      <c r="PXK1" s="1174"/>
      <c r="PXL1" s="1174"/>
      <c r="PXM1" s="1174"/>
      <c r="PXN1" s="1174"/>
      <c r="PXO1" s="1174"/>
      <c r="PXP1" s="1174"/>
      <c r="PXQ1" s="1174"/>
      <c r="PXR1" s="1174"/>
      <c r="PXS1" s="1174"/>
      <c r="PXT1" s="1174"/>
      <c r="PXU1" s="1174"/>
      <c r="PXV1" s="1174"/>
      <c r="PXW1" s="1174"/>
      <c r="PXX1" s="1174"/>
      <c r="PXY1" s="1174"/>
      <c r="PXZ1" s="1174"/>
      <c r="PYA1" s="1174"/>
      <c r="PYB1" s="1174"/>
      <c r="PYC1" s="1174"/>
      <c r="PYD1" s="1174"/>
      <c r="PYE1" s="1174"/>
      <c r="PYF1" s="1174"/>
      <c r="PYG1" s="1174"/>
      <c r="PYH1" s="1174"/>
      <c r="PYI1" s="1174"/>
      <c r="PYJ1" s="1174"/>
      <c r="PYK1" s="1174"/>
      <c r="PYL1" s="1174"/>
      <c r="PYM1" s="1174"/>
      <c r="PYN1" s="1174"/>
      <c r="PYO1" s="1174"/>
      <c r="PYP1" s="1174"/>
      <c r="PYQ1" s="1174"/>
      <c r="PYR1" s="1174"/>
      <c r="PYS1" s="1174"/>
      <c r="PYT1" s="1174"/>
      <c r="PYU1" s="1174"/>
      <c r="PYV1" s="1174"/>
      <c r="PYW1" s="1174"/>
      <c r="PYX1" s="1174"/>
      <c r="PYY1" s="1174"/>
      <c r="PYZ1" s="1174"/>
      <c r="PZA1" s="1174"/>
      <c r="PZB1" s="1174"/>
      <c r="PZC1" s="1174"/>
      <c r="PZD1" s="1174"/>
      <c r="PZE1" s="1174"/>
      <c r="PZF1" s="1174"/>
      <c r="PZG1" s="1174"/>
      <c r="PZH1" s="1174"/>
      <c r="PZI1" s="1174"/>
      <c r="PZJ1" s="1174"/>
      <c r="PZK1" s="1174"/>
      <c r="PZL1" s="1174"/>
      <c r="PZM1" s="1174"/>
      <c r="PZN1" s="1174"/>
      <c r="PZO1" s="1174"/>
      <c r="PZP1" s="1174"/>
      <c r="PZQ1" s="1174"/>
      <c r="PZR1" s="1174"/>
      <c r="PZS1" s="1174"/>
      <c r="PZT1" s="1174"/>
      <c r="PZU1" s="1174"/>
      <c r="PZV1" s="1174"/>
      <c r="PZW1" s="1174"/>
      <c r="PZX1" s="1174"/>
      <c r="PZY1" s="1174"/>
      <c r="PZZ1" s="1174"/>
      <c r="QAA1" s="1174"/>
      <c r="QAB1" s="1174"/>
      <c r="QAC1" s="1174"/>
      <c r="QAD1" s="1174"/>
      <c r="QAE1" s="1174"/>
      <c r="QAF1" s="1174"/>
      <c r="QAG1" s="1174"/>
      <c r="QAH1" s="1174"/>
      <c r="QAI1" s="1174"/>
      <c r="QAJ1" s="1174"/>
      <c r="QAK1" s="1174"/>
      <c r="QAL1" s="1174"/>
      <c r="QAM1" s="1174"/>
      <c r="QAN1" s="1174"/>
      <c r="QAO1" s="1174"/>
      <c r="QAP1" s="1174"/>
      <c r="QAQ1" s="1174"/>
      <c r="QAR1" s="1174"/>
      <c r="QAS1" s="1174"/>
      <c r="QAT1" s="1174"/>
      <c r="QAU1" s="1174"/>
      <c r="QAV1" s="1174"/>
      <c r="QAW1" s="1174"/>
      <c r="QAX1" s="1174"/>
      <c r="QAY1" s="1174"/>
      <c r="QAZ1" s="1174"/>
      <c r="QBA1" s="1174"/>
      <c r="QBB1" s="1174"/>
      <c r="QBC1" s="1174"/>
      <c r="QBD1" s="1174"/>
      <c r="QBE1" s="1174"/>
      <c r="QBF1" s="1174"/>
      <c r="QBG1" s="1174"/>
      <c r="QBH1" s="1174"/>
      <c r="QBI1" s="1174"/>
      <c r="QBJ1" s="1174"/>
      <c r="QBK1" s="1174"/>
      <c r="QBL1" s="1174"/>
      <c r="QBM1" s="1174"/>
      <c r="QBN1" s="1174"/>
      <c r="QBO1" s="1174"/>
      <c r="QBP1" s="1174"/>
      <c r="QBQ1" s="1174"/>
      <c r="QBR1" s="1174"/>
      <c r="QBS1" s="1174"/>
      <c r="QBT1" s="1174"/>
      <c r="QBU1" s="1174"/>
      <c r="QBV1" s="1174"/>
      <c r="QBW1" s="1174"/>
      <c r="QBX1" s="1174"/>
      <c r="QBY1" s="1174"/>
      <c r="QBZ1" s="1174"/>
      <c r="QCA1" s="1174"/>
      <c r="QCB1" s="1174"/>
      <c r="QCC1" s="1174"/>
      <c r="QCD1" s="1174"/>
      <c r="QCE1" s="1174"/>
      <c r="QCF1" s="1174"/>
      <c r="QCG1" s="1174"/>
      <c r="QCH1" s="1174"/>
      <c r="QCI1" s="1174"/>
      <c r="QCJ1" s="1174"/>
      <c r="QCK1" s="1174"/>
      <c r="QCL1" s="1174"/>
      <c r="QCM1" s="1174"/>
      <c r="QCN1" s="1174"/>
      <c r="QCO1" s="1174"/>
      <c r="QCP1" s="1174"/>
      <c r="QCQ1" s="1174"/>
      <c r="QCR1" s="1174"/>
      <c r="QCS1" s="1174"/>
      <c r="QCT1" s="1174"/>
      <c r="QCU1" s="1174"/>
      <c r="QCV1" s="1174"/>
      <c r="QCW1" s="1174"/>
      <c r="QCX1" s="1174"/>
      <c r="QCY1" s="1174"/>
      <c r="QCZ1" s="1174"/>
      <c r="QDA1" s="1174"/>
      <c r="QDB1" s="1174"/>
      <c r="QDC1" s="1174"/>
      <c r="QDD1" s="1174"/>
      <c r="QDE1" s="1174"/>
      <c r="QDF1" s="1174"/>
      <c r="QDG1" s="1174"/>
      <c r="QDH1" s="1174"/>
      <c r="QDI1" s="1174"/>
      <c r="QDJ1" s="1174"/>
      <c r="QDK1" s="1174"/>
      <c r="QDL1" s="1174"/>
      <c r="QDM1" s="1174"/>
      <c r="QDN1" s="1174"/>
      <c r="QDO1" s="1174"/>
      <c r="QDP1" s="1174"/>
      <c r="QDQ1" s="1174"/>
      <c r="QDR1" s="1174"/>
      <c r="QDS1" s="1174"/>
      <c r="QDT1" s="1174"/>
      <c r="QDU1" s="1174"/>
      <c r="QDV1" s="1174"/>
      <c r="QDW1" s="1174"/>
      <c r="QDX1" s="1174"/>
      <c r="QDY1" s="1174"/>
      <c r="QDZ1" s="1174"/>
      <c r="QEA1" s="1174"/>
      <c r="QEB1" s="1174"/>
      <c r="QEC1" s="1174"/>
      <c r="QED1" s="1174"/>
      <c r="QEE1" s="1174"/>
      <c r="QEF1" s="1174"/>
      <c r="QEG1" s="1174"/>
      <c r="QEH1" s="1174"/>
      <c r="QEI1" s="1174"/>
      <c r="QEJ1" s="1174"/>
      <c r="QEK1" s="1174"/>
      <c r="QEL1" s="1174"/>
      <c r="QEM1" s="1174"/>
      <c r="QEN1" s="1174"/>
      <c r="QEO1" s="1174"/>
      <c r="QEP1" s="1174"/>
      <c r="QEQ1" s="1174"/>
      <c r="QER1" s="1174"/>
      <c r="QES1" s="1174"/>
      <c r="QET1" s="1174"/>
      <c r="QEU1" s="1174"/>
      <c r="QEV1" s="1174"/>
      <c r="QEW1" s="1174"/>
      <c r="QEX1" s="1174"/>
      <c r="QEY1" s="1174"/>
      <c r="QEZ1" s="1174"/>
      <c r="QFA1" s="1174"/>
      <c r="QFB1" s="1174"/>
      <c r="QFC1" s="1174"/>
      <c r="QFD1" s="1174"/>
      <c r="QFE1" s="1174"/>
      <c r="QFF1" s="1174"/>
      <c r="QFG1" s="1174"/>
      <c r="QFH1" s="1174"/>
      <c r="QFI1" s="1174"/>
      <c r="QFJ1" s="1174"/>
      <c r="QFK1" s="1174"/>
      <c r="QFL1" s="1174"/>
      <c r="QFM1" s="1174"/>
      <c r="QFN1" s="1174"/>
      <c r="QFO1" s="1174"/>
      <c r="QFP1" s="1174"/>
      <c r="QFQ1" s="1174"/>
      <c r="QFR1" s="1174"/>
      <c r="QFS1" s="1174"/>
      <c r="QFT1" s="1174"/>
      <c r="QFU1" s="1174"/>
      <c r="QFV1" s="1174"/>
      <c r="QFW1" s="1174"/>
      <c r="QFX1" s="1174"/>
      <c r="QFY1" s="1174"/>
      <c r="QFZ1" s="1174"/>
      <c r="QGA1" s="1174"/>
      <c r="QGB1" s="1174"/>
      <c r="QGC1" s="1174"/>
      <c r="QGD1" s="1174"/>
      <c r="QGE1" s="1174"/>
      <c r="QGF1" s="1174"/>
      <c r="QGG1" s="1174"/>
      <c r="QGH1" s="1174"/>
      <c r="QGI1" s="1174"/>
      <c r="QGJ1" s="1174"/>
      <c r="QGK1" s="1174"/>
      <c r="QGL1" s="1174"/>
      <c r="QGM1" s="1174"/>
      <c r="QGN1" s="1174"/>
      <c r="QGO1" s="1174"/>
      <c r="QGP1" s="1174"/>
      <c r="QGQ1" s="1174"/>
      <c r="QGR1" s="1174"/>
      <c r="QGS1" s="1174"/>
      <c r="QGT1" s="1174"/>
      <c r="QGU1" s="1174"/>
      <c r="QGV1" s="1174"/>
      <c r="QGW1" s="1174"/>
      <c r="QGX1" s="1174"/>
      <c r="QGY1" s="1174"/>
      <c r="QGZ1" s="1174"/>
      <c r="QHA1" s="1174"/>
      <c r="QHB1" s="1174"/>
      <c r="QHC1" s="1174"/>
      <c r="QHD1" s="1174"/>
      <c r="QHE1" s="1174"/>
      <c r="QHF1" s="1174"/>
      <c r="QHG1" s="1174"/>
      <c r="QHH1" s="1174"/>
      <c r="QHI1" s="1174"/>
      <c r="QHJ1" s="1174"/>
      <c r="QHK1" s="1174"/>
      <c r="QHL1" s="1174"/>
      <c r="QHM1" s="1174"/>
      <c r="QHN1" s="1174"/>
      <c r="QHO1" s="1174"/>
      <c r="QHP1" s="1174"/>
      <c r="QHQ1" s="1174"/>
      <c r="QHR1" s="1174"/>
      <c r="QHS1" s="1174"/>
      <c r="QHT1" s="1174"/>
      <c r="QHU1" s="1174"/>
      <c r="QHV1" s="1174"/>
      <c r="QHW1" s="1174"/>
      <c r="QHX1" s="1174"/>
      <c r="QHY1" s="1174"/>
      <c r="QHZ1" s="1174"/>
      <c r="QIA1" s="1174"/>
      <c r="QIB1" s="1174"/>
      <c r="QIC1" s="1174"/>
      <c r="QID1" s="1174"/>
      <c r="QIE1" s="1174"/>
      <c r="QIF1" s="1174"/>
      <c r="QIG1" s="1174"/>
      <c r="QIH1" s="1174"/>
      <c r="QII1" s="1174"/>
      <c r="QIJ1" s="1174"/>
      <c r="QIK1" s="1174"/>
      <c r="QIL1" s="1174"/>
      <c r="QIM1" s="1174"/>
      <c r="QIN1" s="1174"/>
      <c r="QIO1" s="1174"/>
      <c r="QIP1" s="1174"/>
      <c r="QIQ1" s="1174"/>
      <c r="QIR1" s="1174"/>
      <c r="QIS1" s="1174"/>
      <c r="QIT1" s="1174"/>
      <c r="QIU1" s="1174"/>
      <c r="QIV1" s="1174"/>
      <c r="QIW1" s="1174"/>
      <c r="QIX1" s="1174"/>
      <c r="QIY1" s="1174"/>
      <c r="QIZ1" s="1174"/>
      <c r="QJA1" s="1174"/>
      <c r="QJB1" s="1174"/>
      <c r="QJC1" s="1174"/>
      <c r="QJD1" s="1174"/>
      <c r="QJE1" s="1174"/>
      <c r="QJF1" s="1174"/>
      <c r="QJG1" s="1174"/>
      <c r="QJH1" s="1174"/>
      <c r="QJI1" s="1174"/>
      <c r="QJJ1" s="1174"/>
      <c r="QJK1" s="1174"/>
      <c r="QJL1" s="1174"/>
      <c r="QJM1" s="1174"/>
      <c r="QJN1" s="1174"/>
      <c r="QJO1" s="1174"/>
      <c r="QJP1" s="1174"/>
      <c r="QJQ1" s="1174"/>
      <c r="QJR1" s="1174"/>
      <c r="QJS1" s="1174"/>
      <c r="QJT1" s="1174"/>
      <c r="QJU1" s="1174"/>
      <c r="QJV1" s="1174"/>
      <c r="QJW1" s="1174"/>
      <c r="QJX1" s="1174"/>
      <c r="QJY1" s="1174"/>
      <c r="QJZ1" s="1174"/>
      <c r="QKA1" s="1174"/>
      <c r="QKB1" s="1174"/>
      <c r="QKC1" s="1174"/>
      <c r="QKD1" s="1174"/>
      <c r="QKE1" s="1174"/>
      <c r="QKF1" s="1174"/>
      <c r="QKG1" s="1174"/>
      <c r="QKH1" s="1174"/>
      <c r="QKI1" s="1174"/>
      <c r="QKJ1" s="1174"/>
      <c r="QKK1" s="1174"/>
      <c r="QKL1" s="1174"/>
      <c r="QKM1" s="1174"/>
      <c r="QKN1" s="1174"/>
      <c r="QKO1" s="1174"/>
      <c r="QKP1" s="1174"/>
      <c r="QKQ1" s="1174"/>
      <c r="QKR1" s="1174"/>
      <c r="QKS1" s="1174"/>
      <c r="QKT1" s="1174"/>
      <c r="QKU1" s="1174"/>
      <c r="QKV1" s="1174"/>
      <c r="QKW1" s="1174"/>
      <c r="QKX1" s="1174"/>
      <c r="QKY1" s="1174"/>
      <c r="QKZ1" s="1174"/>
      <c r="QLA1" s="1174"/>
      <c r="QLB1" s="1174"/>
      <c r="QLC1" s="1174"/>
      <c r="QLD1" s="1174"/>
      <c r="QLE1" s="1174"/>
      <c r="QLF1" s="1174"/>
      <c r="QLG1" s="1174"/>
      <c r="QLH1" s="1174"/>
      <c r="QLI1" s="1174"/>
      <c r="QLJ1" s="1174"/>
      <c r="QLK1" s="1174"/>
      <c r="QLL1" s="1174"/>
      <c r="QLM1" s="1174"/>
      <c r="QLN1" s="1174"/>
      <c r="QLO1" s="1174"/>
      <c r="QLP1" s="1174"/>
      <c r="QLQ1" s="1174"/>
      <c r="QLR1" s="1174"/>
      <c r="QLS1" s="1174"/>
      <c r="QLT1" s="1174"/>
      <c r="QLU1" s="1174"/>
      <c r="QLV1" s="1174"/>
      <c r="QLW1" s="1174"/>
      <c r="QLX1" s="1174"/>
      <c r="QLY1" s="1174"/>
      <c r="QLZ1" s="1174"/>
      <c r="QMA1" s="1174"/>
      <c r="QMB1" s="1174"/>
      <c r="QMC1" s="1174"/>
      <c r="QMD1" s="1174"/>
      <c r="QME1" s="1174"/>
      <c r="QMF1" s="1174"/>
      <c r="QMG1" s="1174"/>
      <c r="QMH1" s="1174"/>
      <c r="QMI1" s="1174"/>
      <c r="QMJ1" s="1174"/>
      <c r="QMK1" s="1174"/>
      <c r="QML1" s="1174"/>
      <c r="QMM1" s="1174"/>
      <c r="QMN1" s="1174"/>
      <c r="QMO1" s="1174"/>
      <c r="QMP1" s="1174"/>
      <c r="QMQ1" s="1174"/>
      <c r="QMR1" s="1174"/>
      <c r="QMS1" s="1174"/>
      <c r="QMT1" s="1174"/>
      <c r="QMU1" s="1174"/>
      <c r="QMV1" s="1174"/>
      <c r="QMW1" s="1174"/>
      <c r="QMX1" s="1174"/>
      <c r="QMY1" s="1174"/>
      <c r="QMZ1" s="1174"/>
      <c r="QNA1" s="1174"/>
      <c r="QNB1" s="1174"/>
      <c r="QNC1" s="1174"/>
      <c r="QND1" s="1174"/>
      <c r="QNE1" s="1174"/>
      <c r="QNF1" s="1174"/>
      <c r="QNG1" s="1174"/>
      <c r="QNH1" s="1174"/>
      <c r="QNI1" s="1174"/>
      <c r="QNJ1" s="1174"/>
      <c r="QNK1" s="1174"/>
      <c r="QNL1" s="1174"/>
      <c r="QNM1" s="1174"/>
      <c r="QNN1" s="1174"/>
      <c r="QNO1" s="1174"/>
      <c r="QNP1" s="1174"/>
      <c r="QNQ1" s="1174"/>
      <c r="QNR1" s="1174"/>
      <c r="QNS1" s="1174"/>
      <c r="QNT1" s="1174"/>
      <c r="QNU1" s="1174"/>
      <c r="QNV1" s="1174"/>
      <c r="QNW1" s="1174"/>
      <c r="QNX1" s="1174"/>
      <c r="QNY1" s="1174"/>
      <c r="QNZ1" s="1174"/>
      <c r="QOA1" s="1174"/>
      <c r="QOB1" s="1174"/>
      <c r="QOC1" s="1174"/>
      <c r="QOD1" s="1174"/>
      <c r="QOE1" s="1174"/>
      <c r="QOF1" s="1174"/>
      <c r="QOG1" s="1174"/>
      <c r="QOH1" s="1174"/>
      <c r="QOI1" s="1174"/>
      <c r="QOJ1" s="1174"/>
      <c r="QOK1" s="1174"/>
      <c r="QOL1" s="1174"/>
      <c r="QOM1" s="1174"/>
      <c r="QON1" s="1174"/>
      <c r="QOO1" s="1174"/>
      <c r="QOP1" s="1174"/>
      <c r="QOQ1" s="1174"/>
      <c r="QOR1" s="1174"/>
      <c r="QOS1" s="1174"/>
      <c r="QOT1" s="1174"/>
      <c r="QOU1" s="1174"/>
      <c r="QOV1" s="1174"/>
      <c r="QOW1" s="1174"/>
      <c r="QOX1" s="1174"/>
      <c r="QOY1" s="1174"/>
      <c r="QOZ1" s="1174"/>
      <c r="QPA1" s="1174"/>
      <c r="QPB1" s="1174"/>
      <c r="QPC1" s="1174"/>
      <c r="QPD1" s="1174"/>
      <c r="QPE1" s="1174"/>
      <c r="QPF1" s="1174"/>
      <c r="QPG1" s="1174"/>
      <c r="QPH1" s="1174"/>
      <c r="QPI1" s="1174"/>
      <c r="QPJ1" s="1174"/>
      <c r="QPK1" s="1174"/>
      <c r="QPL1" s="1174"/>
      <c r="QPM1" s="1174"/>
      <c r="QPN1" s="1174"/>
      <c r="QPO1" s="1174"/>
      <c r="QPP1" s="1174"/>
      <c r="QPQ1" s="1174"/>
      <c r="QPR1" s="1174"/>
      <c r="QPS1" s="1174"/>
      <c r="QPT1" s="1174"/>
      <c r="QPU1" s="1174"/>
      <c r="QPV1" s="1174"/>
      <c r="QPW1" s="1174"/>
      <c r="QPX1" s="1174"/>
      <c r="QPY1" s="1174"/>
      <c r="QPZ1" s="1174"/>
      <c r="QQA1" s="1174"/>
      <c r="QQB1" s="1174"/>
      <c r="QQC1" s="1174"/>
      <c r="QQD1" s="1174"/>
      <c r="QQE1" s="1174"/>
      <c r="QQF1" s="1174"/>
      <c r="QQG1" s="1174"/>
      <c r="QQH1" s="1174"/>
      <c r="QQI1" s="1174"/>
      <c r="QQJ1" s="1174"/>
      <c r="QQK1" s="1174"/>
      <c r="QQL1" s="1174"/>
      <c r="QQM1" s="1174"/>
      <c r="QQN1" s="1174"/>
      <c r="QQO1" s="1174"/>
      <c r="QQP1" s="1174"/>
      <c r="QQQ1" s="1174"/>
      <c r="QQR1" s="1174"/>
      <c r="QQS1" s="1174"/>
      <c r="QQT1" s="1174"/>
      <c r="QQU1" s="1174"/>
      <c r="QQV1" s="1174"/>
      <c r="QQW1" s="1174"/>
      <c r="QQX1" s="1174"/>
      <c r="QQY1" s="1174"/>
      <c r="QQZ1" s="1174"/>
      <c r="QRA1" s="1174"/>
      <c r="QRB1" s="1174"/>
      <c r="QRC1" s="1174"/>
      <c r="QRD1" s="1174"/>
      <c r="QRE1" s="1174"/>
      <c r="QRF1" s="1174"/>
      <c r="QRG1" s="1174"/>
      <c r="QRH1" s="1174"/>
      <c r="QRI1" s="1174"/>
      <c r="QRJ1" s="1174"/>
      <c r="QRK1" s="1174"/>
      <c r="QRL1" s="1174"/>
      <c r="QRM1" s="1174"/>
      <c r="QRN1" s="1174"/>
      <c r="QRO1" s="1174"/>
      <c r="QRP1" s="1174"/>
      <c r="QRQ1" s="1174"/>
      <c r="QRR1" s="1174"/>
      <c r="QRS1" s="1174"/>
      <c r="QRT1" s="1174"/>
      <c r="QRU1" s="1174"/>
      <c r="QRV1" s="1174"/>
      <c r="QRW1" s="1174"/>
      <c r="QRX1" s="1174"/>
      <c r="QRY1" s="1174"/>
      <c r="QRZ1" s="1174"/>
      <c r="QSA1" s="1174"/>
      <c r="QSB1" s="1174"/>
      <c r="QSC1" s="1174"/>
      <c r="QSD1" s="1174"/>
      <c r="QSE1" s="1174"/>
      <c r="QSF1" s="1174"/>
      <c r="QSG1" s="1174"/>
      <c r="QSH1" s="1174"/>
      <c r="QSI1" s="1174"/>
      <c r="QSJ1" s="1174"/>
      <c r="QSK1" s="1174"/>
      <c r="QSL1" s="1174"/>
      <c r="QSM1" s="1174"/>
      <c r="QSN1" s="1174"/>
      <c r="QSO1" s="1174"/>
      <c r="QSP1" s="1174"/>
      <c r="QSQ1" s="1174"/>
      <c r="QSR1" s="1174"/>
      <c r="QSS1" s="1174"/>
      <c r="QST1" s="1174"/>
      <c r="QSU1" s="1174"/>
      <c r="QSV1" s="1174"/>
      <c r="QSW1" s="1174"/>
      <c r="QSX1" s="1174"/>
      <c r="QSY1" s="1174"/>
      <c r="QSZ1" s="1174"/>
      <c r="QTA1" s="1174"/>
      <c r="QTB1" s="1174"/>
      <c r="QTC1" s="1174"/>
      <c r="QTD1" s="1174"/>
      <c r="QTE1" s="1174"/>
      <c r="QTF1" s="1174"/>
      <c r="QTG1" s="1174"/>
      <c r="QTH1" s="1174"/>
      <c r="QTI1" s="1174"/>
      <c r="QTJ1" s="1174"/>
      <c r="QTK1" s="1174"/>
      <c r="QTL1" s="1174"/>
      <c r="QTM1" s="1174"/>
      <c r="QTN1" s="1174"/>
      <c r="QTO1" s="1174"/>
      <c r="QTP1" s="1174"/>
      <c r="QTQ1" s="1174"/>
      <c r="QTR1" s="1174"/>
      <c r="QTS1" s="1174"/>
      <c r="QTT1" s="1174"/>
      <c r="QTU1" s="1174"/>
      <c r="QTV1" s="1174"/>
      <c r="QTW1" s="1174"/>
      <c r="QTX1" s="1174"/>
      <c r="QTY1" s="1174"/>
      <c r="QTZ1" s="1174"/>
      <c r="QUA1" s="1174"/>
      <c r="QUB1" s="1174"/>
      <c r="QUC1" s="1174"/>
      <c r="QUD1" s="1174"/>
      <c r="QUE1" s="1174"/>
      <c r="QUF1" s="1174"/>
      <c r="QUG1" s="1174"/>
      <c r="QUH1" s="1174"/>
      <c r="QUI1" s="1174"/>
      <c r="QUJ1" s="1174"/>
      <c r="QUK1" s="1174"/>
      <c r="QUL1" s="1174"/>
      <c r="QUM1" s="1174"/>
      <c r="QUN1" s="1174"/>
      <c r="QUO1" s="1174"/>
      <c r="QUP1" s="1174"/>
      <c r="QUQ1" s="1174"/>
      <c r="QUR1" s="1174"/>
      <c r="QUS1" s="1174"/>
      <c r="QUT1" s="1174"/>
      <c r="QUU1" s="1174"/>
      <c r="QUV1" s="1174"/>
      <c r="QUW1" s="1174"/>
      <c r="QUX1" s="1174"/>
      <c r="QUY1" s="1174"/>
      <c r="QUZ1" s="1174"/>
      <c r="QVA1" s="1174"/>
      <c r="QVB1" s="1174"/>
      <c r="QVC1" s="1174"/>
      <c r="QVD1" s="1174"/>
      <c r="QVE1" s="1174"/>
      <c r="QVF1" s="1174"/>
      <c r="QVG1" s="1174"/>
      <c r="QVH1" s="1174"/>
      <c r="QVI1" s="1174"/>
      <c r="QVJ1" s="1174"/>
      <c r="QVK1" s="1174"/>
      <c r="QVL1" s="1174"/>
      <c r="QVM1" s="1174"/>
      <c r="QVN1" s="1174"/>
      <c r="QVO1" s="1174"/>
      <c r="QVP1" s="1174"/>
      <c r="QVQ1" s="1174"/>
      <c r="QVR1" s="1174"/>
      <c r="QVS1" s="1174"/>
      <c r="QVT1" s="1174"/>
      <c r="QVU1" s="1174"/>
      <c r="QVV1" s="1174"/>
      <c r="QVW1" s="1174"/>
      <c r="QVX1" s="1174"/>
      <c r="QVY1" s="1174"/>
      <c r="QVZ1" s="1174"/>
      <c r="QWA1" s="1174"/>
      <c r="QWB1" s="1174"/>
      <c r="QWC1" s="1174"/>
      <c r="QWD1" s="1174"/>
      <c r="QWE1" s="1174"/>
      <c r="QWF1" s="1174"/>
      <c r="QWG1" s="1174"/>
      <c r="QWH1" s="1174"/>
      <c r="QWI1" s="1174"/>
      <c r="QWJ1" s="1174"/>
      <c r="QWK1" s="1174"/>
      <c r="QWL1" s="1174"/>
      <c r="QWM1" s="1174"/>
      <c r="QWN1" s="1174"/>
      <c r="QWO1" s="1174"/>
      <c r="QWP1" s="1174"/>
      <c r="QWQ1" s="1174"/>
      <c r="QWR1" s="1174"/>
      <c r="QWS1" s="1174"/>
      <c r="QWT1" s="1174"/>
      <c r="QWU1" s="1174"/>
      <c r="QWV1" s="1174"/>
      <c r="QWW1" s="1174"/>
      <c r="QWX1" s="1174"/>
      <c r="QWY1" s="1174"/>
      <c r="QWZ1" s="1174"/>
      <c r="QXA1" s="1174"/>
      <c r="QXB1" s="1174"/>
      <c r="QXC1" s="1174"/>
      <c r="QXD1" s="1174"/>
      <c r="QXE1" s="1174"/>
      <c r="QXF1" s="1174"/>
      <c r="QXG1" s="1174"/>
      <c r="QXH1" s="1174"/>
      <c r="QXI1" s="1174"/>
      <c r="QXJ1" s="1174"/>
      <c r="QXK1" s="1174"/>
      <c r="QXL1" s="1174"/>
      <c r="QXM1" s="1174"/>
      <c r="QXN1" s="1174"/>
      <c r="QXO1" s="1174"/>
      <c r="QXP1" s="1174"/>
      <c r="QXQ1" s="1174"/>
      <c r="QXR1" s="1174"/>
      <c r="QXS1" s="1174"/>
      <c r="QXT1" s="1174"/>
      <c r="QXU1" s="1174"/>
      <c r="QXV1" s="1174"/>
      <c r="QXW1" s="1174"/>
      <c r="QXX1" s="1174"/>
      <c r="QXY1" s="1174"/>
      <c r="QXZ1" s="1174"/>
      <c r="QYA1" s="1174"/>
      <c r="QYB1" s="1174"/>
      <c r="QYC1" s="1174"/>
      <c r="QYD1" s="1174"/>
      <c r="QYE1" s="1174"/>
      <c r="QYF1" s="1174"/>
      <c r="QYG1" s="1174"/>
      <c r="QYH1" s="1174"/>
      <c r="QYI1" s="1174"/>
      <c r="QYJ1" s="1174"/>
      <c r="QYK1" s="1174"/>
      <c r="QYL1" s="1174"/>
      <c r="QYM1" s="1174"/>
      <c r="QYN1" s="1174"/>
      <c r="QYO1" s="1174"/>
      <c r="QYP1" s="1174"/>
      <c r="QYQ1" s="1174"/>
      <c r="QYR1" s="1174"/>
      <c r="QYS1" s="1174"/>
      <c r="QYT1" s="1174"/>
      <c r="QYU1" s="1174"/>
      <c r="QYV1" s="1174"/>
      <c r="QYW1" s="1174"/>
      <c r="QYX1" s="1174"/>
      <c r="QYY1" s="1174"/>
      <c r="QYZ1" s="1174"/>
      <c r="QZA1" s="1174"/>
      <c r="QZB1" s="1174"/>
      <c r="QZC1" s="1174"/>
      <c r="QZD1" s="1174"/>
      <c r="QZE1" s="1174"/>
      <c r="QZF1" s="1174"/>
      <c r="QZG1" s="1174"/>
      <c r="QZH1" s="1174"/>
      <c r="QZI1" s="1174"/>
      <c r="QZJ1" s="1174"/>
      <c r="QZK1" s="1174"/>
      <c r="QZL1" s="1174"/>
      <c r="QZM1" s="1174"/>
      <c r="QZN1" s="1174"/>
      <c r="QZO1" s="1174"/>
      <c r="QZP1" s="1174"/>
      <c r="QZQ1" s="1174"/>
      <c r="QZR1" s="1174"/>
      <c r="QZS1" s="1174"/>
      <c r="QZT1" s="1174"/>
      <c r="QZU1" s="1174"/>
      <c r="QZV1" s="1174"/>
      <c r="QZW1" s="1174"/>
      <c r="QZX1" s="1174"/>
      <c r="QZY1" s="1174"/>
      <c r="QZZ1" s="1174"/>
      <c r="RAA1" s="1174"/>
      <c r="RAB1" s="1174"/>
      <c r="RAC1" s="1174"/>
      <c r="RAD1" s="1174"/>
      <c r="RAE1" s="1174"/>
      <c r="RAF1" s="1174"/>
      <c r="RAG1" s="1174"/>
      <c r="RAH1" s="1174"/>
      <c r="RAI1" s="1174"/>
      <c r="RAJ1" s="1174"/>
      <c r="RAK1" s="1174"/>
      <c r="RAL1" s="1174"/>
      <c r="RAM1" s="1174"/>
      <c r="RAN1" s="1174"/>
      <c r="RAO1" s="1174"/>
      <c r="RAP1" s="1174"/>
      <c r="RAQ1" s="1174"/>
      <c r="RAR1" s="1174"/>
      <c r="RAS1" s="1174"/>
      <c r="RAT1" s="1174"/>
      <c r="RAU1" s="1174"/>
      <c r="RAV1" s="1174"/>
      <c r="RAW1" s="1174"/>
      <c r="RAX1" s="1174"/>
      <c r="RAY1" s="1174"/>
      <c r="RAZ1" s="1174"/>
      <c r="RBA1" s="1174"/>
      <c r="RBB1" s="1174"/>
      <c r="RBC1" s="1174"/>
      <c r="RBD1" s="1174"/>
      <c r="RBE1" s="1174"/>
      <c r="RBF1" s="1174"/>
      <c r="RBG1" s="1174"/>
      <c r="RBH1" s="1174"/>
      <c r="RBI1" s="1174"/>
      <c r="RBJ1" s="1174"/>
      <c r="RBK1" s="1174"/>
      <c r="RBL1" s="1174"/>
      <c r="RBM1" s="1174"/>
      <c r="RBN1" s="1174"/>
      <c r="RBO1" s="1174"/>
      <c r="RBP1" s="1174"/>
      <c r="RBQ1" s="1174"/>
      <c r="RBR1" s="1174"/>
      <c r="RBS1" s="1174"/>
      <c r="RBT1" s="1174"/>
      <c r="RBU1" s="1174"/>
      <c r="RBV1" s="1174"/>
      <c r="RBW1" s="1174"/>
      <c r="RBX1" s="1174"/>
      <c r="RBY1" s="1174"/>
      <c r="RBZ1" s="1174"/>
      <c r="RCA1" s="1174"/>
      <c r="RCB1" s="1174"/>
      <c r="RCC1" s="1174"/>
      <c r="RCD1" s="1174"/>
      <c r="RCE1" s="1174"/>
      <c r="RCF1" s="1174"/>
      <c r="RCG1" s="1174"/>
      <c r="RCH1" s="1174"/>
      <c r="RCI1" s="1174"/>
      <c r="RCJ1" s="1174"/>
      <c r="RCK1" s="1174"/>
      <c r="RCL1" s="1174"/>
      <c r="RCM1" s="1174"/>
      <c r="RCN1" s="1174"/>
      <c r="RCO1" s="1174"/>
      <c r="RCP1" s="1174"/>
      <c r="RCQ1" s="1174"/>
      <c r="RCR1" s="1174"/>
      <c r="RCS1" s="1174"/>
      <c r="RCT1" s="1174"/>
      <c r="RCU1" s="1174"/>
      <c r="RCV1" s="1174"/>
      <c r="RCW1" s="1174"/>
      <c r="RCX1" s="1174"/>
      <c r="RCY1" s="1174"/>
      <c r="RCZ1" s="1174"/>
      <c r="RDA1" s="1174"/>
      <c r="RDB1" s="1174"/>
      <c r="RDC1" s="1174"/>
      <c r="RDD1" s="1174"/>
      <c r="RDE1" s="1174"/>
      <c r="RDF1" s="1174"/>
      <c r="RDG1" s="1174"/>
      <c r="RDH1" s="1174"/>
      <c r="RDI1" s="1174"/>
      <c r="RDJ1" s="1174"/>
      <c r="RDK1" s="1174"/>
      <c r="RDL1" s="1174"/>
      <c r="RDM1" s="1174"/>
      <c r="RDN1" s="1174"/>
      <c r="RDO1" s="1174"/>
      <c r="RDP1" s="1174"/>
      <c r="RDQ1" s="1174"/>
      <c r="RDR1" s="1174"/>
      <c r="RDS1" s="1174"/>
      <c r="RDT1" s="1174"/>
      <c r="RDU1" s="1174"/>
      <c r="RDV1" s="1174"/>
      <c r="RDW1" s="1174"/>
      <c r="RDX1" s="1174"/>
      <c r="RDY1" s="1174"/>
      <c r="RDZ1" s="1174"/>
      <c r="REA1" s="1174"/>
      <c r="REB1" s="1174"/>
      <c r="REC1" s="1174"/>
      <c r="RED1" s="1174"/>
      <c r="REE1" s="1174"/>
      <c r="REF1" s="1174"/>
      <c r="REG1" s="1174"/>
      <c r="REH1" s="1174"/>
      <c r="REI1" s="1174"/>
      <c r="REJ1" s="1174"/>
      <c r="REK1" s="1174"/>
      <c r="REL1" s="1174"/>
      <c r="REM1" s="1174"/>
      <c r="REN1" s="1174"/>
      <c r="REO1" s="1174"/>
      <c r="REP1" s="1174"/>
      <c r="REQ1" s="1174"/>
      <c r="RER1" s="1174"/>
      <c r="RES1" s="1174"/>
      <c r="RET1" s="1174"/>
      <c r="REU1" s="1174"/>
      <c r="REV1" s="1174"/>
      <c r="REW1" s="1174"/>
      <c r="REX1" s="1174"/>
      <c r="REY1" s="1174"/>
      <c r="REZ1" s="1174"/>
      <c r="RFA1" s="1174"/>
      <c r="RFB1" s="1174"/>
      <c r="RFC1" s="1174"/>
      <c r="RFD1" s="1174"/>
      <c r="RFE1" s="1174"/>
      <c r="RFF1" s="1174"/>
      <c r="RFG1" s="1174"/>
      <c r="RFH1" s="1174"/>
      <c r="RFI1" s="1174"/>
      <c r="RFJ1" s="1174"/>
      <c r="RFK1" s="1174"/>
      <c r="RFL1" s="1174"/>
      <c r="RFM1" s="1174"/>
      <c r="RFN1" s="1174"/>
      <c r="RFO1" s="1174"/>
      <c r="RFP1" s="1174"/>
      <c r="RFQ1" s="1174"/>
      <c r="RFR1" s="1174"/>
      <c r="RFS1" s="1174"/>
      <c r="RFT1" s="1174"/>
      <c r="RFU1" s="1174"/>
      <c r="RFV1" s="1174"/>
      <c r="RFW1" s="1174"/>
      <c r="RFX1" s="1174"/>
      <c r="RFY1" s="1174"/>
      <c r="RFZ1" s="1174"/>
      <c r="RGA1" s="1174"/>
      <c r="RGB1" s="1174"/>
      <c r="RGC1" s="1174"/>
      <c r="RGD1" s="1174"/>
      <c r="RGE1" s="1174"/>
      <c r="RGF1" s="1174"/>
      <c r="RGG1" s="1174"/>
      <c r="RGH1" s="1174"/>
      <c r="RGI1" s="1174"/>
      <c r="RGJ1" s="1174"/>
      <c r="RGK1" s="1174"/>
      <c r="RGL1" s="1174"/>
      <c r="RGM1" s="1174"/>
      <c r="RGN1" s="1174"/>
      <c r="RGO1" s="1174"/>
      <c r="RGP1" s="1174"/>
      <c r="RGQ1" s="1174"/>
      <c r="RGR1" s="1174"/>
      <c r="RGS1" s="1174"/>
      <c r="RGT1" s="1174"/>
      <c r="RGU1" s="1174"/>
      <c r="RGV1" s="1174"/>
      <c r="RGW1" s="1174"/>
      <c r="RGX1" s="1174"/>
      <c r="RGY1" s="1174"/>
      <c r="RGZ1" s="1174"/>
      <c r="RHA1" s="1174"/>
      <c r="RHB1" s="1174"/>
      <c r="RHC1" s="1174"/>
      <c r="RHD1" s="1174"/>
      <c r="RHE1" s="1174"/>
      <c r="RHF1" s="1174"/>
      <c r="RHG1" s="1174"/>
      <c r="RHH1" s="1174"/>
      <c r="RHI1" s="1174"/>
      <c r="RHJ1" s="1174"/>
      <c r="RHK1" s="1174"/>
      <c r="RHL1" s="1174"/>
      <c r="RHM1" s="1174"/>
      <c r="RHN1" s="1174"/>
      <c r="RHO1" s="1174"/>
      <c r="RHP1" s="1174"/>
      <c r="RHQ1" s="1174"/>
      <c r="RHR1" s="1174"/>
      <c r="RHS1" s="1174"/>
      <c r="RHT1" s="1174"/>
      <c r="RHU1" s="1174"/>
      <c r="RHV1" s="1174"/>
      <c r="RHW1" s="1174"/>
      <c r="RHX1" s="1174"/>
      <c r="RHY1" s="1174"/>
      <c r="RHZ1" s="1174"/>
      <c r="RIA1" s="1174"/>
      <c r="RIB1" s="1174"/>
      <c r="RIC1" s="1174"/>
      <c r="RID1" s="1174"/>
      <c r="RIE1" s="1174"/>
      <c r="RIF1" s="1174"/>
      <c r="RIG1" s="1174"/>
      <c r="RIH1" s="1174"/>
      <c r="RII1" s="1174"/>
      <c r="RIJ1" s="1174"/>
      <c r="RIK1" s="1174"/>
      <c r="RIL1" s="1174"/>
      <c r="RIM1" s="1174"/>
      <c r="RIN1" s="1174"/>
      <c r="RIO1" s="1174"/>
      <c r="RIP1" s="1174"/>
      <c r="RIQ1" s="1174"/>
      <c r="RIR1" s="1174"/>
      <c r="RIS1" s="1174"/>
      <c r="RIT1" s="1174"/>
      <c r="RIU1" s="1174"/>
      <c r="RIV1" s="1174"/>
      <c r="RIW1" s="1174"/>
      <c r="RIX1" s="1174"/>
      <c r="RIY1" s="1174"/>
      <c r="RIZ1" s="1174"/>
      <c r="RJA1" s="1174"/>
      <c r="RJB1" s="1174"/>
      <c r="RJC1" s="1174"/>
      <c r="RJD1" s="1174"/>
      <c r="RJE1" s="1174"/>
      <c r="RJF1" s="1174"/>
      <c r="RJG1" s="1174"/>
      <c r="RJH1" s="1174"/>
      <c r="RJI1" s="1174"/>
      <c r="RJJ1" s="1174"/>
      <c r="RJK1" s="1174"/>
      <c r="RJL1" s="1174"/>
      <c r="RJM1" s="1174"/>
      <c r="RJN1" s="1174"/>
      <c r="RJO1" s="1174"/>
      <c r="RJP1" s="1174"/>
      <c r="RJQ1" s="1174"/>
      <c r="RJR1" s="1174"/>
      <c r="RJS1" s="1174"/>
      <c r="RJT1" s="1174"/>
      <c r="RJU1" s="1174"/>
      <c r="RJV1" s="1174"/>
      <c r="RJW1" s="1174"/>
      <c r="RJX1" s="1174"/>
      <c r="RJY1" s="1174"/>
      <c r="RJZ1" s="1174"/>
      <c r="RKA1" s="1174"/>
      <c r="RKB1" s="1174"/>
      <c r="RKC1" s="1174"/>
      <c r="RKD1" s="1174"/>
      <c r="RKE1" s="1174"/>
      <c r="RKF1" s="1174"/>
      <c r="RKG1" s="1174"/>
      <c r="RKH1" s="1174"/>
      <c r="RKI1" s="1174"/>
      <c r="RKJ1" s="1174"/>
      <c r="RKK1" s="1174"/>
      <c r="RKL1" s="1174"/>
      <c r="RKM1" s="1174"/>
      <c r="RKN1" s="1174"/>
      <c r="RKO1" s="1174"/>
      <c r="RKP1" s="1174"/>
      <c r="RKQ1" s="1174"/>
      <c r="RKR1" s="1174"/>
      <c r="RKS1" s="1174"/>
      <c r="RKT1" s="1174"/>
      <c r="RKU1" s="1174"/>
      <c r="RKV1" s="1174"/>
      <c r="RKW1" s="1174"/>
      <c r="RKX1" s="1174"/>
      <c r="RKY1" s="1174"/>
      <c r="RKZ1" s="1174"/>
      <c r="RLA1" s="1174"/>
      <c r="RLB1" s="1174"/>
      <c r="RLC1" s="1174"/>
      <c r="RLD1" s="1174"/>
      <c r="RLE1" s="1174"/>
      <c r="RLF1" s="1174"/>
      <c r="RLG1" s="1174"/>
      <c r="RLH1" s="1174"/>
      <c r="RLI1" s="1174"/>
      <c r="RLJ1" s="1174"/>
      <c r="RLK1" s="1174"/>
      <c r="RLL1" s="1174"/>
      <c r="RLM1" s="1174"/>
      <c r="RLN1" s="1174"/>
      <c r="RLO1" s="1174"/>
      <c r="RLP1" s="1174"/>
      <c r="RLQ1" s="1174"/>
      <c r="RLR1" s="1174"/>
      <c r="RLS1" s="1174"/>
      <c r="RLT1" s="1174"/>
      <c r="RLU1" s="1174"/>
      <c r="RLV1" s="1174"/>
      <c r="RLW1" s="1174"/>
      <c r="RLX1" s="1174"/>
      <c r="RLY1" s="1174"/>
      <c r="RLZ1" s="1174"/>
      <c r="RMA1" s="1174"/>
      <c r="RMB1" s="1174"/>
      <c r="RMC1" s="1174"/>
      <c r="RMD1" s="1174"/>
      <c r="RME1" s="1174"/>
      <c r="RMF1" s="1174"/>
      <c r="RMG1" s="1174"/>
      <c r="RMH1" s="1174"/>
      <c r="RMI1" s="1174"/>
      <c r="RMJ1" s="1174"/>
      <c r="RMK1" s="1174"/>
      <c r="RML1" s="1174"/>
      <c r="RMM1" s="1174"/>
      <c r="RMN1" s="1174"/>
      <c r="RMO1" s="1174"/>
      <c r="RMP1" s="1174"/>
      <c r="RMQ1" s="1174"/>
      <c r="RMR1" s="1174"/>
      <c r="RMS1" s="1174"/>
      <c r="RMT1" s="1174"/>
      <c r="RMU1" s="1174"/>
      <c r="RMV1" s="1174"/>
      <c r="RMW1" s="1174"/>
      <c r="RMX1" s="1174"/>
      <c r="RMY1" s="1174"/>
      <c r="RMZ1" s="1174"/>
      <c r="RNA1" s="1174"/>
      <c r="RNB1" s="1174"/>
      <c r="RNC1" s="1174"/>
      <c r="RND1" s="1174"/>
      <c r="RNE1" s="1174"/>
      <c r="RNF1" s="1174"/>
      <c r="RNG1" s="1174"/>
      <c r="RNH1" s="1174"/>
      <c r="RNI1" s="1174"/>
      <c r="RNJ1" s="1174"/>
      <c r="RNK1" s="1174"/>
      <c r="RNL1" s="1174"/>
      <c r="RNM1" s="1174"/>
      <c r="RNN1" s="1174"/>
      <c r="RNO1" s="1174"/>
      <c r="RNP1" s="1174"/>
      <c r="RNQ1" s="1174"/>
      <c r="RNR1" s="1174"/>
      <c r="RNS1" s="1174"/>
      <c r="RNT1" s="1174"/>
      <c r="RNU1" s="1174"/>
      <c r="RNV1" s="1174"/>
      <c r="RNW1" s="1174"/>
      <c r="RNX1" s="1174"/>
      <c r="RNY1" s="1174"/>
      <c r="RNZ1" s="1174"/>
      <c r="ROA1" s="1174"/>
      <c r="ROB1" s="1174"/>
      <c r="ROC1" s="1174"/>
      <c r="ROD1" s="1174"/>
      <c r="ROE1" s="1174"/>
      <c r="ROF1" s="1174"/>
      <c r="ROG1" s="1174"/>
      <c r="ROH1" s="1174"/>
      <c r="ROI1" s="1174"/>
      <c r="ROJ1" s="1174"/>
      <c r="ROK1" s="1174"/>
      <c r="ROL1" s="1174"/>
      <c r="ROM1" s="1174"/>
      <c r="RON1" s="1174"/>
      <c r="ROO1" s="1174"/>
      <c r="ROP1" s="1174"/>
      <c r="ROQ1" s="1174"/>
      <c r="ROR1" s="1174"/>
      <c r="ROS1" s="1174"/>
      <c r="ROT1" s="1174"/>
      <c r="ROU1" s="1174"/>
      <c r="ROV1" s="1174"/>
      <c r="ROW1" s="1174"/>
      <c r="ROX1" s="1174"/>
      <c r="ROY1" s="1174"/>
      <c r="ROZ1" s="1174"/>
      <c r="RPA1" s="1174"/>
      <c r="RPB1" s="1174"/>
      <c r="RPC1" s="1174"/>
      <c r="RPD1" s="1174"/>
      <c r="RPE1" s="1174"/>
      <c r="RPF1" s="1174"/>
      <c r="RPG1" s="1174"/>
      <c r="RPH1" s="1174"/>
      <c r="RPI1" s="1174"/>
      <c r="RPJ1" s="1174"/>
      <c r="RPK1" s="1174"/>
      <c r="RPL1" s="1174"/>
      <c r="RPM1" s="1174"/>
      <c r="RPN1" s="1174"/>
      <c r="RPO1" s="1174"/>
      <c r="RPP1" s="1174"/>
      <c r="RPQ1" s="1174"/>
      <c r="RPR1" s="1174"/>
      <c r="RPS1" s="1174"/>
      <c r="RPT1" s="1174"/>
      <c r="RPU1" s="1174"/>
      <c r="RPV1" s="1174"/>
      <c r="RPW1" s="1174"/>
      <c r="RPX1" s="1174"/>
      <c r="RPY1" s="1174"/>
      <c r="RPZ1" s="1174"/>
      <c r="RQA1" s="1174"/>
      <c r="RQB1" s="1174"/>
      <c r="RQC1" s="1174"/>
      <c r="RQD1" s="1174"/>
      <c r="RQE1" s="1174"/>
      <c r="RQF1" s="1174"/>
      <c r="RQG1" s="1174"/>
      <c r="RQH1" s="1174"/>
      <c r="RQI1" s="1174"/>
      <c r="RQJ1" s="1174"/>
      <c r="RQK1" s="1174"/>
      <c r="RQL1" s="1174"/>
      <c r="RQM1" s="1174"/>
      <c r="RQN1" s="1174"/>
      <c r="RQO1" s="1174"/>
      <c r="RQP1" s="1174"/>
      <c r="RQQ1" s="1174"/>
      <c r="RQR1" s="1174"/>
      <c r="RQS1" s="1174"/>
      <c r="RQT1" s="1174"/>
      <c r="RQU1" s="1174"/>
      <c r="RQV1" s="1174"/>
      <c r="RQW1" s="1174"/>
      <c r="RQX1" s="1174"/>
      <c r="RQY1" s="1174"/>
      <c r="RQZ1" s="1174"/>
      <c r="RRA1" s="1174"/>
      <c r="RRB1" s="1174"/>
      <c r="RRC1" s="1174"/>
      <c r="RRD1" s="1174"/>
      <c r="RRE1" s="1174"/>
      <c r="RRF1" s="1174"/>
      <c r="RRG1" s="1174"/>
      <c r="RRH1" s="1174"/>
      <c r="RRI1" s="1174"/>
      <c r="RRJ1" s="1174"/>
      <c r="RRK1" s="1174"/>
      <c r="RRL1" s="1174"/>
      <c r="RRM1" s="1174"/>
      <c r="RRN1" s="1174"/>
      <c r="RRO1" s="1174"/>
      <c r="RRP1" s="1174"/>
      <c r="RRQ1" s="1174"/>
      <c r="RRR1" s="1174"/>
      <c r="RRS1" s="1174"/>
      <c r="RRT1" s="1174"/>
      <c r="RRU1" s="1174"/>
      <c r="RRV1" s="1174"/>
      <c r="RRW1" s="1174"/>
      <c r="RRX1" s="1174"/>
      <c r="RRY1" s="1174"/>
      <c r="RRZ1" s="1174"/>
      <c r="RSA1" s="1174"/>
      <c r="RSB1" s="1174"/>
      <c r="RSC1" s="1174"/>
      <c r="RSD1" s="1174"/>
      <c r="RSE1" s="1174"/>
      <c r="RSF1" s="1174"/>
      <c r="RSG1" s="1174"/>
      <c r="RSH1" s="1174"/>
      <c r="RSI1" s="1174"/>
      <c r="RSJ1" s="1174"/>
      <c r="RSK1" s="1174"/>
      <c r="RSL1" s="1174"/>
      <c r="RSM1" s="1174"/>
      <c r="RSN1" s="1174"/>
      <c r="RSO1" s="1174"/>
      <c r="RSP1" s="1174"/>
      <c r="RSQ1" s="1174"/>
      <c r="RSR1" s="1174"/>
      <c r="RSS1" s="1174"/>
      <c r="RST1" s="1174"/>
      <c r="RSU1" s="1174"/>
      <c r="RSV1" s="1174"/>
      <c r="RSW1" s="1174"/>
      <c r="RSX1" s="1174"/>
      <c r="RSY1" s="1174"/>
      <c r="RSZ1" s="1174"/>
      <c r="RTA1" s="1174"/>
      <c r="RTB1" s="1174"/>
      <c r="RTC1" s="1174"/>
      <c r="RTD1" s="1174"/>
      <c r="RTE1" s="1174"/>
      <c r="RTF1" s="1174"/>
      <c r="RTG1" s="1174"/>
      <c r="RTH1" s="1174"/>
      <c r="RTI1" s="1174"/>
      <c r="RTJ1" s="1174"/>
      <c r="RTK1" s="1174"/>
      <c r="RTL1" s="1174"/>
      <c r="RTM1" s="1174"/>
      <c r="RTN1" s="1174"/>
      <c r="RTO1" s="1174"/>
      <c r="RTP1" s="1174"/>
      <c r="RTQ1" s="1174"/>
      <c r="RTR1" s="1174"/>
      <c r="RTS1" s="1174"/>
      <c r="RTT1" s="1174"/>
      <c r="RTU1" s="1174"/>
      <c r="RTV1" s="1174"/>
      <c r="RTW1" s="1174"/>
      <c r="RTX1" s="1174"/>
      <c r="RTY1" s="1174"/>
      <c r="RTZ1" s="1174"/>
      <c r="RUA1" s="1174"/>
      <c r="RUB1" s="1174"/>
      <c r="RUC1" s="1174"/>
      <c r="RUD1" s="1174"/>
      <c r="RUE1" s="1174"/>
      <c r="RUF1" s="1174"/>
      <c r="RUG1" s="1174"/>
      <c r="RUH1" s="1174"/>
      <c r="RUI1" s="1174"/>
      <c r="RUJ1" s="1174"/>
      <c r="RUK1" s="1174"/>
      <c r="RUL1" s="1174"/>
      <c r="RUM1" s="1174"/>
      <c r="RUN1" s="1174"/>
      <c r="RUO1" s="1174"/>
      <c r="RUP1" s="1174"/>
      <c r="RUQ1" s="1174"/>
      <c r="RUR1" s="1174"/>
      <c r="RUS1" s="1174"/>
      <c r="RUT1" s="1174"/>
      <c r="RUU1" s="1174"/>
      <c r="RUV1" s="1174"/>
      <c r="RUW1" s="1174"/>
      <c r="RUX1" s="1174"/>
      <c r="RUY1" s="1174"/>
      <c r="RUZ1" s="1174"/>
      <c r="RVA1" s="1174"/>
      <c r="RVB1" s="1174"/>
      <c r="RVC1" s="1174"/>
      <c r="RVD1" s="1174"/>
      <c r="RVE1" s="1174"/>
      <c r="RVF1" s="1174"/>
      <c r="RVG1" s="1174"/>
      <c r="RVH1" s="1174"/>
      <c r="RVI1" s="1174"/>
      <c r="RVJ1" s="1174"/>
      <c r="RVK1" s="1174"/>
      <c r="RVL1" s="1174"/>
      <c r="RVM1" s="1174"/>
      <c r="RVN1" s="1174"/>
      <c r="RVO1" s="1174"/>
      <c r="RVP1" s="1174"/>
      <c r="RVQ1" s="1174"/>
      <c r="RVR1" s="1174"/>
      <c r="RVS1" s="1174"/>
      <c r="RVT1" s="1174"/>
      <c r="RVU1" s="1174"/>
      <c r="RVV1" s="1174"/>
      <c r="RVW1" s="1174"/>
      <c r="RVX1" s="1174"/>
      <c r="RVY1" s="1174"/>
      <c r="RVZ1" s="1174"/>
      <c r="RWA1" s="1174"/>
      <c r="RWB1" s="1174"/>
      <c r="RWC1" s="1174"/>
      <c r="RWD1" s="1174"/>
      <c r="RWE1" s="1174"/>
      <c r="RWF1" s="1174"/>
      <c r="RWG1" s="1174"/>
      <c r="RWH1" s="1174"/>
      <c r="RWI1" s="1174"/>
      <c r="RWJ1" s="1174"/>
      <c r="RWK1" s="1174"/>
      <c r="RWL1" s="1174"/>
      <c r="RWM1" s="1174"/>
      <c r="RWN1" s="1174"/>
      <c r="RWO1" s="1174"/>
      <c r="RWP1" s="1174"/>
      <c r="RWQ1" s="1174"/>
      <c r="RWR1" s="1174"/>
      <c r="RWS1" s="1174"/>
      <c r="RWT1" s="1174"/>
      <c r="RWU1" s="1174"/>
      <c r="RWV1" s="1174"/>
      <c r="RWW1" s="1174"/>
      <c r="RWX1" s="1174"/>
      <c r="RWY1" s="1174"/>
      <c r="RWZ1" s="1174"/>
      <c r="RXA1" s="1174"/>
      <c r="RXB1" s="1174"/>
      <c r="RXC1" s="1174"/>
      <c r="RXD1" s="1174"/>
      <c r="RXE1" s="1174"/>
      <c r="RXF1" s="1174"/>
      <c r="RXG1" s="1174"/>
      <c r="RXH1" s="1174"/>
      <c r="RXI1" s="1174"/>
      <c r="RXJ1" s="1174"/>
      <c r="RXK1" s="1174"/>
      <c r="RXL1" s="1174"/>
      <c r="RXM1" s="1174"/>
      <c r="RXN1" s="1174"/>
      <c r="RXO1" s="1174"/>
      <c r="RXP1" s="1174"/>
      <c r="RXQ1" s="1174"/>
      <c r="RXR1" s="1174"/>
      <c r="RXS1" s="1174"/>
      <c r="RXT1" s="1174"/>
      <c r="RXU1" s="1174"/>
      <c r="RXV1" s="1174"/>
      <c r="RXW1" s="1174"/>
      <c r="RXX1" s="1174"/>
      <c r="RXY1" s="1174"/>
      <c r="RXZ1" s="1174"/>
      <c r="RYA1" s="1174"/>
      <c r="RYB1" s="1174"/>
      <c r="RYC1" s="1174"/>
      <c r="RYD1" s="1174"/>
      <c r="RYE1" s="1174"/>
      <c r="RYF1" s="1174"/>
      <c r="RYG1" s="1174"/>
      <c r="RYH1" s="1174"/>
      <c r="RYI1" s="1174"/>
      <c r="RYJ1" s="1174"/>
      <c r="RYK1" s="1174"/>
      <c r="RYL1" s="1174"/>
      <c r="RYM1" s="1174"/>
      <c r="RYN1" s="1174"/>
      <c r="RYO1" s="1174"/>
      <c r="RYP1" s="1174"/>
      <c r="RYQ1" s="1174"/>
      <c r="RYR1" s="1174"/>
      <c r="RYS1" s="1174"/>
      <c r="RYT1" s="1174"/>
      <c r="RYU1" s="1174"/>
      <c r="RYV1" s="1174"/>
      <c r="RYW1" s="1174"/>
      <c r="RYX1" s="1174"/>
      <c r="RYY1" s="1174"/>
      <c r="RYZ1" s="1174"/>
      <c r="RZA1" s="1174"/>
      <c r="RZB1" s="1174"/>
      <c r="RZC1" s="1174"/>
      <c r="RZD1" s="1174"/>
      <c r="RZE1" s="1174"/>
      <c r="RZF1" s="1174"/>
      <c r="RZG1" s="1174"/>
      <c r="RZH1" s="1174"/>
      <c r="RZI1" s="1174"/>
      <c r="RZJ1" s="1174"/>
      <c r="RZK1" s="1174"/>
      <c r="RZL1" s="1174"/>
      <c r="RZM1" s="1174"/>
      <c r="RZN1" s="1174"/>
      <c r="RZO1" s="1174"/>
      <c r="RZP1" s="1174"/>
      <c r="RZQ1" s="1174"/>
      <c r="RZR1" s="1174"/>
      <c r="RZS1" s="1174"/>
      <c r="RZT1" s="1174"/>
      <c r="RZU1" s="1174"/>
      <c r="RZV1" s="1174"/>
      <c r="RZW1" s="1174"/>
      <c r="RZX1" s="1174"/>
      <c r="RZY1" s="1174"/>
      <c r="RZZ1" s="1174"/>
      <c r="SAA1" s="1174"/>
      <c r="SAB1" s="1174"/>
      <c r="SAC1" s="1174"/>
      <c r="SAD1" s="1174"/>
      <c r="SAE1" s="1174"/>
      <c r="SAF1" s="1174"/>
      <c r="SAG1" s="1174"/>
      <c r="SAH1" s="1174"/>
      <c r="SAI1" s="1174"/>
      <c r="SAJ1" s="1174"/>
      <c r="SAK1" s="1174"/>
      <c r="SAL1" s="1174"/>
      <c r="SAM1" s="1174"/>
      <c r="SAN1" s="1174"/>
      <c r="SAO1" s="1174"/>
      <c r="SAP1" s="1174"/>
      <c r="SAQ1" s="1174"/>
      <c r="SAR1" s="1174"/>
      <c r="SAS1" s="1174"/>
      <c r="SAT1" s="1174"/>
      <c r="SAU1" s="1174"/>
      <c r="SAV1" s="1174"/>
      <c r="SAW1" s="1174"/>
      <c r="SAX1" s="1174"/>
      <c r="SAY1" s="1174"/>
      <c r="SAZ1" s="1174"/>
      <c r="SBA1" s="1174"/>
      <c r="SBB1" s="1174"/>
      <c r="SBC1" s="1174"/>
      <c r="SBD1" s="1174"/>
      <c r="SBE1" s="1174"/>
      <c r="SBF1" s="1174"/>
      <c r="SBG1" s="1174"/>
      <c r="SBH1" s="1174"/>
      <c r="SBI1" s="1174"/>
      <c r="SBJ1" s="1174"/>
      <c r="SBK1" s="1174"/>
      <c r="SBL1" s="1174"/>
      <c r="SBM1" s="1174"/>
      <c r="SBN1" s="1174"/>
      <c r="SBO1" s="1174"/>
      <c r="SBP1" s="1174"/>
      <c r="SBQ1" s="1174"/>
      <c r="SBR1" s="1174"/>
      <c r="SBS1" s="1174"/>
      <c r="SBT1" s="1174"/>
      <c r="SBU1" s="1174"/>
      <c r="SBV1" s="1174"/>
      <c r="SBW1" s="1174"/>
      <c r="SBX1" s="1174"/>
      <c r="SBY1" s="1174"/>
      <c r="SBZ1" s="1174"/>
      <c r="SCA1" s="1174"/>
      <c r="SCB1" s="1174"/>
      <c r="SCC1" s="1174"/>
      <c r="SCD1" s="1174"/>
      <c r="SCE1" s="1174"/>
      <c r="SCF1" s="1174"/>
      <c r="SCG1" s="1174"/>
      <c r="SCH1" s="1174"/>
      <c r="SCI1" s="1174"/>
      <c r="SCJ1" s="1174"/>
      <c r="SCK1" s="1174"/>
      <c r="SCL1" s="1174"/>
      <c r="SCM1" s="1174"/>
      <c r="SCN1" s="1174"/>
      <c r="SCO1" s="1174"/>
      <c r="SCP1" s="1174"/>
      <c r="SCQ1" s="1174"/>
      <c r="SCR1" s="1174"/>
      <c r="SCS1" s="1174"/>
      <c r="SCT1" s="1174"/>
      <c r="SCU1" s="1174"/>
      <c r="SCV1" s="1174"/>
      <c r="SCW1" s="1174"/>
      <c r="SCX1" s="1174"/>
      <c r="SCY1" s="1174"/>
      <c r="SCZ1" s="1174"/>
      <c r="SDA1" s="1174"/>
      <c r="SDB1" s="1174"/>
      <c r="SDC1" s="1174"/>
      <c r="SDD1" s="1174"/>
      <c r="SDE1" s="1174"/>
      <c r="SDF1" s="1174"/>
      <c r="SDG1" s="1174"/>
      <c r="SDH1" s="1174"/>
      <c r="SDI1" s="1174"/>
      <c r="SDJ1" s="1174"/>
      <c r="SDK1" s="1174"/>
      <c r="SDL1" s="1174"/>
      <c r="SDM1" s="1174"/>
      <c r="SDN1" s="1174"/>
      <c r="SDO1" s="1174"/>
      <c r="SDP1" s="1174"/>
      <c r="SDQ1" s="1174"/>
      <c r="SDR1" s="1174"/>
      <c r="SDS1" s="1174"/>
      <c r="SDT1" s="1174"/>
      <c r="SDU1" s="1174"/>
      <c r="SDV1" s="1174"/>
      <c r="SDW1" s="1174"/>
      <c r="SDX1" s="1174"/>
      <c r="SDY1" s="1174"/>
      <c r="SDZ1" s="1174"/>
      <c r="SEA1" s="1174"/>
      <c r="SEB1" s="1174"/>
      <c r="SEC1" s="1174"/>
      <c r="SED1" s="1174"/>
      <c r="SEE1" s="1174"/>
      <c r="SEF1" s="1174"/>
      <c r="SEG1" s="1174"/>
      <c r="SEH1" s="1174"/>
      <c r="SEI1" s="1174"/>
      <c r="SEJ1" s="1174"/>
      <c r="SEK1" s="1174"/>
      <c r="SEL1" s="1174"/>
      <c r="SEM1" s="1174"/>
      <c r="SEN1" s="1174"/>
      <c r="SEO1" s="1174"/>
      <c r="SEP1" s="1174"/>
      <c r="SEQ1" s="1174"/>
      <c r="SER1" s="1174"/>
      <c r="SES1" s="1174"/>
      <c r="SET1" s="1174"/>
      <c r="SEU1" s="1174"/>
      <c r="SEV1" s="1174"/>
      <c r="SEW1" s="1174"/>
      <c r="SEX1" s="1174"/>
      <c r="SEY1" s="1174"/>
      <c r="SEZ1" s="1174"/>
      <c r="SFA1" s="1174"/>
      <c r="SFB1" s="1174"/>
      <c r="SFC1" s="1174"/>
      <c r="SFD1" s="1174"/>
      <c r="SFE1" s="1174"/>
      <c r="SFF1" s="1174"/>
      <c r="SFG1" s="1174"/>
      <c r="SFH1" s="1174"/>
      <c r="SFI1" s="1174"/>
      <c r="SFJ1" s="1174"/>
      <c r="SFK1" s="1174"/>
      <c r="SFL1" s="1174"/>
      <c r="SFM1" s="1174"/>
      <c r="SFN1" s="1174"/>
      <c r="SFO1" s="1174"/>
      <c r="SFP1" s="1174"/>
      <c r="SFQ1" s="1174"/>
      <c r="SFR1" s="1174"/>
      <c r="SFS1" s="1174"/>
      <c r="SFT1" s="1174"/>
      <c r="SFU1" s="1174"/>
      <c r="SFV1" s="1174"/>
      <c r="SFW1" s="1174"/>
      <c r="SFX1" s="1174"/>
      <c r="SFY1" s="1174"/>
      <c r="SFZ1" s="1174"/>
      <c r="SGA1" s="1174"/>
      <c r="SGB1" s="1174"/>
      <c r="SGC1" s="1174"/>
      <c r="SGD1" s="1174"/>
      <c r="SGE1" s="1174"/>
      <c r="SGF1" s="1174"/>
      <c r="SGG1" s="1174"/>
      <c r="SGH1" s="1174"/>
      <c r="SGI1" s="1174"/>
      <c r="SGJ1" s="1174"/>
      <c r="SGK1" s="1174"/>
      <c r="SGL1" s="1174"/>
      <c r="SGM1" s="1174"/>
      <c r="SGN1" s="1174"/>
      <c r="SGO1" s="1174"/>
      <c r="SGP1" s="1174"/>
      <c r="SGQ1" s="1174"/>
      <c r="SGR1" s="1174"/>
      <c r="SGS1" s="1174"/>
      <c r="SGT1" s="1174"/>
      <c r="SGU1" s="1174"/>
      <c r="SGV1" s="1174"/>
      <c r="SGW1" s="1174"/>
      <c r="SGX1" s="1174"/>
      <c r="SGY1" s="1174"/>
      <c r="SGZ1" s="1174"/>
      <c r="SHA1" s="1174"/>
      <c r="SHB1" s="1174"/>
      <c r="SHC1" s="1174"/>
      <c r="SHD1" s="1174"/>
      <c r="SHE1" s="1174"/>
      <c r="SHF1" s="1174"/>
      <c r="SHG1" s="1174"/>
      <c r="SHH1" s="1174"/>
      <c r="SHI1" s="1174"/>
      <c r="SHJ1" s="1174"/>
      <c r="SHK1" s="1174"/>
      <c r="SHL1" s="1174"/>
      <c r="SHM1" s="1174"/>
      <c r="SHN1" s="1174"/>
      <c r="SHO1" s="1174"/>
      <c r="SHP1" s="1174"/>
      <c r="SHQ1" s="1174"/>
      <c r="SHR1" s="1174"/>
      <c r="SHS1" s="1174"/>
      <c r="SHT1" s="1174"/>
      <c r="SHU1" s="1174"/>
      <c r="SHV1" s="1174"/>
      <c r="SHW1" s="1174"/>
      <c r="SHX1" s="1174"/>
      <c r="SHY1" s="1174"/>
      <c r="SHZ1" s="1174"/>
      <c r="SIA1" s="1174"/>
      <c r="SIB1" s="1174"/>
      <c r="SIC1" s="1174"/>
      <c r="SID1" s="1174"/>
      <c r="SIE1" s="1174"/>
      <c r="SIF1" s="1174"/>
      <c r="SIG1" s="1174"/>
      <c r="SIH1" s="1174"/>
      <c r="SII1" s="1174"/>
      <c r="SIJ1" s="1174"/>
      <c r="SIK1" s="1174"/>
      <c r="SIL1" s="1174"/>
      <c r="SIM1" s="1174"/>
      <c r="SIN1" s="1174"/>
      <c r="SIO1" s="1174"/>
      <c r="SIP1" s="1174"/>
      <c r="SIQ1" s="1174"/>
      <c r="SIR1" s="1174"/>
      <c r="SIS1" s="1174"/>
      <c r="SIT1" s="1174"/>
      <c r="SIU1" s="1174"/>
      <c r="SIV1" s="1174"/>
      <c r="SIW1" s="1174"/>
      <c r="SIX1" s="1174"/>
      <c r="SIY1" s="1174"/>
      <c r="SIZ1" s="1174"/>
      <c r="SJA1" s="1174"/>
      <c r="SJB1" s="1174"/>
      <c r="SJC1" s="1174"/>
      <c r="SJD1" s="1174"/>
      <c r="SJE1" s="1174"/>
      <c r="SJF1" s="1174"/>
      <c r="SJG1" s="1174"/>
      <c r="SJH1" s="1174"/>
      <c r="SJI1" s="1174"/>
      <c r="SJJ1" s="1174"/>
      <c r="SJK1" s="1174"/>
      <c r="SJL1" s="1174"/>
      <c r="SJM1" s="1174"/>
      <c r="SJN1" s="1174"/>
      <c r="SJO1" s="1174"/>
      <c r="SJP1" s="1174"/>
      <c r="SJQ1" s="1174"/>
      <c r="SJR1" s="1174"/>
      <c r="SJS1" s="1174"/>
      <c r="SJT1" s="1174"/>
      <c r="SJU1" s="1174"/>
      <c r="SJV1" s="1174"/>
      <c r="SJW1" s="1174"/>
      <c r="SJX1" s="1174"/>
      <c r="SJY1" s="1174"/>
      <c r="SJZ1" s="1174"/>
      <c r="SKA1" s="1174"/>
      <c r="SKB1" s="1174"/>
      <c r="SKC1" s="1174"/>
      <c r="SKD1" s="1174"/>
      <c r="SKE1" s="1174"/>
      <c r="SKF1" s="1174"/>
      <c r="SKG1" s="1174"/>
      <c r="SKH1" s="1174"/>
      <c r="SKI1" s="1174"/>
      <c r="SKJ1" s="1174"/>
      <c r="SKK1" s="1174"/>
      <c r="SKL1" s="1174"/>
      <c r="SKM1" s="1174"/>
      <c r="SKN1" s="1174"/>
      <c r="SKO1" s="1174"/>
      <c r="SKP1" s="1174"/>
      <c r="SKQ1" s="1174"/>
      <c r="SKR1" s="1174"/>
      <c r="SKS1" s="1174"/>
      <c r="SKT1" s="1174"/>
      <c r="SKU1" s="1174"/>
      <c r="SKV1" s="1174"/>
      <c r="SKW1" s="1174"/>
      <c r="SKX1" s="1174"/>
      <c r="SKY1" s="1174"/>
      <c r="SKZ1" s="1174"/>
      <c r="SLA1" s="1174"/>
      <c r="SLB1" s="1174"/>
      <c r="SLC1" s="1174"/>
      <c r="SLD1" s="1174"/>
      <c r="SLE1" s="1174"/>
      <c r="SLF1" s="1174"/>
      <c r="SLG1" s="1174"/>
      <c r="SLH1" s="1174"/>
      <c r="SLI1" s="1174"/>
      <c r="SLJ1" s="1174"/>
      <c r="SLK1" s="1174"/>
      <c r="SLL1" s="1174"/>
      <c r="SLM1" s="1174"/>
      <c r="SLN1" s="1174"/>
      <c r="SLO1" s="1174"/>
      <c r="SLP1" s="1174"/>
      <c r="SLQ1" s="1174"/>
      <c r="SLR1" s="1174"/>
      <c r="SLS1" s="1174"/>
      <c r="SLT1" s="1174"/>
      <c r="SLU1" s="1174"/>
      <c r="SLV1" s="1174"/>
      <c r="SLW1" s="1174"/>
      <c r="SLX1" s="1174"/>
      <c r="SLY1" s="1174"/>
      <c r="SLZ1" s="1174"/>
      <c r="SMA1" s="1174"/>
      <c r="SMB1" s="1174"/>
      <c r="SMC1" s="1174"/>
      <c r="SMD1" s="1174"/>
      <c r="SME1" s="1174"/>
      <c r="SMF1" s="1174"/>
      <c r="SMG1" s="1174"/>
      <c r="SMH1" s="1174"/>
      <c r="SMI1" s="1174"/>
      <c r="SMJ1" s="1174"/>
      <c r="SMK1" s="1174"/>
      <c r="SML1" s="1174"/>
      <c r="SMM1" s="1174"/>
      <c r="SMN1" s="1174"/>
      <c r="SMO1" s="1174"/>
      <c r="SMP1" s="1174"/>
      <c r="SMQ1" s="1174"/>
      <c r="SMR1" s="1174"/>
      <c r="SMS1" s="1174"/>
      <c r="SMT1" s="1174"/>
      <c r="SMU1" s="1174"/>
      <c r="SMV1" s="1174"/>
      <c r="SMW1" s="1174"/>
      <c r="SMX1" s="1174"/>
      <c r="SMY1" s="1174"/>
      <c r="SMZ1" s="1174"/>
      <c r="SNA1" s="1174"/>
      <c r="SNB1" s="1174"/>
      <c r="SNC1" s="1174"/>
      <c r="SND1" s="1174"/>
      <c r="SNE1" s="1174"/>
      <c r="SNF1" s="1174"/>
      <c r="SNG1" s="1174"/>
      <c r="SNH1" s="1174"/>
      <c r="SNI1" s="1174"/>
      <c r="SNJ1" s="1174"/>
      <c r="SNK1" s="1174"/>
      <c r="SNL1" s="1174"/>
      <c r="SNM1" s="1174"/>
      <c r="SNN1" s="1174"/>
      <c r="SNO1" s="1174"/>
      <c r="SNP1" s="1174"/>
      <c r="SNQ1" s="1174"/>
      <c r="SNR1" s="1174"/>
      <c r="SNS1" s="1174"/>
      <c r="SNT1" s="1174"/>
      <c r="SNU1" s="1174"/>
      <c r="SNV1" s="1174"/>
      <c r="SNW1" s="1174"/>
      <c r="SNX1" s="1174"/>
      <c r="SNY1" s="1174"/>
      <c r="SNZ1" s="1174"/>
      <c r="SOA1" s="1174"/>
      <c r="SOB1" s="1174"/>
      <c r="SOC1" s="1174"/>
      <c r="SOD1" s="1174"/>
      <c r="SOE1" s="1174"/>
      <c r="SOF1" s="1174"/>
      <c r="SOG1" s="1174"/>
      <c r="SOH1" s="1174"/>
      <c r="SOI1" s="1174"/>
      <c r="SOJ1" s="1174"/>
      <c r="SOK1" s="1174"/>
      <c r="SOL1" s="1174"/>
      <c r="SOM1" s="1174"/>
      <c r="SON1" s="1174"/>
      <c r="SOO1" s="1174"/>
      <c r="SOP1" s="1174"/>
      <c r="SOQ1" s="1174"/>
      <c r="SOR1" s="1174"/>
      <c r="SOS1" s="1174"/>
      <c r="SOT1" s="1174"/>
      <c r="SOU1" s="1174"/>
      <c r="SOV1" s="1174"/>
      <c r="SOW1" s="1174"/>
      <c r="SOX1" s="1174"/>
      <c r="SOY1" s="1174"/>
      <c r="SOZ1" s="1174"/>
      <c r="SPA1" s="1174"/>
      <c r="SPB1" s="1174"/>
      <c r="SPC1" s="1174"/>
      <c r="SPD1" s="1174"/>
      <c r="SPE1" s="1174"/>
      <c r="SPF1" s="1174"/>
      <c r="SPG1" s="1174"/>
      <c r="SPH1" s="1174"/>
      <c r="SPI1" s="1174"/>
      <c r="SPJ1" s="1174"/>
      <c r="SPK1" s="1174"/>
      <c r="SPL1" s="1174"/>
      <c r="SPM1" s="1174"/>
      <c r="SPN1" s="1174"/>
      <c r="SPO1" s="1174"/>
      <c r="SPP1" s="1174"/>
      <c r="SPQ1" s="1174"/>
      <c r="SPR1" s="1174"/>
      <c r="SPS1" s="1174"/>
      <c r="SPT1" s="1174"/>
      <c r="SPU1" s="1174"/>
      <c r="SPV1" s="1174"/>
      <c r="SPW1" s="1174"/>
      <c r="SPX1" s="1174"/>
      <c r="SPY1" s="1174"/>
      <c r="SPZ1" s="1174"/>
      <c r="SQA1" s="1174"/>
      <c r="SQB1" s="1174"/>
      <c r="SQC1" s="1174"/>
      <c r="SQD1" s="1174"/>
      <c r="SQE1" s="1174"/>
      <c r="SQF1" s="1174"/>
      <c r="SQG1" s="1174"/>
      <c r="SQH1" s="1174"/>
      <c r="SQI1" s="1174"/>
      <c r="SQJ1" s="1174"/>
      <c r="SQK1" s="1174"/>
      <c r="SQL1" s="1174"/>
      <c r="SQM1" s="1174"/>
      <c r="SQN1" s="1174"/>
      <c r="SQO1" s="1174"/>
      <c r="SQP1" s="1174"/>
      <c r="SQQ1" s="1174"/>
      <c r="SQR1" s="1174"/>
      <c r="SQS1" s="1174"/>
      <c r="SQT1" s="1174"/>
      <c r="SQU1" s="1174"/>
      <c r="SQV1" s="1174"/>
      <c r="SQW1" s="1174"/>
      <c r="SQX1" s="1174"/>
      <c r="SQY1" s="1174"/>
      <c r="SQZ1" s="1174"/>
      <c r="SRA1" s="1174"/>
      <c r="SRB1" s="1174"/>
      <c r="SRC1" s="1174"/>
      <c r="SRD1" s="1174"/>
      <c r="SRE1" s="1174"/>
      <c r="SRF1" s="1174"/>
      <c r="SRG1" s="1174"/>
      <c r="SRH1" s="1174"/>
      <c r="SRI1" s="1174"/>
      <c r="SRJ1" s="1174"/>
      <c r="SRK1" s="1174"/>
      <c r="SRL1" s="1174"/>
      <c r="SRM1" s="1174"/>
      <c r="SRN1" s="1174"/>
      <c r="SRO1" s="1174"/>
      <c r="SRP1" s="1174"/>
      <c r="SRQ1" s="1174"/>
      <c r="SRR1" s="1174"/>
      <c r="SRS1" s="1174"/>
      <c r="SRT1" s="1174"/>
      <c r="SRU1" s="1174"/>
      <c r="SRV1" s="1174"/>
      <c r="SRW1" s="1174"/>
      <c r="SRX1" s="1174"/>
      <c r="SRY1" s="1174"/>
      <c r="SRZ1" s="1174"/>
      <c r="SSA1" s="1174"/>
      <c r="SSB1" s="1174"/>
      <c r="SSC1" s="1174"/>
      <c r="SSD1" s="1174"/>
      <c r="SSE1" s="1174"/>
      <c r="SSF1" s="1174"/>
      <c r="SSG1" s="1174"/>
      <c r="SSH1" s="1174"/>
      <c r="SSI1" s="1174"/>
      <c r="SSJ1" s="1174"/>
      <c r="SSK1" s="1174"/>
      <c r="SSL1" s="1174"/>
      <c r="SSM1" s="1174"/>
      <c r="SSN1" s="1174"/>
      <c r="SSO1" s="1174"/>
      <c r="SSP1" s="1174"/>
      <c r="SSQ1" s="1174"/>
      <c r="SSR1" s="1174"/>
      <c r="SSS1" s="1174"/>
      <c r="SST1" s="1174"/>
      <c r="SSU1" s="1174"/>
      <c r="SSV1" s="1174"/>
      <c r="SSW1" s="1174"/>
      <c r="SSX1" s="1174"/>
      <c r="SSY1" s="1174"/>
      <c r="SSZ1" s="1174"/>
      <c r="STA1" s="1174"/>
      <c r="STB1" s="1174"/>
      <c r="STC1" s="1174"/>
      <c r="STD1" s="1174"/>
      <c r="STE1" s="1174"/>
      <c r="STF1" s="1174"/>
      <c r="STG1" s="1174"/>
      <c r="STH1" s="1174"/>
      <c r="STI1" s="1174"/>
      <c r="STJ1" s="1174"/>
      <c r="STK1" s="1174"/>
      <c r="STL1" s="1174"/>
      <c r="STM1" s="1174"/>
      <c r="STN1" s="1174"/>
      <c r="STO1" s="1174"/>
      <c r="STP1" s="1174"/>
      <c r="STQ1" s="1174"/>
      <c r="STR1" s="1174"/>
      <c r="STS1" s="1174"/>
      <c r="STT1" s="1174"/>
      <c r="STU1" s="1174"/>
      <c r="STV1" s="1174"/>
      <c r="STW1" s="1174"/>
      <c r="STX1" s="1174"/>
      <c r="STY1" s="1174"/>
      <c r="STZ1" s="1174"/>
      <c r="SUA1" s="1174"/>
      <c r="SUB1" s="1174"/>
      <c r="SUC1" s="1174"/>
      <c r="SUD1" s="1174"/>
      <c r="SUE1" s="1174"/>
      <c r="SUF1" s="1174"/>
      <c r="SUG1" s="1174"/>
      <c r="SUH1" s="1174"/>
      <c r="SUI1" s="1174"/>
      <c r="SUJ1" s="1174"/>
      <c r="SUK1" s="1174"/>
      <c r="SUL1" s="1174"/>
      <c r="SUM1" s="1174"/>
      <c r="SUN1" s="1174"/>
      <c r="SUO1" s="1174"/>
      <c r="SUP1" s="1174"/>
      <c r="SUQ1" s="1174"/>
      <c r="SUR1" s="1174"/>
      <c r="SUS1" s="1174"/>
      <c r="SUT1" s="1174"/>
      <c r="SUU1" s="1174"/>
      <c r="SUV1" s="1174"/>
      <c r="SUW1" s="1174"/>
      <c r="SUX1" s="1174"/>
      <c r="SUY1" s="1174"/>
      <c r="SUZ1" s="1174"/>
      <c r="SVA1" s="1174"/>
      <c r="SVB1" s="1174"/>
      <c r="SVC1" s="1174"/>
      <c r="SVD1" s="1174"/>
      <c r="SVE1" s="1174"/>
      <c r="SVF1" s="1174"/>
      <c r="SVG1" s="1174"/>
      <c r="SVH1" s="1174"/>
      <c r="SVI1" s="1174"/>
      <c r="SVJ1" s="1174"/>
      <c r="SVK1" s="1174"/>
      <c r="SVL1" s="1174"/>
      <c r="SVM1" s="1174"/>
      <c r="SVN1" s="1174"/>
      <c r="SVO1" s="1174"/>
      <c r="SVP1" s="1174"/>
      <c r="SVQ1" s="1174"/>
      <c r="SVR1" s="1174"/>
      <c r="SVS1" s="1174"/>
      <c r="SVT1" s="1174"/>
      <c r="SVU1" s="1174"/>
      <c r="SVV1" s="1174"/>
      <c r="SVW1" s="1174"/>
      <c r="SVX1" s="1174"/>
      <c r="SVY1" s="1174"/>
      <c r="SVZ1" s="1174"/>
      <c r="SWA1" s="1174"/>
      <c r="SWB1" s="1174"/>
      <c r="SWC1" s="1174"/>
      <c r="SWD1" s="1174"/>
      <c r="SWE1" s="1174"/>
      <c r="SWF1" s="1174"/>
      <c r="SWG1" s="1174"/>
      <c r="SWH1" s="1174"/>
      <c r="SWI1" s="1174"/>
      <c r="SWJ1" s="1174"/>
      <c r="SWK1" s="1174"/>
      <c r="SWL1" s="1174"/>
      <c r="SWM1" s="1174"/>
      <c r="SWN1" s="1174"/>
      <c r="SWO1" s="1174"/>
      <c r="SWP1" s="1174"/>
      <c r="SWQ1" s="1174"/>
      <c r="SWR1" s="1174"/>
      <c r="SWS1" s="1174"/>
      <c r="SWT1" s="1174"/>
      <c r="SWU1" s="1174"/>
      <c r="SWV1" s="1174"/>
      <c r="SWW1" s="1174"/>
      <c r="SWX1" s="1174"/>
      <c r="SWY1" s="1174"/>
      <c r="SWZ1" s="1174"/>
      <c r="SXA1" s="1174"/>
      <c r="SXB1" s="1174"/>
      <c r="SXC1" s="1174"/>
      <c r="SXD1" s="1174"/>
      <c r="SXE1" s="1174"/>
      <c r="SXF1" s="1174"/>
      <c r="SXG1" s="1174"/>
      <c r="SXH1" s="1174"/>
      <c r="SXI1" s="1174"/>
      <c r="SXJ1" s="1174"/>
      <c r="SXK1" s="1174"/>
      <c r="SXL1" s="1174"/>
      <c r="SXM1" s="1174"/>
      <c r="SXN1" s="1174"/>
      <c r="SXO1" s="1174"/>
      <c r="SXP1" s="1174"/>
      <c r="SXQ1" s="1174"/>
      <c r="SXR1" s="1174"/>
      <c r="SXS1" s="1174"/>
      <c r="SXT1" s="1174"/>
      <c r="SXU1" s="1174"/>
      <c r="SXV1" s="1174"/>
      <c r="SXW1" s="1174"/>
      <c r="SXX1" s="1174"/>
      <c r="SXY1" s="1174"/>
      <c r="SXZ1" s="1174"/>
      <c r="SYA1" s="1174"/>
      <c r="SYB1" s="1174"/>
      <c r="SYC1" s="1174"/>
      <c r="SYD1" s="1174"/>
      <c r="SYE1" s="1174"/>
      <c r="SYF1" s="1174"/>
      <c r="SYG1" s="1174"/>
      <c r="SYH1" s="1174"/>
      <c r="SYI1" s="1174"/>
      <c r="SYJ1" s="1174"/>
      <c r="SYK1" s="1174"/>
      <c r="SYL1" s="1174"/>
      <c r="SYM1" s="1174"/>
      <c r="SYN1" s="1174"/>
      <c r="SYO1" s="1174"/>
      <c r="SYP1" s="1174"/>
      <c r="SYQ1" s="1174"/>
      <c r="SYR1" s="1174"/>
      <c r="SYS1" s="1174"/>
      <c r="SYT1" s="1174"/>
      <c r="SYU1" s="1174"/>
      <c r="SYV1" s="1174"/>
      <c r="SYW1" s="1174"/>
      <c r="SYX1" s="1174"/>
      <c r="SYY1" s="1174"/>
      <c r="SYZ1" s="1174"/>
      <c r="SZA1" s="1174"/>
      <c r="SZB1" s="1174"/>
      <c r="SZC1" s="1174"/>
      <c r="SZD1" s="1174"/>
      <c r="SZE1" s="1174"/>
      <c r="SZF1" s="1174"/>
      <c r="SZG1" s="1174"/>
      <c r="SZH1" s="1174"/>
      <c r="SZI1" s="1174"/>
      <c r="SZJ1" s="1174"/>
      <c r="SZK1" s="1174"/>
      <c r="SZL1" s="1174"/>
      <c r="SZM1" s="1174"/>
      <c r="SZN1" s="1174"/>
      <c r="SZO1" s="1174"/>
      <c r="SZP1" s="1174"/>
      <c r="SZQ1" s="1174"/>
      <c r="SZR1" s="1174"/>
      <c r="SZS1" s="1174"/>
      <c r="SZT1" s="1174"/>
      <c r="SZU1" s="1174"/>
      <c r="SZV1" s="1174"/>
      <c r="SZW1" s="1174"/>
      <c r="SZX1" s="1174"/>
      <c r="SZY1" s="1174"/>
      <c r="SZZ1" s="1174"/>
      <c r="TAA1" s="1174"/>
      <c r="TAB1" s="1174"/>
      <c r="TAC1" s="1174"/>
      <c r="TAD1" s="1174"/>
      <c r="TAE1" s="1174"/>
      <c r="TAF1" s="1174"/>
      <c r="TAG1" s="1174"/>
      <c r="TAH1" s="1174"/>
      <c r="TAI1" s="1174"/>
      <c r="TAJ1" s="1174"/>
      <c r="TAK1" s="1174"/>
      <c r="TAL1" s="1174"/>
      <c r="TAM1" s="1174"/>
      <c r="TAN1" s="1174"/>
      <c r="TAO1" s="1174"/>
      <c r="TAP1" s="1174"/>
      <c r="TAQ1" s="1174"/>
      <c r="TAR1" s="1174"/>
      <c r="TAS1" s="1174"/>
      <c r="TAT1" s="1174"/>
      <c r="TAU1" s="1174"/>
      <c r="TAV1" s="1174"/>
      <c r="TAW1" s="1174"/>
      <c r="TAX1" s="1174"/>
      <c r="TAY1" s="1174"/>
      <c r="TAZ1" s="1174"/>
      <c r="TBA1" s="1174"/>
      <c r="TBB1" s="1174"/>
      <c r="TBC1" s="1174"/>
      <c r="TBD1" s="1174"/>
      <c r="TBE1" s="1174"/>
      <c r="TBF1" s="1174"/>
      <c r="TBG1" s="1174"/>
      <c r="TBH1" s="1174"/>
      <c r="TBI1" s="1174"/>
      <c r="TBJ1" s="1174"/>
      <c r="TBK1" s="1174"/>
      <c r="TBL1" s="1174"/>
      <c r="TBM1" s="1174"/>
      <c r="TBN1" s="1174"/>
      <c r="TBO1" s="1174"/>
      <c r="TBP1" s="1174"/>
      <c r="TBQ1" s="1174"/>
      <c r="TBR1" s="1174"/>
      <c r="TBS1" s="1174"/>
      <c r="TBT1" s="1174"/>
      <c r="TBU1" s="1174"/>
      <c r="TBV1" s="1174"/>
      <c r="TBW1" s="1174"/>
      <c r="TBX1" s="1174"/>
      <c r="TBY1" s="1174"/>
      <c r="TBZ1" s="1174"/>
      <c r="TCA1" s="1174"/>
      <c r="TCB1" s="1174"/>
      <c r="TCC1" s="1174"/>
      <c r="TCD1" s="1174"/>
      <c r="TCE1" s="1174"/>
      <c r="TCF1" s="1174"/>
      <c r="TCG1" s="1174"/>
      <c r="TCH1" s="1174"/>
      <c r="TCI1" s="1174"/>
      <c r="TCJ1" s="1174"/>
      <c r="TCK1" s="1174"/>
      <c r="TCL1" s="1174"/>
      <c r="TCM1" s="1174"/>
      <c r="TCN1" s="1174"/>
      <c r="TCO1" s="1174"/>
      <c r="TCP1" s="1174"/>
      <c r="TCQ1" s="1174"/>
      <c r="TCR1" s="1174"/>
      <c r="TCS1" s="1174"/>
      <c r="TCT1" s="1174"/>
      <c r="TCU1" s="1174"/>
      <c r="TCV1" s="1174"/>
      <c r="TCW1" s="1174"/>
      <c r="TCX1" s="1174"/>
      <c r="TCY1" s="1174"/>
      <c r="TCZ1" s="1174"/>
      <c r="TDA1" s="1174"/>
      <c r="TDB1" s="1174"/>
      <c r="TDC1" s="1174"/>
      <c r="TDD1" s="1174"/>
      <c r="TDE1" s="1174"/>
      <c r="TDF1" s="1174"/>
      <c r="TDG1" s="1174"/>
      <c r="TDH1" s="1174"/>
      <c r="TDI1" s="1174"/>
      <c r="TDJ1" s="1174"/>
      <c r="TDK1" s="1174"/>
      <c r="TDL1" s="1174"/>
      <c r="TDM1" s="1174"/>
      <c r="TDN1" s="1174"/>
      <c r="TDO1" s="1174"/>
      <c r="TDP1" s="1174"/>
      <c r="TDQ1" s="1174"/>
      <c r="TDR1" s="1174"/>
      <c r="TDS1" s="1174"/>
      <c r="TDT1" s="1174"/>
      <c r="TDU1" s="1174"/>
      <c r="TDV1" s="1174"/>
      <c r="TDW1" s="1174"/>
      <c r="TDX1" s="1174"/>
      <c r="TDY1" s="1174"/>
      <c r="TDZ1" s="1174"/>
      <c r="TEA1" s="1174"/>
      <c r="TEB1" s="1174"/>
      <c r="TEC1" s="1174"/>
      <c r="TED1" s="1174"/>
      <c r="TEE1" s="1174"/>
      <c r="TEF1" s="1174"/>
      <c r="TEG1" s="1174"/>
      <c r="TEH1" s="1174"/>
      <c r="TEI1" s="1174"/>
      <c r="TEJ1" s="1174"/>
      <c r="TEK1" s="1174"/>
      <c r="TEL1" s="1174"/>
      <c r="TEM1" s="1174"/>
      <c r="TEN1" s="1174"/>
      <c r="TEO1" s="1174"/>
      <c r="TEP1" s="1174"/>
      <c r="TEQ1" s="1174"/>
      <c r="TER1" s="1174"/>
      <c r="TES1" s="1174"/>
      <c r="TET1" s="1174"/>
      <c r="TEU1" s="1174"/>
      <c r="TEV1" s="1174"/>
      <c r="TEW1" s="1174"/>
      <c r="TEX1" s="1174"/>
      <c r="TEY1" s="1174"/>
      <c r="TEZ1" s="1174"/>
      <c r="TFA1" s="1174"/>
      <c r="TFB1" s="1174"/>
      <c r="TFC1" s="1174"/>
      <c r="TFD1" s="1174"/>
      <c r="TFE1" s="1174"/>
      <c r="TFF1" s="1174"/>
      <c r="TFG1" s="1174"/>
      <c r="TFH1" s="1174"/>
      <c r="TFI1" s="1174"/>
      <c r="TFJ1" s="1174"/>
      <c r="TFK1" s="1174"/>
      <c r="TFL1" s="1174"/>
      <c r="TFM1" s="1174"/>
      <c r="TFN1" s="1174"/>
      <c r="TFO1" s="1174"/>
      <c r="TFP1" s="1174"/>
      <c r="TFQ1" s="1174"/>
      <c r="TFR1" s="1174"/>
      <c r="TFS1" s="1174"/>
      <c r="TFT1" s="1174"/>
      <c r="TFU1" s="1174"/>
      <c r="TFV1" s="1174"/>
      <c r="TFW1" s="1174"/>
      <c r="TFX1" s="1174"/>
      <c r="TFY1" s="1174"/>
      <c r="TFZ1" s="1174"/>
      <c r="TGA1" s="1174"/>
      <c r="TGB1" s="1174"/>
      <c r="TGC1" s="1174"/>
      <c r="TGD1" s="1174"/>
      <c r="TGE1" s="1174"/>
      <c r="TGF1" s="1174"/>
      <c r="TGG1" s="1174"/>
      <c r="TGH1" s="1174"/>
      <c r="TGI1" s="1174"/>
      <c r="TGJ1" s="1174"/>
      <c r="TGK1" s="1174"/>
      <c r="TGL1" s="1174"/>
      <c r="TGM1" s="1174"/>
      <c r="TGN1" s="1174"/>
      <c r="TGO1" s="1174"/>
      <c r="TGP1" s="1174"/>
      <c r="TGQ1" s="1174"/>
      <c r="TGR1" s="1174"/>
      <c r="TGS1" s="1174"/>
      <c r="TGT1" s="1174"/>
      <c r="TGU1" s="1174"/>
      <c r="TGV1" s="1174"/>
      <c r="TGW1" s="1174"/>
      <c r="TGX1" s="1174"/>
      <c r="TGY1" s="1174"/>
      <c r="TGZ1" s="1174"/>
      <c r="THA1" s="1174"/>
      <c r="THB1" s="1174"/>
      <c r="THC1" s="1174"/>
      <c r="THD1" s="1174"/>
      <c r="THE1" s="1174"/>
      <c r="THF1" s="1174"/>
      <c r="THG1" s="1174"/>
      <c r="THH1" s="1174"/>
      <c r="THI1" s="1174"/>
      <c r="THJ1" s="1174"/>
      <c r="THK1" s="1174"/>
      <c r="THL1" s="1174"/>
      <c r="THM1" s="1174"/>
      <c r="THN1" s="1174"/>
      <c r="THO1" s="1174"/>
      <c r="THP1" s="1174"/>
      <c r="THQ1" s="1174"/>
      <c r="THR1" s="1174"/>
      <c r="THS1" s="1174"/>
      <c r="THT1" s="1174"/>
      <c r="THU1" s="1174"/>
      <c r="THV1" s="1174"/>
      <c r="THW1" s="1174"/>
      <c r="THX1" s="1174"/>
      <c r="THY1" s="1174"/>
      <c r="THZ1" s="1174"/>
      <c r="TIA1" s="1174"/>
      <c r="TIB1" s="1174"/>
      <c r="TIC1" s="1174"/>
      <c r="TID1" s="1174"/>
      <c r="TIE1" s="1174"/>
      <c r="TIF1" s="1174"/>
      <c r="TIG1" s="1174"/>
      <c r="TIH1" s="1174"/>
      <c r="TII1" s="1174"/>
      <c r="TIJ1" s="1174"/>
      <c r="TIK1" s="1174"/>
      <c r="TIL1" s="1174"/>
      <c r="TIM1" s="1174"/>
      <c r="TIN1" s="1174"/>
      <c r="TIO1" s="1174"/>
      <c r="TIP1" s="1174"/>
      <c r="TIQ1" s="1174"/>
      <c r="TIR1" s="1174"/>
      <c r="TIS1" s="1174"/>
      <c r="TIT1" s="1174"/>
      <c r="TIU1" s="1174"/>
      <c r="TIV1" s="1174"/>
      <c r="TIW1" s="1174"/>
      <c r="TIX1" s="1174"/>
      <c r="TIY1" s="1174"/>
      <c r="TIZ1" s="1174"/>
      <c r="TJA1" s="1174"/>
      <c r="TJB1" s="1174"/>
      <c r="TJC1" s="1174"/>
      <c r="TJD1" s="1174"/>
      <c r="TJE1" s="1174"/>
      <c r="TJF1" s="1174"/>
      <c r="TJG1" s="1174"/>
      <c r="TJH1" s="1174"/>
      <c r="TJI1" s="1174"/>
      <c r="TJJ1" s="1174"/>
      <c r="TJK1" s="1174"/>
      <c r="TJL1" s="1174"/>
      <c r="TJM1" s="1174"/>
      <c r="TJN1" s="1174"/>
      <c r="TJO1" s="1174"/>
      <c r="TJP1" s="1174"/>
      <c r="TJQ1" s="1174"/>
      <c r="TJR1" s="1174"/>
      <c r="TJS1" s="1174"/>
      <c r="TJT1" s="1174"/>
      <c r="TJU1" s="1174"/>
      <c r="TJV1" s="1174"/>
      <c r="TJW1" s="1174"/>
      <c r="TJX1" s="1174"/>
      <c r="TJY1" s="1174"/>
      <c r="TJZ1" s="1174"/>
      <c r="TKA1" s="1174"/>
      <c r="TKB1" s="1174"/>
      <c r="TKC1" s="1174"/>
      <c r="TKD1" s="1174"/>
      <c r="TKE1" s="1174"/>
      <c r="TKF1" s="1174"/>
      <c r="TKG1" s="1174"/>
      <c r="TKH1" s="1174"/>
      <c r="TKI1" s="1174"/>
      <c r="TKJ1" s="1174"/>
      <c r="TKK1" s="1174"/>
      <c r="TKL1" s="1174"/>
      <c r="TKM1" s="1174"/>
      <c r="TKN1" s="1174"/>
      <c r="TKO1" s="1174"/>
      <c r="TKP1" s="1174"/>
      <c r="TKQ1" s="1174"/>
      <c r="TKR1" s="1174"/>
      <c r="TKS1" s="1174"/>
      <c r="TKT1" s="1174"/>
      <c r="TKU1" s="1174"/>
      <c r="TKV1" s="1174"/>
      <c r="TKW1" s="1174"/>
      <c r="TKX1" s="1174"/>
      <c r="TKY1" s="1174"/>
      <c r="TKZ1" s="1174"/>
      <c r="TLA1" s="1174"/>
      <c r="TLB1" s="1174"/>
      <c r="TLC1" s="1174"/>
      <c r="TLD1" s="1174"/>
      <c r="TLE1" s="1174"/>
      <c r="TLF1" s="1174"/>
      <c r="TLG1" s="1174"/>
      <c r="TLH1" s="1174"/>
      <c r="TLI1" s="1174"/>
      <c r="TLJ1" s="1174"/>
      <c r="TLK1" s="1174"/>
      <c r="TLL1" s="1174"/>
      <c r="TLM1" s="1174"/>
      <c r="TLN1" s="1174"/>
      <c r="TLO1" s="1174"/>
      <c r="TLP1" s="1174"/>
      <c r="TLQ1" s="1174"/>
      <c r="TLR1" s="1174"/>
      <c r="TLS1" s="1174"/>
      <c r="TLT1" s="1174"/>
      <c r="TLU1" s="1174"/>
      <c r="TLV1" s="1174"/>
      <c r="TLW1" s="1174"/>
      <c r="TLX1" s="1174"/>
      <c r="TLY1" s="1174"/>
      <c r="TLZ1" s="1174"/>
      <c r="TMA1" s="1174"/>
      <c r="TMB1" s="1174"/>
      <c r="TMC1" s="1174"/>
      <c r="TMD1" s="1174"/>
      <c r="TME1" s="1174"/>
      <c r="TMF1" s="1174"/>
      <c r="TMG1" s="1174"/>
      <c r="TMH1" s="1174"/>
      <c r="TMI1" s="1174"/>
      <c r="TMJ1" s="1174"/>
      <c r="TMK1" s="1174"/>
      <c r="TML1" s="1174"/>
      <c r="TMM1" s="1174"/>
      <c r="TMN1" s="1174"/>
      <c r="TMO1" s="1174"/>
      <c r="TMP1" s="1174"/>
      <c r="TMQ1" s="1174"/>
      <c r="TMR1" s="1174"/>
      <c r="TMS1" s="1174"/>
      <c r="TMT1" s="1174"/>
      <c r="TMU1" s="1174"/>
      <c r="TMV1" s="1174"/>
      <c r="TMW1" s="1174"/>
      <c r="TMX1" s="1174"/>
      <c r="TMY1" s="1174"/>
      <c r="TMZ1" s="1174"/>
      <c r="TNA1" s="1174"/>
      <c r="TNB1" s="1174"/>
      <c r="TNC1" s="1174"/>
      <c r="TND1" s="1174"/>
      <c r="TNE1" s="1174"/>
      <c r="TNF1" s="1174"/>
      <c r="TNG1" s="1174"/>
      <c r="TNH1" s="1174"/>
      <c r="TNI1" s="1174"/>
      <c r="TNJ1" s="1174"/>
      <c r="TNK1" s="1174"/>
      <c r="TNL1" s="1174"/>
      <c r="TNM1" s="1174"/>
      <c r="TNN1" s="1174"/>
      <c r="TNO1" s="1174"/>
      <c r="TNP1" s="1174"/>
      <c r="TNQ1" s="1174"/>
      <c r="TNR1" s="1174"/>
      <c r="TNS1" s="1174"/>
      <c r="TNT1" s="1174"/>
      <c r="TNU1" s="1174"/>
      <c r="TNV1" s="1174"/>
      <c r="TNW1" s="1174"/>
      <c r="TNX1" s="1174"/>
      <c r="TNY1" s="1174"/>
      <c r="TNZ1" s="1174"/>
      <c r="TOA1" s="1174"/>
      <c r="TOB1" s="1174"/>
      <c r="TOC1" s="1174"/>
      <c r="TOD1" s="1174"/>
      <c r="TOE1" s="1174"/>
      <c r="TOF1" s="1174"/>
      <c r="TOG1" s="1174"/>
      <c r="TOH1" s="1174"/>
      <c r="TOI1" s="1174"/>
      <c r="TOJ1" s="1174"/>
      <c r="TOK1" s="1174"/>
      <c r="TOL1" s="1174"/>
      <c r="TOM1" s="1174"/>
      <c r="TON1" s="1174"/>
      <c r="TOO1" s="1174"/>
      <c r="TOP1" s="1174"/>
      <c r="TOQ1" s="1174"/>
      <c r="TOR1" s="1174"/>
      <c r="TOS1" s="1174"/>
      <c r="TOT1" s="1174"/>
      <c r="TOU1" s="1174"/>
      <c r="TOV1" s="1174"/>
      <c r="TOW1" s="1174"/>
      <c r="TOX1" s="1174"/>
      <c r="TOY1" s="1174"/>
      <c r="TOZ1" s="1174"/>
      <c r="TPA1" s="1174"/>
      <c r="TPB1" s="1174"/>
      <c r="TPC1" s="1174"/>
      <c r="TPD1" s="1174"/>
      <c r="TPE1" s="1174"/>
      <c r="TPF1" s="1174"/>
      <c r="TPG1" s="1174"/>
      <c r="TPH1" s="1174"/>
      <c r="TPI1" s="1174"/>
      <c r="TPJ1" s="1174"/>
      <c r="TPK1" s="1174"/>
      <c r="TPL1" s="1174"/>
      <c r="TPM1" s="1174"/>
      <c r="TPN1" s="1174"/>
      <c r="TPO1" s="1174"/>
      <c r="TPP1" s="1174"/>
      <c r="TPQ1" s="1174"/>
      <c r="TPR1" s="1174"/>
      <c r="TPS1" s="1174"/>
      <c r="TPT1" s="1174"/>
      <c r="TPU1" s="1174"/>
      <c r="TPV1" s="1174"/>
      <c r="TPW1" s="1174"/>
      <c r="TPX1" s="1174"/>
      <c r="TPY1" s="1174"/>
      <c r="TPZ1" s="1174"/>
      <c r="TQA1" s="1174"/>
      <c r="TQB1" s="1174"/>
      <c r="TQC1" s="1174"/>
      <c r="TQD1" s="1174"/>
      <c r="TQE1" s="1174"/>
      <c r="TQF1" s="1174"/>
      <c r="TQG1" s="1174"/>
      <c r="TQH1" s="1174"/>
      <c r="TQI1" s="1174"/>
      <c r="TQJ1" s="1174"/>
      <c r="TQK1" s="1174"/>
      <c r="TQL1" s="1174"/>
      <c r="TQM1" s="1174"/>
      <c r="TQN1" s="1174"/>
      <c r="TQO1" s="1174"/>
      <c r="TQP1" s="1174"/>
      <c r="TQQ1" s="1174"/>
      <c r="TQR1" s="1174"/>
      <c r="TQS1" s="1174"/>
      <c r="TQT1" s="1174"/>
      <c r="TQU1" s="1174"/>
      <c r="TQV1" s="1174"/>
      <c r="TQW1" s="1174"/>
      <c r="TQX1" s="1174"/>
      <c r="TQY1" s="1174"/>
      <c r="TQZ1" s="1174"/>
      <c r="TRA1" s="1174"/>
      <c r="TRB1" s="1174"/>
      <c r="TRC1" s="1174"/>
      <c r="TRD1" s="1174"/>
      <c r="TRE1" s="1174"/>
      <c r="TRF1" s="1174"/>
      <c r="TRG1" s="1174"/>
      <c r="TRH1" s="1174"/>
      <c r="TRI1" s="1174"/>
      <c r="TRJ1" s="1174"/>
      <c r="TRK1" s="1174"/>
      <c r="TRL1" s="1174"/>
      <c r="TRM1" s="1174"/>
      <c r="TRN1" s="1174"/>
      <c r="TRO1" s="1174"/>
      <c r="TRP1" s="1174"/>
      <c r="TRQ1" s="1174"/>
      <c r="TRR1" s="1174"/>
      <c r="TRS1" s="1174"/>
      <c r="TRT1" s="1174"/>
      <c r="TRU1" s="1174"/>
      <c r="TRV1" s="1174"/>
      <c r="TRW1" s="1174"/>
      <c r="TRX1" s="1174"/>
      <c r="TRY1" s="1174"/>
      <c r="TRZ1" s="1174"/>
      <c r="TSA1" s="1174"/>
      <c r="TSB1" s="1174"/>
      <c r="TSC1" s="1174"/>
      <c r="TSD1" s="1174"/>
      <c r="TSE1" s="1174"/>
      <c r="TSF1" s="1174"/>
      <c r="TSG1" s="1174"/>
      <c r="TSH1" s="1174"/>
      <c r="TSI1" s="1174"/>
      <c r="TSJ1" s="1174"/>
      <c r="TSK1" s="1174"/>
      <c r="TSL1" s="1174"/>
      <c r="TSM1" s="1174"/>
      <c r="TSN1" s="1174"/>
      <c r="TSO1" s="1174"/>
      <c r="TSP1" s="1174"/>
      <c r="TSQ1" s="1174"/>
      <c r="TSR1" s="1174"/>
      <c r="TSS1" s="1174"/>
      <c r="TST1" s="1174"/>
      <c r="TSU1" s="1174"/>
      <c r="TSV1" s="1174"/>
      <c r="TSW1" s="1174"/>
      <c r="TSX1" s="1174"/>
      <c r="TSY1" s="1174"/>
      <c r="TSZ1" s="1174"/>
      <c r="TTA1" s="1174"/>
      <c r="TTB1" s="1174"/>
      <c r="TTC1" s="1174"/>
      <c r="TTD1" s="1174"/>
      <c r="TTE1" s="1174"/>
      <c r="TTF1" s="1174"/>
      <c r="TTG1" s="1174"/>
      <c r="TTH1" s="1174"/>
      <c r="TTI1" s="1174"/>
      <c r="TTJ1" s="1174"/>
      <c r="TTK1" s="1174"/>
      <c r="TTL1" s="1174"/>
      <c r="TTM1" s="1174"/>
      <c r="TTN1" s="1174"/>
      <c r="TTO1" s="1174"/>
      <c r="TTP1" s="1174"/>
      <c r="TTQ1" s="1174"/>
      <c r="TTR1" s="1174"/>
      <c r="TTS1" s="1174"/>
      <c r="TTT1" s="1174"/>
      <c r="TTU1" s="1174"/>
      <c r="TTV1" s="1174"/>
      <c r="TTW1" s="1174"/>
      <c r="TTX1" s="1174"/>
      <c r="TTY1" s="1174"/>
      <c r="TTZ1" s="1174"/>
      <c r="TUA1" s="1174"/>
      <c r="TUB1" s="1174"/>
      <c r="TUC1" s="1174"/>
      <c r="TUD1" s="1174"/>
      <c r="TUE1" s="1174"/>
      <c r="TUF1" s="1174"/>
      <c r="TUG1" s="1174"/>
      <c r="TUH1" s="1174"/>
      <c r="TUI1" s="1174"/>
      <c r="TUJ1" s="1174"/>
      <c r="TUK1" s="1174"/>
      <c r="TUL1" s="1174"/>
      <c r="TUM1" s="1174"/>
      <c r="TUN1" s="1174"/>
      <c r="TUO1" s="1174"/>
      <c r="TUP1" s="1174"/>
      <c r="TUQ1" s="1174"/>
      <c r="TUR1" s="1174"/>
      <c r="TUS1" s="1174"/>
      <c r="TUT1" s="1174"/>
      <c r="TUU1" s="1174"/>
      <c r="TUV1" s="1174"/>
      <c r="TUW1" s="1174"/>
      <c r="TUX1" s="1174"/>
      <c r="TUY1" s="1174"/>
      <c r="TUZ1" s="1174"/>
      <c r="TVA1" s="1174"/>
      <c r="TVB1" s="1174"/>
      <c r="TVC1" s="1174"/>
      <c r="TVD1" s="1174"/>
      <c r="TVE1" s="1174"/>
      <c r="TVF1" s="1174"/>
      <c r="TVG1" s="1174"/>
      <c r="TVH1" s="1174"/>
      <c r="TVI1" s="1174"/>
      <c r="TVJ1" s="1174"/>
      <c r="TVK1" s="1174"/>
      <c r="TVL1" s="1174"/>
      <c r="TVM1" s="1174"/>
      <c r="TVN1" s="1174"/>
      <c r="TVO1" s="1174"/>
      <c r="TVP1" s="1174"/>
      <c r="TVQ1" s="1174"/>
      <c r="TVR1" s="1174"/>
      <c r="TVS1" s="1174"/>
      <c r="TVT1" s="1174"/>
      <c r="TVU1" s="1174"/>
      <c r="TVV1" s="1174"/>
      <c r="TVW1" s="1174"/>
      <c r="TVX1" s="1174"/>
      <c r="TVY1" s="1174"/>
      <c r="TVZ1" s="1174"/>
      <c r="TWA1" s="1174"/>
      <c r="TWB1" s="1174"/>
      <c r="TWC1" s="1174"/>
      <c r="TWD1" s="1174"/>
      <c r="TWE1" s="1174"/>
      <c r="TWF1" s="1174"/>
      <c r="TWG1" s="1174"/>
      <c r="TWH1" s="1174"/>
      <c r="TWI1" s="1174"/>
      <c r="TWJ1" s="1174"/>
      <c r="TWK1" s="1174"/>
      <c r="TWL1" s="1174"/>
      <c r="TWM1" s="1174"/>
      <c r="TWN1" s="1174"/>
      <c r="TWO1" s="1174"/>
      <c r="TWP1" s="1174"/>
      <c r="TWQ1" s="1174"/>
      <c r="TWR1" s="1174"/>
      <c r="TWS1" s="1174"/>
      <c r="TWT1" s="1174"/>
      <c r="TWU1" s="1174"/>
      <c r="TWV1" s="1174"/>
      <c r="TWW1" s="1174"/>
      <c r="TWX1" s="1174"/>
      <c r="TWY1" s="1174"/>
      <c r="TWZ1" s="1174"/>
      <c r="TXA1" s="1174"/>
      <c r="TXB1" s="1174"/>
      <c r="TXC1" s="1174"/>
      <c r="TXD1" s="1174"/>
      <c r="TXE1" s="1174"/>
      <c r="TXF1" s="1174"/>
      <c r="TXG1" s="1174"/>
      <c r="TXH1" s="1174"/>
      <c r="TXI1" s="1174"/>
      <c r="TXJ1" s="1174"/>
      <c r="TXK1" s="1174"/>
      <c r="TXL1" s="1174"/>
      <c r="TXM1" s="1174"/>
      <c r="TXN1" s="1174"/>
      <c r="TXO1" s="1174"/>
      <c r="TXP1" s="1174"/>
      <c r="TXQ1" s="1174"/>
      <c r="TXR1" s="1174"/>
      <c r="TXS1" s="1174"/>
      <c r="TXT1" s="1174"/>
      <c r="TXU1" s="1174"/>
      <c r="TXV1" s="1174"/>
      <c r="TXW1" s="1174"/>
      <c r="TXX1" s="1174"/>
      <c r="TXY1" s="1174"/>
      <c r="TXZ1" s="1174"/>
      <c r="TYA1" s="1174"/>
      <c r="TYB1" s="1174"/>
      <c r="TYC1" s="1174"/>
      <c r="TYD1" s="1174"/>
      <c r="TYE1" s="1174"/>
      <c r="TYF1" s="1174"/>
      <c r="TYG1" s="1174"/>
      <c r="TYH1" s="1174"/>
      <c r="TYI1" s="1174"/>
      <c r="TYJ1" s="1174"/>
      <c r="TYK1" s="1174"/>
      <c r="TYL1" s="1174"/>
      <c r="TYM1" s="1174"/>
      <c r="TYN1" s="1174"/>
      <c r="TYO1" s="1174"/>
      <c r="TYP1" s="1174"/>
      <c r="TYQ1" s="1174"/>
      <c r="TYR1" s="1174"/>
      <c r="TYS1" s="1174"/>
      <c r="TYT1" s="1174"/>
      <c r="TYU1" s="1174"/>
      <c r="TYV1" s="1174"/>
      <c r="TYW1" s="1174"/>
      <c r="TYX1" s="1174"/>
      <c r="TYY1" s="1174"/>
      <c r="TYZ1" s="1174"/>
      <c r="TZA1" s="1174"/>
      <c r="TZB1" s="1174"/>
      <c r="TZC1" s="1174"/>
      <c r="TZD1" s="1174"/>
      <c r="TZE1" s="1174"/>
      <c r="TZF1" s="1174"/>
      <c r="TZG1" s="1174"/>
      <c r="TZH1" s="1174"/>
      <c r="TZI1" s="1174"/>
      <c r="TZJ1" s="1174"/>
      <c r="TZK1" s="1174"/>
      <c r="TZL1" s="1174"/>
      <c r="TZM1" s="1174"/>
      <c r="TZN1" s="1174"/>
      <c r="TZO1" s="1174"/>
      <c r="TZP1" s="1174"/>
      <c r="TZQ1" s="1174"/>
      <c r="TZR1" s="1174"/>
      <c r="TZS1" s="1174"/>
      <c r="TZT1" s="1174"/>
      <c r="TZU1" s="1174"/>
      <c r="TZV1" s="1174"/>
      <c r="TZW1" s="1174"/>
      <c r="TZX1" s="1174"/>
      <c r="TZY1" s="1174"/>
      <c r="TZZ1" s="1174"/>
      <c r="UAA1" s="1174"/>
      <c r="UAB1" s="1174"/>
      <c r="UAC1" s="1174"/>
      <c r="UAD1" s="1174"/>
      <c r="UAE1" s="1174"/>
      <c r="UAF1" s="1174"/>
      <c r="UAG1" s="1174"/>
      <c r="UAH1" s="1174"/>
      <c r="UAI1" s="1174"/>
      <c r="UAJ1" s="1174"/>
      <c r="UAK1" s="1174"/>
      <c r="UAL1" s="1174"/>
      <c r="UAM1" s="1174"/>
      <c r="UAN1" s="1174"/>
      <c r="UAO1" s="1174"/>
      <c r="UAP1" s="1174"/>
      <c r="UAQ1" s="1174"/>
      <c r="UAR1" s="1174"/>
      <c r="UAS1" s="1174"/>
      <c r="UAT1" s="1174"/>
      <c r="UAU1" s="1174"/>
      <c r="UAV1" s="1174"/>
      <c r="UAW1" s="1174"/>
      <c r="UAX1" s="1174"/>
      <c r="UAY1" s="1174"/>
      <c r="UAZ1" s="1174"/>
      <c r="UBA1" s="1174"/>
      <c r="UBB1" s="1174"/>
      <c r="UBC1" s="1174"/>
      <c r="UBD1" s="1174"/>
      <c r="UBE1" s="1174"/>
      <c r="UBF1" s="1174"/>
      <c r="UBG1" s="1174"/>
      <c r="UBH1" s="1174"/>
      <c r="UBI1" s="1174"/>
      <c r="UBJ1" s="1174"/>
      <c r="UBK1" s="1174"/>
      <c r="UBL1" s="1174"/>
      <c r="UBM1" s="1174"/>
      <c r="UBN1" s="1174"/>
      <c r="UBO1" s="1174"/>
      <c r="UBP1" s="1174"/>
      <c r="UBQ1" s="1174"/>
      <c r="UBR1" s="1174"/>
      <c r="UBS1" s="1174"/>
      <c r="UBT1" s="1174"/>
      <c r="UBU1" s="1174"/>
      <c r="UBV1" s="1174"/>
      <c r="UBW1" s="1174"/>
      <c r="UBX1" s="1174"/>
      <c r="UBY1" s="1174"/>
      <c r="UBZ1" s="1174"/>
      <c r="UCA1" s="1174"/>
      <c r="UCB1" s="1174"/>
      <c r="UCC1" s="1174"/>
      <c r="UCD1" s="1174"/>
      <c r="UCE1" s="1174"/>
      <c r="UCF1" s="1174"/>
      <c r="UCG1" s="1174"/>
      <c r="UCH1" s="1174"/>
      <c r="UCI1" s="1174"/>
      <c r="UCJ1" s="1174"/>
      <c r="UCK1" s="1174"/>
      <c r="UCL1" s="1174"/>
      <c r="UCM1" s="1174"/>
      <c r="UCN1" s="1174"/>
      <c r="UCO1" s="1174"/>
      <c r="UCP1" s="1174"/>
      <c r="UCQ1" s="1174"/>
      <c r="UCR1" s="1174"/>
      <c r="UCS1" s="1174"/>
      <c r="UCT1" s="1174"/>
      <c r="UCU1" s="1174"/>
      <c r="UCV1" s="1174"/>
      <c r="UCW1" s="1174"/>
      <c r="UCX1" s="1174"/>
      <c r="UCY1" s="1174"/>
      <c r="UCZ1" s="1174"/>
      <c r="UDA1" s="1174"/>
      <c r="UDB1" s="1174"/>
      <c r="UDC1" s="1174"/>
      <c r="UDD1" s="1174"/>
      <c r="UDE1" s="1174"/>
      <c r="UDF1" s="1174"/>
      <c r="UDG1" s="1174"/>
      <c r="UDH1" s="1174"/>
      <c r="UDI1" s="1174"/>
      <c r="UDJ1" s="1174"/>
      <c r="UDK1" s="1174"/>
      <c r="UDL1" s="1174"/>
      <c r="UDM1" s="1174"/>
      <c r="UDN1" s="1174"/>
      <c r="UDO1" s="1174"/>
      <c r="UDP1" s="1174"/>
      <c r="UDQ1" s="1174"/>
      <c r="UDR1" s="1174"/>
      <c r="UDS1" s="1174"/>
      <c r="UDT1" s="1174"/>
      <c r="UDU1" s="1174"/>
      <c r="UDV1" s="1174"/>
      <c r="UDW1" s="1174"/>
      <c r="UDX1" s="1174"/>
      <c r="UDY1" s="1174"/>
      <c r="UDZ1" s="1174"/>
      <c r="UEA1" s="1174"/>
      <c r="UEB1" s="1174"/>
      <c r="UEC1" s="1174"/>
      <c r="UED1" s="1174"/>
      <c r="UEE1" s="1174"/>
      <c r="UEF1" s="1174"/>
      <c r="UEG1" s="1174"/>
      <c r="UEH1" s="1174"/>
      <c r="UEI1" s="1174"/>
      <c r="UEJ1" s="1174"/>
      <c r="UEK1" s="1174"/>
      <c r="UEL1" s="1174"/>
      <c r="UEM1" s="1174"/>
      <c r="UEN1" s="1174"/>
      <c r="UEO1" s="1174"/>
      <c r="UEP1" s="1174"/>
      <c r="UEQ1" s="1174"/>
      <c r="UER1" s="1174"/>
      <c r="UES1" s="1174"/>
      <c r="UET1" s="1174"/>
      <c r="UEU1" s="1174"/>
      <c r="UEV1" s="1174"/>
      <c r="UEW1" s="1174"/>
      <c r="UEX1" s="1174"/>
      <c r="UEY1" s="1174"/>
      <c r="UEZ1" s="1174"/>
      <c r="UFA1" s="1174"/>
      <c r="UFB1" s="1174"/>
      <c r="UFC1" s="1174"/>
      <c r="UFD1" s="1174"/>
      <c r="UFE1" s="1174"/>
      <c r="UFF1" s="1174"/>
      <c r="UFG1" s="1174"/>
      <c r="UFH1" s="1174"/>
      <c r="UFI1" s="1174"/>
      <c r="UFJ1" s="1174"/>
      <c r="UFK1" s="1174"/>
      <c r="UFL1" s="1174"/>
      <c r="UFM1" s="1174"/>
      <c r="UFN1" s="1174"/>
      <c r="UFO1" s="1174"/>
      <c r="UFP1" s="1174"/>
      <c r="UFQ1" s="1174"/>
      <c r="UFR1" s="1174"/>
      <c r="UFS1" s="1174"/>
      <c r="UFT1" s="1174"/>
      <c r="UFU1" s="1174"/>
      <c r="UFV1" s="1174"/>
      <c r="UFW1" s="1174"/>
      <c r="UFX1" s="1174"/>
      <c r="UFY1" s="1174"/>
      <c r="UFZ1" s="1174"/>
      <c r="UGA1" s="1174"/>
      <c r="UGB1" s="1174"/>
      <c r="UGC1" s="1174"/>
      <c r="UGD1" s="1174"/>
      <c r="UGE1" s="1174"/>
      <c r="UGF1" s="1174"/>
      <c r="UGG1" s="1174"/>
      <c r="UGH1" s="1174"/>
      <c r="UGI1" s="1174"/>
      <c r="UGJ1" s="1174"/>
      <c r="UGK1" s="1174"/>
      <c r="UGL1" s="1174"/>
      <c r="UGM1" s="1174"/>
      <c r="UGN1" s="1174"/>
      <c r="UGO1" s="1174"/>
      <c r="UGP1" s="1174"/>
      <c r="UGQ1" s="1174"/>
      <c r="UGR1" s="1174"/>
      <c r="UGS1" s="1174"/>
      <c r="UGT1" s="1174"/>
      <c r="UGU1" s="1174"/>
      <c r="UGV1" s="1174"/>
      <c r="UGW1" s="1174"/>
      <c r="UGX1" s="1174"/>
      <c r="UGY1" s="1174"/>
      <c r="UGZ1" s="1174"/>
      <c r="UHA1" s="1174"/>
      <c r="UHB1" s="1174"/>
      <c r="UHC1" s="1174"/>
      <c r="UHD1" s="1174"/>
      <c r="UHE1" s="1174"/>
      <c r="UHF1" s="1174"/>
      <c r="UHG1" s="1174"/>
      <c r="UHH1" s="1174"/>
      <c r="UHI1" s="1174"/>
      <c r="UHJ1" s="1174"/>
      <c r="UHK1" s="1174"/>
      <c r="UHL1" s="1174"/>
      <c r="UHM1" s="1174"/>
      <c r="UHN1" s="1174"/>
      <c r="UHO1" s="1174"/>
      <c r="UHP1" s="1174"/>
      <c r="UHQ1" s="1174"/>
      <c r="UHR1" s="1174"/>
      <c r="UHS1" s="1174"/>
      <c r="UHT1" s="1174"/>
      <c r="UHU1" s="1174"/>
      <c r="UHV1" s="1174"/>
      <c r="UHW1" s="1174"/>
      <c r="UHX1" s="1174"/>
      <c r="UHY1" s="1174"/>
      <c r="UHZ1" s="1174"/>
      <c r="UIA1" s="1174"/>
      <c r="UIB1" s="1174"/>
      <c r="UIC1" s="1174"/>
      <c r="UID1" s="1174"/>
      <c r="UIE1" s="1174"/>
      <c r="UIF1" s="1174"/>
      <c r="UIG1" s="1174"/>
      <c r="UIH1" s="1174"/>
      <c r="UII1" s="1174"/>
      <c r="UIJ1" s="1174"/>
      <c r="UIK1" s="1174"/>
      <c r="UIL1" s="1174"/>
      <c r="UIM1" s="1174"/>
      <c r="UIN1" s="1174"/>
      <c r="UIO1" s="1174"/>
      <c r="UIP1" s="1174"/>
      <c r="UIQ1" s="1174"/>
      <c r="UIR1" s="1174"/>
      <c r="UIS1" s="1174"/>
      <c r="UIT1" s="1174"/>
      <c r="UIU1" s="1174"/>
      <c r="UIV1" s="1174"/>
      <c r="UIW1" s="1174"/>
      <c r="UIX1" s="1174"/>
      <c r="UIY1" s="1174"/>
      <c r="UIZ1" s="1174"/>
      <c r="UJA1" s="1174"/>
      <c r="UJB1" s="1174"/>
      <c r="UJC1" s="1174"/>
      <c r="UJD1" s="1174"/>
      <c r="UJE1" s="1174"/>
      <c r="UJF1" s="1174"/>
      <c r="UJG1" s="1174"/>
      <c r="UJH1" s="1174"/>
      <c r="UJI1" s="1174"/>
      <c r="UJJ1" s="1174"/>
      <c r="UJK1" s="1174"/>
      <c r="UJL1" s="1174"/>
      <c r="UJM1" s="1174"/>
      <c r="UJN1" s="1174"/>
      <c r="UJO1" s="1174"/>
      <c r="UJP1" s="1174"/>
      <c r="UJQ1" s="1174"/>
      <c r="UJR1" s="1174"/>
      <c r="UJS1" s="1174"/>
      <c r="UJT1" s="1174"/>
      <c r="UJU1" s="1174"/>
      <c r="UJV1" s="1174"/>
      <c r="UJW1" s="1174"/>
      <c r="UJX1" s="1174"/>
      <c r="UJY1" s="1174"/>
      <c r="UJZ1" s="1174"/>
      <c r="UKA1" s="1174"/>
      <c r="UKB1" s="1174"/>
      <c r="UKC1" s="1174"/>
      <c r="UKD1" s="1174"/>
      <c r="UKE1" s="1174"/>
      <c r="UKF1" s="1174"/>
      <c r="UKG1" s="1174"/>
      <c r="UKH1" s="1174"/>
      <c r="UKI1" s="1174"/>
      <c r="UKJ1" s="1174"/>
      <c r="UKK1" s="1174"/>
      <c r="UKL1" s="1174"/>
      <c r="UKM1" s="1174"/>
      <c r="UKN1" s="1174"/>
      <c r="UKO1" s="1174"/>
      <c r="UKP1" s="1174"/>
      <c r="UKQ1" s="1174"/>
      <c r="UKR1" s="1174"/>
      <c r="UKS1" s="1174"/>
      <c r="UKT1" s="1174"/>
      <c r="UKU1" s="1174"/>
      <c r="UKV1" s="1174"/>
      <c r="UKW1" s="1174"/>
      <c r="UKX1" s="1174"/>
      <c r="UKY1" s="1174"/>
      <c r="UKZ1" s="1174"/>
      <c r="ULA1" s="1174"/>
      <c r="ULB1" s="1174"/>
      <c r="ULC1" s="1174"/>
      <c r="ULD1" s="1174"/>
      <c r="ULE1" s="1174"/>
      <c r="ULF1" s="1174"/>
      <c r="ULG1" s="1174"/>
      <c r="ULH1" s="1174"/>
      <c r="ULI1" s="1174"/>
      <c r="ULJ1" s="1174"/>
      <c r="ULK1" s="1174"/>
      <c r="ULL1" s="1174"/>
      <c r="ULM1" s="1174"/>
      <c r="ULN1" s="1174"/>
      <c r="ULO1" s="1174"/>
      <c r="ULP1" s="1174"/>
      <c r="ULQ1" s="1174"/>
      <c r="ULR1" s="1174"/>
      <c r="ULS1" s="1174"/>
      <c r="ULT1" s="1174"/>
      <c r="ULU1" s="1174"/>
      <c r="ULV1" s="1174"/>
      <c r="ULW1" s="1174"/>
      <c r="ULX1" s="1174"/>
      <c r="ULY1" s="1174"/>
      <c r="ULZ1" s="1174"/>
      <c r="UMA1" s="1174"/>
      <c r="UMB1" s="1174"/>
      <c r="UMC1" s="1174"/>
      <c r="UMD1" s="1174"/>
      <c r="UME1" s="1174"/>
      <c r="UMF1" s="1174"/>
      <c r="UMG1" s="1174"/>
      <c r="UMH1" s="1174"/>
      <c r="UMI1" s="1174"/>
      <c r="UMJ1" s="1174"/>
      <c r="UMK1" s="1174"/>
      <c r="UML1" s="1174"/>
      <c r="UMM1" s="1174"/>
      <c r="UMN1" s="1174"/>
      <c r="UMO1" s="1174"/>
      <c r="UMP1" s="1174"/>
      <c r="UMQ1" s="1174"/>
      <c r="UMR1" s="1174"/>
      <c r="UMS1" s="1174"/>
      <c r="UMT1" s="1174"/>
      <c r="UMU1" s="1174"/>
      <c r="UMV1" s="1174"/>
      <c r="UMW1" s="1174"/>
      <c r="UMX1" s="1174"/>
      <c r="UMY1" s="1174"/>
      <c r="UMZ1" s="1174"/>
      <c r="UNA1" s="1174"/>
      <c r="UNB1" s="1174"/>
      <c r="UNC1" s="1174"/>
      <c r="UND1" s="1174"/>
      <c r="UNE1" s="1174"/>
      <c r="UNF1" s="1174"/>
      <c r="UNG1" s="1174"/>
      <c r="UNH1" s="1174"/>
      <c r="UNI1" s="1174"/>
      <c r="UNJ1" s="1174"/>
      <c r="UNK1" s="1174"/>
      <c r="UNL1" s="1174"/>
      <c r="UNM1" s="1174"/>
      <c r="UNN1" s="1174"/>
      <c r="UNO1" s="1174"/>
      <c r="UNP1" s="1174"/>
      <c r="UNQ1" s="1174"/>
      <c r="UNR1" s="1174"/>
      <c r="UNS1" s="1174"/>
      <c r="UNT1" s="1174"/>
      <c r="UNU1" s="1174"/>
      <c r="UNV1" s="1174"/>
      <c r="UNW1" s="1174"/>
      <c r="UNX1" s="1174"/>
      <c r="UNY1" s="1174"/>
      <c r="UNZ1" s="1174"/>
      <c r="UOA1" s="1174"/>
      <c r="UOB1" s="1174"/>
      <c r="UOC1" s="1174"/>
      <c r="UOD1" s="1174"/>
      <c r="UOE1" s="1174"/>
      <c r="UOF1" s="1174"/>
      <c r="UOG1" s="1174"/>
      <c r="UOH1" s="1174"/>
      <c r="UOI1" s="1174"/>
      <c r="UOJ1" s="1174"/>
      <c r="UOK1" s="1174"/>
      <c r="UOL1" s="1174"/>
      <c r="UOM1" s="1174"/>
      <c r="UON1" s="1174"/>
      <c r="UOO1" s="1174"/>
      <c r="UOP1" s="1174"/>
      <c r="UOQ1" s="1174"/>
      <c r="UOR1" s="1174"/>
      <c r="UOS1" s="1174"/>
      <c r="UOT1" s="1174"/>
      <c r="UOU1" s="1174"/>
      <c r="UOV1" s="1174"/>
      <c r="UOW1" s="1174"/>
      <c r="UOX1" s="1174"/>
      <c r="UOY1" s="1174"/>
      <c r="UOZ1" s="1174"/>
      <c r="UPA1" s="1174"/>
      <c r="UPB1" s="1174"/>
      <c r="UPC1" s="1174"/>
      <c r="UPD1" s="1174"/>
      <c r="UPE1" s="1174"/>
      <c r="UPF1" s="1174"/>
      <c r="UPG1" s="1174"/>
      <c r="UPH1" s="1174"/>
      <c r="UPI1" s="1174"/>
      <c r="UPJ1" s="1174"/>
      <c r="UPK1" s="1174"/>
      <c r="UPL1" s="1174"/>
      <c r="UPM1" s="1174"/>
      <c r="UPN1" s="1174"/>
      <c r="UPO1" s="1174"/>
      <c r="UPP1" s="1174"/>
      <c r="UPQ1" s="1174"/>
      <c r="UPR1" s="1174"/>
      <c r="UPS1" s="1174"/>
      <c r="UPT1" s="1174"/>
      <c r="UPU1" s="1174"/>
      <c r="UPV1" s="1174"/>
      <c r="UPW1" s="1174"/>
      <c r="UPX1" s="1174"/>
      <c r="UPY1" s="1174"/>
      <c r="UPZ1" s="1174"/>
      <c r="UQA1" s="1174"/>
      <c r="UQB1" s="1174"/>
      <c r="UQC1" s="1174"/>
      <c r="UQD1" s="1174"/>
      <c r="UQE1" s="1174"/>
      <c r="UQF1" s="1174"/>
      <c r="UQG1" s="1174"/>
      <c r="UQH1" s="1174"/>
      <c r="UQI1" s="1174"/>
      <c r="UQJ1" s="1174"/>
      <c r="UQK1" s="1174"/>
      <c r="UQL1" s="1174"/>
      <c r="UQM1" s="1174"/>
      <c r="UQN1" s="1174"/>
      <c r="UQO1" s="1174"/>
      <c r="UQP1" s="1174"/>
      <c r="UQQ1" s="1174"/>
      <c r="UQR1" s="1174"/>
      <c r="UQS1" s="1174"/>
      <c r="UQT1" s="1174"/>
      <c r="UQU1" s="1174"/>
      <c r="UQV1" s="1174"/>
      <c r="UQW1" s="1174"/>
      <c r="UQX1" s="1174"/>
      <c r="UQY1" s="1174"/>
      <c r="UQZ1" s="1174"/>
      <c r="URA1" s="1174"/>
      <c r="URB1" s="1174"/>
      <c r="URC1" s="1174"/>
      <c r="URD1" s="1174"/>
      <c r="URE1" s="1174"/>
      <c r="URF1" s="1174"/>
      <c r="URG1" s="1174"/>
      <c r="URH1" s="1174"/>
      <c r="URI1" s="1174"/>
      <c r="URJ1" s="1174"/>
      <c r="URK1" s="1174"/>
      <c r="URL1" s="1174"/>
      <c r="URM1" s="1174"/>
      <c r="URN1" s="1174"/>
      <c r="URO1" s="1174"/>
      <c r="URP1" s="1174"/>
      <c r="URQ1" s="1174"/>
      <c r="URR1" s="1174"/>
      <c r="URS1" s="1174"/>
      <c r="URT1" s="1174"/>
      <c r="URU1" s="1174"/>
      <c r="URV1" s="1174"/>
      <c r="URW1" s="1174"/>
      <c r="URX1" s="1174"/>
      <c r="URY1" s="1174"/>
      <c r="URZ1" s="1174"/>
      <c r="USA1" s="1174"/>
      <c r="USB1" s="1174"/>
      <c r="USC1" s="1174"/>
      <c r="USD1" s="1174"/>
      <c r="USE1" s="1174"/>
      <c r="USF1" s="1174"/>
      <c r="USG1" s="1174"/>
      <c r="USH1" s="1174"/>
      <c r="USI1" s="1174"/>
      <c r="USJ1" s="1174"/>
      <c r="USK1" s="1174"/>
      <c r="USL1" s="1174"/>
      <c r="USM1" s="1174"/>
      <c r="USN1" s="1174"/>
      <c r="USO1" s="1174"/>
      <c r="USP1" s="1174"/>
      <c r="USQ1" s="1174"/>
      <c r="USR1" s="1174"/>
      <c r="USS1" s="1174"/>
      <c r="UST1" s="1174"/>
      <c r="USU1" s="1174"/>
      <c r="USV1" s="1174"/>
      <c r="USW1" s="1174"/>
      <c r="USX1" s="1174"/>
      <c r="USY1" s="1174"/>
      <c r="USZ1" s="1174"/>
      <c r="UTA1" s="1174"/>
      <c r="UTB1" s="1174"/>
      <c r="UTC1" s="1174"/>
      <c r="UTD1" s="1174"/>
      <c r="UTE1" s="1174"/>
      <c r="UTF1" s="1174"/>
      <c r="UTG1" s="1174"/>
      <c r="UTH1" s="1174"/>
      <c r="UTI1" s="1174"/>
      <c r="UTJ1" s="1174"/>
      <c r="UTK1" s="1174"/>
      <c r="UTL1" s="1174"/>
      <c r="UTM1" s="1174"/>
      <c r="UTN1" s="1174"/>
      <c r="UTO1" s="1174"/>
      <c r="UTP1" s="1174"/>
      <c r="UTQ1" s="1174"/>
      <c r="UTR1" s="1174"/>
      <c r="UTS1" s="1174"/>
      <c r="UTT1" s="1174"/>
      <c r="UTU1" s="1174"/>
      <c r="UTV1" s="1174"/>
      <c r="UTW1" s="1174"/>
      <c r="UTX1" s="1174"/>
      <c r="UTY1" s="1174"/>
      <c r="UTZ1" s="1174"/>
      <c r="UUA1" s="1174"/>
      <c r="UUB1" s="1174"/>
      <c r="UUC1" s="1174"/>
      <c r="UUD1" s="1174"/>
      <c r="UUE1" s="1174"/>
      <c r="UUF1" s="1174"/>
      <c r="UUG1" s="1174"/>
      <c r="UUH1" s="1174"/>
      <c r="UUI1" s="1174"/>
      <c r="UUJ1" s="1174"/>
      <c r="UUK1" s="1174"/>
      <c r="UUL1" s="1174"/>
      <c r="UUM1" s="1174"/>
      <c r="UUN1" s="1174"/>
      <c r="UUO1" s="1174"/>
      <c r="UUP1" s="1174"/>
      <c r="UUQ1" s="1174"/>
      <c r="UUR1" s="1174"/>
      <c r="UUS1" s="1174"/>
      <c r="UUT1" s="1174"/>
      <c r="UUU1" s="1174"/>
      <c r="UUV1" s="1174"/>
      <c r="UUW1" s="1174"/>
      <c r="UUX1" s="1174"/>
      <c r="UUY1" s="1174"/>
      <c r="UUZ1" s="1174"/>
      <c r="UVA1" s="1174"/>
      <c r="UVB1" s="1174"/>
      <c r="UVC1" s="1174"/>
      <c r="UVD1" s="1174"/>
      <c r="UVE1" s="1174"/>
      <c r="UVF1" s="1174"/>
      <c r="UVG1" s="1174"/>
      <c r="UVH1" s="1174"/>
      <c r="UVI1" s="1174"/>
      <c r="UVJ1" s="1174"/>
      <c r="UVK1" s="1174"/>
      <c r="UVL1" s="1174"/>
      <c r="UVM1" s="1174"/>
      <c r="UVN1" s="1174"/>
      <c r="UVO1" s="1174"/>
      <c r="UVP1" s="1174"/>
      <c r="UVQ1" s="1174"/>
      <c r="UVR1" s="1174"/>
      <c r="UVS1" s="1174"/>
      <c r="UVT1" s="1174"/>
      <c r="UVU1" s="1174"/>
      <c r="UVV1" s="1174"/>
      <c r="UVW1" s="1174"/>
      <c r="UVX1" s="1174"/>
      <c r="UVY1" s="1174"/>
      <c r="UVZ1" s="1174"/>
      <c r="UWA1" s="1174"/>
      <c r="UWB1" s="1174"/>
      <c r="UWC1" s="1174"/>
      <c r="UWD1" s="1174"/>
      <c r="UWE1" s="1174"/>
      <c r="UWF1" s="1174"/>
      <c r="UWG1" s="1174"/>
      <c r="UWH1" s="1174"/>
      <c r="UWI1" s="1174"/>
      <c r="UWJ1" s="1174"/>
      <c r="UWK1" s="1174"/>
      <c r="UWL1" s="1174"/>
      <c r="UWM1" s="1174"/>
      <c r="UWN1" s="1174"/>
      <c r="UWO1" s="1174"/>
      <c r="UWP1" s="1174"/>
      <c r="UWQ1" s="1174"/>
      <c r="UWR1" s="1174"/>
      <c r="UWS1" s="1174"/>
      <c r="UWT1" s="1174"/>
      <c r="UWU1" s="1174"/>
      <c r="UWV1" s="1174"/>
      <c r="UWW1" s="1174"/>
      <c r="UWX1" s="1174"/>
      <c r="UWY1" s="1174"/>
      <c r="UWZ1" s="1174"/>
      <c r="UXA1" s="1174"/>
      <c r="UXB1" s="1174"/>
      <c r="UXC1" s="1174"/>
      <c r="UXD1" s="1174"/>
      <c r="UXE1" s="1174"/>
      <c r="UXF1" s="1174"/>
      <c r="UXG1" s="1174"/>
      <c r="UXH1" s="1174"/>
      <c r="UXI1" s="1174"/>
      <c r="UXJ1" s="1174"/>
      <c r="UXK1" s="1174"/>
      <c r="UXL1" s="1174"/>
      <c r="UXM1" s="1174"/>
      <c r="UXN1" s="1174"/>
      <c r="UXO1" s="1174"/>
      <c r="UXP1" s="1174"/>
      <c r="UXQ1" s="1174"/>
      <c r="UXR1" s="1174"/>
      <c r="UXS1" s="1174"/>
      <c r="UXT1" s="1174"/>
      <c r="UXU1" s="1174"/>
      <c r="UXV1" s="1174"/>
      <c r="UXW1" s="1174"/>
      <c r="UXX1" s="1174"/>
      <c r="UXY1" s="1174"/>
      <c r="UXZ1" s="1174"/>
      <c r="UYA1" s="1174"/>
      <c r="UYB1" s="1174"/>
      <c r="UYC1" s="1174"/>
      <c r="UYD1" s="1174"/>
      <c r="UYE1" s="1174"/>
      <c r="UYF1" s="1174"/>
      <c r="UYG1" s="1174"/>
      <c r="UYH1" s="1174"/>
      <c r="UYI1" s="1174"/>
      <c r="UYJ1" s="1174"/>
      <c r="UYK1" s="1174"/>
      <c r="UYL1" s="1174"/>
      <c r="UYM1" s="1174"/>
      <c r="UYN1" s="1174"/>
      <c r="UYO1" s="1174"/>
      <c r="UYP1" s="1174"/>
      <c r="UYQ1" s="1174"/>
      <c r="UYR1" s="1174"/>
      <c r="UYS1" s="1174"/>
      <c r="UYT1" s="1174"/>
      <c r="UYU1" s="1174"/>
      <c r="UYV1" s="1174"/>
      <c r="UYW1" s="1174"/>
      <c r="UYX1" s="1174"/>
      <c r="UYY1" s="1174"/>
      <c r="UYZ1" s="1174"/>
      <c r="UZA1" s="1174"/>
      <c r="UZB1" s="1174"/>
      <c r="UZC1" s="1174"/>
      <c r="UZD1" s="1174"/>
      <c r="UZE1" s="1174"/>
      <c r="UZF1" s="1174"/>
      <c r="UZG1" s="1174"/>
      <c r="UZH1" s="1174"/>
      <c r="UZI1" s="1174"/>
      <c r="UZJ1" s="1174"/>
      <c r="UZK1" s="1174"/>
      <c r="UZL1" s="1174"/>
      <c r="UZM1" s="1174"/>
      <c r="UZN1" s="1174"/>
      <c r="UZO1" s="1174"/>
      <c r="UZP1" s="1174"/>
      <c r="UZQ1" s="1174"/>
      <c r="UZR1" s="1174"/>
      <c r="UZS1" s="1174"/>
      <c r="UZT1" s="1174"/>
      <c r="UZU1" s="1174"/>
      <c r="UZV1" s="1174"/>
      <c r="UZW1" s="1174"/>
      <c r="UZX1" s="1174"/>
      <c r="UZY1" s="1174"/>
      <c r="UZZ1" s="1174"/>
      <c r="VAA1" s="1174"/>
      <c r="VAB1" s="1174"/>
      <c r="VAC1" s="1174"/>
      <c r="VAD1" s="1174"/>
      <c r="VAE1" s="1174"/>
      <c r="VAF1" s="1174"/>
      <c r="VAG1" s="1174"/>
      <c r="VAH1" s="1174"/>
      <c r="VAI1" s="1174"/>
      <c r="VAJ1" s="1174"/>
      <c r="VAK1" s="1174"/>
      <c r="VAL1" s="1174"/>
      <c r="VAM1" s="1174"/>
      <c r="VAN1" s="1174"/>
      <c r="VAO1" s="1174"/>
      <c r="VAP1" s="1174"/>
      <c r="VAQ1" s="1174"/>
      <c r="VAR1" s="1174"/>
      <c r="VAS1" s="1174"/>
      <c r="VAT1" s="1174"/>
      <c r="VAU1" s="1174"/>
      <c r="VAV1" s="1174"/>
      <c r="VAW1" s="1174"/>
      <c r="VAX1" s="1174"/>
      <c r="VAY1" s="1174"/>
      <c r="VAZ1" s="1174"/>
      <c r="VBA1" s="1174"/>
      <c r="VBB1" s="1174"/>
      <c r="VBC1" s="1174"/>
      <c r="VBD1" s="1174"/>
      <c r="VBE1" s="1174"/>
      <c r="VBF1" s="1174"/>
      <c r="VBG1" s="1174"/>
      <c r="VBH1" s="1174"/>
      <c r="VBI1" s="1174"/>
      <c r="VBJ1" s="1174"/>
      <c r="VBK1" s="1174"/>
      <c r="VBL1" s="1174"/>
      <c r="VBM1" s="1174"/>
      <c r="VBN1" s="1174"/>
      <c r="VBO1" s="1174"/>
      <c r="VBP1" s="1174"/>
      <c r="VBQ1" s="1174"/>
      <c r="VBR1" s="1174"/>
      <c r="VBS1" s="1174"/>
      <c r="VBT1" s="1174"/>
      <c r="VBU1" s="1174"/>
      <c r="VBV1" s="1174"/>
      <c r="VBW1" s="1174"/>
      <c r="VBX1" s="1174"/>
      <c r="VBY1" s="1174"/>
      <c r="VBZ1" s="1174"/>
      <c r="VCA1" s="1174"/>
      <c r="VCB1" s="1174"/>
      <c r="VCC1" s="1174"/>
      <c r="VCD1" s="1174"/>
      <c r="VCE1" s="1174"/>
      <c r="VCF1" s="1174"/>
      <c r="VCG1" s="1174"/>
      <c r="VCH1" s="1174"/>
      <c r="VCI1" s="1174"/>
      <c r="VCJ1" s="1174"/>
      <c r="VCK1" s="1174"/>
      <c r="VCL1" s="1174"/>
      <c r="VCM1" s="1174"/>
      <c r="VCN1" s="1174"/>
      <c r="VCO1" s="1174"/>
      <c r="VCP1" s="1174"/>
      <c r="VCQ1" s="1174"/>
      <c r="VCR1" s="1174"/>
      <c r="VCS1" s="1174"/>
      <c r="VCT1" s="1174"/>
      <c r="VCU1" s="1174"/>
      <c r="VCV1" s="1174"/>
      <c r="VCW1" s="1174"/>
      <c r="VCX1" s="1174"/>
      <c r="VCY1" s="1174"/>
      <c r="VCZ1" s="1174"/>
      <c r="VDA1" s="1174"/>
      <c r="VDB1" s="1174"/>
      <c r="VDC1" s="1174"/>
      <c r="VDD1" s="1174"/>
      <c r="VDE1" s="1174"/>
      <c r="VDF1" s="1174"/>
      <c r="VDG1" s="1174"/>
      <c r="VDH1" s="1174"/>
      <c r="VDI1" s="1174"/>
      <c r="VDJ1" s="1174"/>
      <c r="VDK1" s="1174"/>
      <c r="VDL1" s="1174"/>
      <c r="VDM1" s="1174"/>
      <c r="VDN1" s="1174"/>
      <c r="VDO1" s="1174"/>
      <c r="VDP1" s="1174"/>
      <c r="VDQ1" s="1174"/>
      <c r="VDR1" s="1174"/>
      <c r="VDS1" s="1174"/>
      <c r="VDT1" s="1174"/>
      <c r="VDU1" s="1174"/>
      <c r="VDV1" s="1174"/>
      <c r="VDW1" s="1174"/>
      <c r="VDX1" s="1174"/>
      <c r="VDY1" s="1174"/>
      <c r="VDZ1" s="1174"/>
      <c r="VEA1" s="1174"/>
      <c r="VEB1" s="1174"/>
      <c r="VEC1" s="1174"/>
      <c r="VED1" s="1174"/>
      <c r="VEE1" s="1174"/>
      <c r="VEF1" s="1174"/>
      <c r="VEG1" s="1174"/>
      <c r="VEH1" s="1174"/>
      <c r="VEI1" s="1174"/>
      <c r="VEJ1" s="1174"/>
      <c r="VEK1" s="1174"/>
      <c r="VEL1" s="1174"/>
      <c r="VEM1" s="1174"/>
      <c r="VEN1" s="1174"/>
      <c r="VEO1" s="1174"/>
      <c r="VEP1" s="1174"/>
      <c r="VEQ1" s="1174"/>
      <c r="VER1" s="1174"/>
      <c r="VES1" s="1174"/>
      <c r="VET1" s="1174"/>
      <c r="VEU1" s="1174"/>
      <c r="VEV1" s="1174"/>
      <c r="VEW1" s="1174"/>
      <c r="VEX1" s="1174"/>
      <c r="VEY1" s="1174"/>
      <c r="VEZ1" s="1174"/>
      <c r="VFA1" s="1174"/>
      <c r="VFB1" s="1174"/>
      <c r="VFC1" s="1174"/>
      <c r="VFD1" s="1174"/>
      <c r="VFE1" s="1174"/>
      <c r="VFF1" s="1174"/>
      <c r="VFG1" s="1174"/>
      <c r="VFH1" s="1174"/>
      <c r="VFI1" s="1174"/>
      <c r="VFJ1" s="1174"/>
      <c r="VFK1" s="1174"/>
      <c r="VFL1" s="1174"/>
      <c r="VFM1" s="1174"/>
      <c r="VFN1" s="1174"/>
      <c r="VFO1" s="1174"/>
      <c r="VFP1" s="1174"/>
      <c r="VFQ1" s="1174"/>
      <c r="VFR1" s="1174"/>
      <c r="VFS1" s="1174"/>
      <c r="VFT1" s="1174"/>
      <c r="VFU1" s="1174"/>
      <c r="VFV1" s="1174"/>
      <c r="VFW1" s="1174"/>
      <c r="VFX1" s="1174"/>
      <c r="VFY1" s="1174"/>
      <c r="VFZ1" s="1174"/>
      <c r="VGA1" s="1174"/>
      <c r="VGB1" s="1174"/>
      <c r="VGC1" s="1174"/>
      <c r="VGD1" s="1174"/>
      <c r="VGE1" s="1174"/>
      <c r="VGF1" s="1174"/>
      <c r="VGG1" s="1174"/>
      <c r="VGH1" s="1174"/>
      <c r="VGI1" s="1174"/>
      <c r="VGJ1" s="1174"/>
      <c r="VGK1" s="1174"/>
      <c r="VGL1" s="1174"/>
      <c r="VGM1" s="1174"/>
      <c r="VGN1" s="1174"/>
      <c r="VGO1" s="1174"/>
      <c r="VGP1" s="1174"/>
      <c r="VGQ1" s="1174"/>
      <c r="VGR1" s="1174"/>
      <c r="VGS1" s="1174"/>
      <c r="VGT1" s="1174"/>
      <c r="VGU1" s="1174"/>
      <c r="VGV1" s="1174"/>
      <c r="VGW1" s="1174"/>
      <c r="VGX1" s="1174"/>
      <c r="VGY1" s="1174"/>
      <c r="VGZ1" s="1174"/>
      <c r="VHA1" s="1174"/>
      <c r="VHB1" s="1174"/>
      <c r="VHC1" s="1174"/>
      <c r="VHD1" s="1174"/>
      <c r="VHE1" s="1174"/>
      <c r="VHF1" s="1174"/>
      <c r="VHG1" s="1174"/>
      <c r="VHH1" s="1174"/>
      <c r="VHI1" s="1174"/>
      <c r="VHJ1" s="1174"/>
      <c r="VHK1" s="1174"/>
      <c r="VHL1" s="1174"/>
      <c r="VHM1" s="1174"/>
      <c r="VHN1" s="1174"/>
      <c r="VHO1" s="1174"/>
      <c r="VHP1" s="1174"/>
      <c r="VHQ1" s="1174"/>
      <c r="VHR1" s="1174"/>
      <c r="VHS1" s="1174"/>
      <c r="VHT1" s="1174"/>
      <c r="VHU1" s="1174"/>
      <c r="VHV1" s="1174"/>
      <c r="VHW1" s="1174"/>
      <c r="VHX1" s="1174"/>
      <c r="VHY1" s="1174"/>
      <c r="VHZ1" s="1174"/>
      <c r="VIA1" s="1174"/>
      <c r="VIB1" s="1174"/>
      <c r="VIC1" s="1174"/>
      <c r="VID1" s="1174"/>
      <c r="VIE1" s="1174"/>
      <c r="VIF1" s="1174"/>
      <c r="VIG1" s="1174"/>
      <c r="VIH1" s="1174"/>
      <c r="VII1" s="1174"/>
      <c r="VIJ1" s="1174"/>
      <c r="VIK1" s="1174"/>
      <c r="VIL1" s="1174"/>
      <c r="VIM1" s="1174"/>
      <c r="VIN1" s="1174"/>
      <c r="VIO1" s="1174"/>
      <c r="VIP1" s="1174"/>
      <c r="VIQ1" s="1174"/>
      <c r="VIR1" s="1174"/>
      <c r="VIS1" s="1174"/>
      <c r="VIT1" s="1174"/>
      <c r="VIU1" s="1174"/>
      <c r="VIV1" s="1174"/>
      <c r="VIW1" s="1174"/>
      <c r="VIX1" s="1174"/>
      <c r="VIY1" s="1174"/>
      <c r="VIZ1" s="1174"/>
      <c r="VJA1" s="1174"/>
      <c r="VJB1" s="1174"/>
      <c r="VJC1" s="1174"/>
      <c r="VJD1" s="1174"/>
      <c r="VJE1" s="1174"/>
      <c r="VJF1" s="1174"/>
      <c r="VJG1" s="1174"/>
      <c r="VJH1" s="1174"/>
      <c r="VJI1" s="1174"/>
      <c r="VJJ1" s="1174"/>
      <c r="VJK1" s="1174"/>
      <c r="VJL1" s="1174"/>
      <c r="VJM1" s="1174"/>
      <c r="VJN1" s="1174"/>
      <c r="VJO1" s="1174"/>
      <c r="VJP1" s="1174"/>
      <c r="VJQ1" s="1174"/>
      <c r="VJR1" s="1174"/>
      <c r="VJS1" s="1174"/>
      <c r="VJT1" s="1174"/>
      <c r="VJU1" s="1174"/>
      <c r="VJV1" s="1174"/>
      <c r="VJW1" s="1174"/>
      <c r="VJX1" s="1174"/>
      <c r="VJY1" s="1174"/>
      <c r="VJZ1" s="1174"/>
      <c r="VKA1" s="1174"/>
      <c r="VKB1" s="1174"/>
      <c r="VKC1" s="1174"/>
      <c r="VKD1" s="1174"/>
      <c r="VKE1" s="1174"/>
      <c r="VKF1" s="1174"/>
      <c r="VKG1" s="1174"/>
      <c r="VKH1" s="1174"/>
      <c r="VKI1" s="1174"/>
      <c r="VKJ1" s="1174"/>
      <c r="VKK1" s="1174"/>
      <c r="VKL1" s="1174"/>
      <c r="VKM1" s="1174"/>
      <c r="VKN1" s="1174"/>
      <c r="VKO1" s="1174"/>
      <c r="VKP1" s="1174"/>
      <c r="VKQ1" s="1174"/>
      <c r="VKR1" s="1174"/>
      <c r="VKS1" s="1174"/>
      <c r="VKT1" s="1174"/>
      <c r="VKU1" s="1174"/>
      <c r="VKV1" s="1174"/>
      <c r="VKW1" s="1174"/>
      <c r="VKX1" s="1174"/>
      <c r="VKY1" s="1174"/>
      <c r="VKZ1" s="1174"/>
      <c r="VLA1" s="1174"/>
      <c r="VLB1" s="1174"/>
      <c r="VLC1" s="1174"/>
      <c r="VLD1" s="1174"/>
      <c r="VLE1" s="1174"/>
      <c r="VLF1" s="1174"/>
      <c r="VLG1" s="1174"/>
      <c r="VLH1" s="1174"/>
      <c r="VLI1" s="1174"/>
      <c r="VLJ1" s="1174"/>
      <c r="VLK1" s="1174"/>
      <c r="VLL1" s="1174"/>
      <c r="VLM1" s="1174"/>
      <c r="VLN1" s="1174"/>
      <c r="VLO1" s="1174"/>
      <c r="VLP1" s="1174"/>
      <c r="VLQ1" s="1174"/>
      <c r="VLR1" s="1174"/>
      <c r="VLS1" s="1174"/>
      <c r="VLT1" s="1174"/>
      <c r="VLU1" s="1174"/>
      <c r="VLV1" s="1174"/>
      <c r="VLW1" s="1174"/>
      <c r="VLX1" s="1174"/>
      <c r="VLY1" s="1174"/>
      <c r="VLZ1" s="1174"/>
      <c r="VMA1" s="1174"/>
      <c r="VMB1" s="1174"/>
      <c r="VMC1" s="1174"/>
      <c r="VMD1" s="1174"/>
      <c r="VME1" s="1174"/>
      <c r="VMF1" s="1174"/>
      <c r="VMG1" s="1174"/>
      <c r="VMH1" s="1174"/>
      <c r="VMI1" s="1174"/>
      <c r="VMJ1" s="1174"/>
      <c r="VMK1" s="1174"/>
      <c r="VML1" s="1174"/>
      <c r="VMM1" s="1174"/>
      <c r="VMN1" s="1174"/>
      <c r="VMO1" s="1174"/>
      <c r="VMP1" s="1174"/>
      <c r="VMQ1" s="1174"/>
      <c r="VMR1" s="1174"/>
      <c r="VMS1" s="1174"/>
      <c r="VMT1" s="1174"/>
      <c r="VMU1" s="1174"/>
      <c r="VMV1" s="1174"/>
      <c r="VMW1" s="1174"/>
      <c r="VMX1" s="1174"/>
      <c r="VMY1" s="1174"/>
      <c r="VMZ1" s="1174"/>
      <c r="VNA1" s="1174"/>
      <c r="VNB1" s="1174"/>
      <c r="VNC1" s="1174"/>
      <c r="VND1" s="1174"/>
      <c r="VNE1" s="1174"/>
      <c r="VNF1" s="1174"/>
      <c r="VNG1" s="1174"/>
      <c r="VNH1" s="1174"/>
      <c r="VNI1" s="1174"/>
      <c r="VNJ1" s="1174"/>
      <c r="VNK1" s="1174"/>
      <c r="VNL1" s="1174"/>
      <c r="VNM1" s="1174"/>
      <c r="VNN1" s="1174"/>
      <c r="VNO1" s="1174"/>
      <c r="VNP1" s="1174"/>
      <c r="VNQ1" s="1174"/>
      <c r="VNR1" s="1174"/>
      <c r="VNS1" s="1174"/>
      <c r="VNT1" s="1174"/>
      <c r="VNU1" s="1174"/>
      <c r="VNV1" s="1174"/>
      <c r="VNW1" s="1174"/>
      <c r="VNX1" s="1174"/>
      <c r="VNY1" s="1174"/>
      <c r="VNZ1" s="1174"/>
      <c r="VOA1" s="1174"/>
      <c r="VOB1" s="1174"/>
      <c r="VOC1" s="1174"/>
      <c r="VOD1" s="1174"/>
      <c r="VOE1" s="1174"/>
      <c r="VOF1" s="1174"/>
      <c r="VOG1" s="1174"/>
      <c r="VOH1" s="1174"/>
      <c r="VOI1" s="1174"/>
      <c r="VOJ1" s="1174"/>
      <c r="VOK1" s="1174"/>
      <c r="VOL1" s="1174"/>
      <c r="VOM1" s="1174"/>
      <c r="VON1" s="1174"/>
      <c r="VOO1" s="1174"/>
      <c r="VOP1" s="1174"/>
      <c r="VOQ1" s="1174"/>
      <c r="VOR1" s="1174"/>
      <c r="VOS1" s="1174"/>
      <c r="VOT1" s="1174"/>
      <c r="VOU1" s="1174"/>
      <c r="VOV1" s="1174"/>
      <c r="VOW1" s="1174"/>
      <c r="VOX1" s="1174"/>
      <c r="VOY1" s="1174"/>
      <c r="VOZ1" s="1174"/>
      <c r="VPA1" s="1174"/>
      <c r="VPB1" s="1174"/>
      <c r="VPC1" s="1174"/>
      <c r="VPD1" s="1174"/>
      <c r="VPE1" s="1174"/>
      <c r="VPF1" s="1174"/>
      <c r="VPG1" s="1174"/>
      <c r="VPH1" s="1174"/>
      <c r="VPI1" s="1174"/>
      <c r="VPJ1" s="1174"/>
      <c r="VPK1" s="1174"/>
      <c r="VPL1" s="1174"/>
      <c r="VPM1" s="1174"/>
      <c r="VPN1" s="1174"/>
      <c r="VPO1" s="1174"/>
      <c r="VPP1" s="1174"/>
      <c r="VPQ1" s="1174"/>
      <c r="VPR1" s="1174"/>
      <c r="VPS1" s="1174"/>
      <c r="VPT1" s="1174"/>
      <c r="VPU1" s="1174"/>
      <c r="VPV1" s="1174"/>
      <c r="VPW1" s="1174"/>
      <c r="VPX1" s="1174"/>
      <c r="VPY1" s="1174"/>
      <c r="VPZ1" s="1174"/>
      <c r="VQA1" s="1174"/>
      <c r="VQB1" s="1174"/>
      <c r="VQC1" s="1174"/>
      <c r="VQD1" s="1174"/>
      <c r="VQE1" s="1174"/>
      <c r="VQF1" s="1174"/>
      <c r="VQG1" s="1174"/>
      <c r="VQH1" s="1174"/>
      <c r="VQI1" s="1174"/>
      <c r="VQJ1" s="1174"/>
      <c r="VQK1" s="1174"/>
      <c r="VQL1" s="1174"/>
      <c r="VQM1" s="1174"/>
      <c r="VQN1" s="1174"/>
      <c r="VQO1" s="1174"/>
      <c r="VQP1" s="1174"/>
      <c r="VQQ1" s="1174"/>
      <c r="VQR1" s="1174"/>
      <c r="VQS1" s="1174"/>
      <c r="VQT1" s="1174"/>
      <c r="VQU1" s="1174"/>
      <c r="VQV1" s="1174"/>
      <c r="VQW1" s="1174"/>
      <c r="VQX1" s="1174"/>
      <c r="VQY1" s="1174"/>
      <c r="VQZ1" s="1174"/>
      <c r="VRA1" s="1174"/>
      <c r="VRB1" s="1174"/>
      <c r="VRC1" s="1174"/>
      <c r="VRD1" s="1174"/>
      <c r="VRE1" s="1174"/>
      <c r="VRF1" s="1174"/>
      <c r="VRG1" s="1174"/>
      <c r="VRH1" s="1174"/>
      <c r="VRI1" s="1174"/>
      <c r="VRJ1" s="1174"/>
      <c r="VRK1" s="1174"/>
      <c r="VRL1" s="1174"/>
      <c r="VRM1" s="1174"/>
      <c r="VRN1" s="1174"/>
      <c r="VRO1" s="1174"/>
      <c r="VRP1" s="1174"/>
      <c r="VRQ1" s="1174"/>
      <c r="VRR1" s="1174"/>
      <c r="VRS1" s="1174"/>
      <c r="VRT1" s="1174"/>
      <c r="VRU1" s="1174"/>
      <c r="VRV1" s="1174"/>
      <c r="VRW1" s="1174"/>
      <c r="VRX1" s="1174"/>
      <c r="VRY1" s="1174"/>
      <c r="VRZ1" s="1174"/>
      <c r="VSA1" s="1174"/>
      <c r="VSB1" s="1174"/>
      <c r="VSC1" s="1174"/>
      <c r="VSD1" s="1174"/>
      <c r="VSE1" s="1174"/>
      <c r="VSF1" s="1174"/>
      <c r="VSG1" s="1174"/>
      <c r="VSH1" s="1174"/>
      <c r="VSI1" s="1174"/>
      <c r="VSJ1" s="1174"/>
      <c r="VSK1" s="1174"/>
      <c r="VSL1" s="1174"/>
      <c r="VSM1" s="1174"/>
      <c r="VSN1" s="1174"/>
      <c r="VSO1" s="1174"/>
      <c r="VSP1" s="1174"/>
      <c r="VSQ1" s="1174"/>
      <c r="VSR1" s="1174"/>
      <c r="VSS1" s="1174"/>
      <c r="VST1" s="1174"/>
      <c r="VSU1" s="1174"/>
      <c r="VSV1" s="1174"/>
      <c r="VSW1" s="1174"/>
      <c r="VSX1" s="1174"/>
      <c r="VSY1" s="1174"/>
      <c r="VSZ1" s="1174"/>
      <c r="VTA1" s="1174"/>
      <c r="VTB1" s="1174"/>
      <c r="VTC1" s="1174"/>
      <c r="VTD1" s="1174"/>
      <c r="VTE1" s="1174"/>
      <c r="VTF1" s="1174"/>
      <c r="VTG1" s="1174"/>
      <c r="VTH1" s="1174"/>
      <c r="VTI1" s="1174"/>
      <c r="VTJ1" s="1174"/>
      <c r="VTK1" s="1174"/>
      <c r="VTL1" s="1174"/>
      <c r="VTM1" s="1174"/>
      <c r="VTN1" s="1174"/>
      <c r="VTO1" s="1174"/>
      <c r="VTP1" s="1174"/>
      <c r="VTQ1" s="1174"/>
      <c r="VTR1" s="1174"/>
      <c r="VTS1" s="1174"/>
      <c r="VTT1" s="1174"/>
      <c r="VTU1" s="1174"/>
      <c r="VTV1" s="1174"/>
      <c r="VTW1" s="1174"/>
      <c r="VTX1" s="1174"/>
      <c r="VTY1" s="1174"/>
      <c r="VTZ1" s="1174"/>
      <c r="VUA1" s="1174"/>
      <c r="VUB1" s="1174"/>
      <c r="VUC1" s="1174"/>
      <c r="VUD1" s="1174"/>
      <c r="VUE1" s="1174"/>
      <c r="VUF1" s="1174"/>
      <c r="VUG1" s="1174"/>
      <c r="VUH1" s="1174"/>
      <c r="VUI1" s="1174"/>
      <c r="VUJ1" s="1174"/>
      <c r="VUK1" s="1174"/>
      <c r="VUL1" s="1174"/>
      <c r="VUM1" s="1174"/>
      <c r="VUN1" s="1174"/>
      <c r="VUO1" s="1174"/>
      <c r="VUP1" s="1174"/>
      <c r="VUQ1" s="1174"/>
      <c r="VUR1" s="1174"/>
      <c r="VUS1" s="1174"/>
      <c r="VUT1" s="1174"/>
      <c r="VUU1" s="1174"/>
      <c r="VUV1" s="1174"/>
      <c r="VUW1" s="1174"/>
      <c r="VUX1" s="1174"/>
      <c r="VUY1" s="1174"/>
      <c r="VUZ1" s="1174"/>
      <c r="VVA1" s="1174"/>
      <c r="VVB1" s="1174"/>
      <c r="VVC1" s="1174"/>
      <c r="VVD1" s="1174"/>
      <c r="VVE1" s="1174"/>
      <c r="VVF1" s="1174"/>
      <c r="VVG1" s="1174"/>
      <c r="VVH1" s="1174"/>
      <c r="VVI1" s="1174"/>
      <c r="VVJ1" s="1174"/>
      <c r="VVK1" s="1174"/>
      <c r="VVL1" s="1174"/>
      <c r="VVM1" s="1174"/>
      <c r="VVN1" s="1174"/>
      <c r="VVO1" s="1174"/>
      <c r="VVP1" s="1174"/>
      <c r="VVQ1" s="1174"/>
      <c r="VVR1" s="1174"/>
      <c r="VVS1" s="1174"/>
      <c r="VVT1" s="1174"/>
      <c r="VVU1" s="1174"/>
      <c r="VVV1" s="1174"/>
      <c r="VVW1" s="1174"/>
      <c r="VVX1" s="1174"/>
      <c r="VVY1" s="1174"/>
      <c r="VVZ1" s="1174"/>
      <c r="VWA1" s="1174"/>
      <c r="VWB1" s="1174"/>
      <c r="VWC1" s="1174"/>
      <c r="VWD1" s="1174"/>
      <c r="VWE1" s="1174"/>
      <c r="VWF1" s="1174"/>
      <c r="VWG1" s="1174"/>
      <c r="VWH1" s="1174"/>
      <c r="VWI1" s="1174"/>
      <c r="VWJ1" s="1174"/>
      <c r="VWK1" s="1174"/>
      <c r="VWL1" s="1174"/>
      <c r="VWM1" s="1174"/>
      <c r="VWN1" s="1174"/>
      <c r="VWO1" s="1174"/>
      <c r="VWP1" s="1174"/>
      <c r="VWQ1" s="1174"/>
      <c r="VWR1" s="1174"/>
      <c r="VWS1" s="1174"/>
      <c r="VWT1" s="1174"/>
      <c r="VWU1" s="1174"/>
      <c r="VWV1" s="1174"/>
      <c r="VWW1" s="1174"/>
      <c r="VWX1" s="1174"/>
      <c r="VWY1" s="1174"/>
      <c r="VWZ1" s="1174"/>
      <c r="VXA1" s="1174"/>
      <c r="VXB1" s="1174"/>
      <c r="VXC1" s="1174"/>
      <c r="VXD1" s="1174"/>
      <c r="VXE1" s="1174"/>
      <c r="VXF1" s="1174"/>
      <c r="VXG1" s="1174"/>
      <c r="VXH1" s="1174"/>
      <c r="VXI1" s="1174"/>
      <c r="VXJ1" s="1174"/>
      <c r="VXK1" s="1174"/>
      <c r="VXL1" s="1174"/>
      <c r="VXM1" s="1174"/>
      <c r="VXN1" s="1174"/>
      <c r="VXO1" s="1174"/>
      <c r="VXP1" s="1174"/>
      <c r="VXQ1" s="1174"/>
      <c r="VXR1" s="1174"/>
      <c r="VXS1" s="1174"/>
      <c r="VXT1" s="1174"/>
      <c r="VXU1" s="1174"/>
      <c r="VXV1" s="1174"/>
      <c r="VXW1" s="1174"/>
      <c r="VXX1" s="1174"/>
      <c r="VXY1" s="1174"/>
      <c r="VXZ1" s="1174"/>
      <c r="VYA1" s="1174"/>
      <c r="VYB1" s="1174"/>
      <c r="VYC1" s="1174"/>
      <c r="VYD1" s="1174"/>
      <c r="VYE1" s="1174"/>
      <c r="VYF1" s="1174"/>
      <c r="VYG1" s="1174"/>
      <c r="VYH1" s="1174"/>
      <c r="VYI1" s="1174"/>
      <c r="VYJ1" s="1174"/>
      <c r="VYK1" s="1174"/>
      <c r="VYL1" s="1174"/>
      <c r="VYM1" s="1174"/>
      <c r="VYN1" s="1174"/>
      <c r="VYO1" s="1174"/>
      <c r="VYP1" s="1174"/>
      <c r="VYQ1" s="1174"/>
      <c r="VYR1" s="1174"/>
      <c r="VYS1" s="1174"/>
      <c r="VYT1" s="1174"/>
      <c r="VYU1" s="1174"/>
      <c r="VYV1" s="1174"/>
      <c r="VYW1" s="1174"/>
      <c r="VYX1" s="1174"/>
      <c r="VYY1" s="1174"/>
      <c r="VYZ1" s="1174"/>
      <c r="VZA1" s="1174"/>
      <c r="VZB1" s="1174"/>
      <c r="VZC1" s="1174"/>
      <c r="VZD1" s="1174"/>
      <c r="VZE1" s="1174"/>
      <c r="VZF1" s="1174"/>
      <c r="VZG1" s="1174"/>
      <c r="VZH1" s="1174"/>
      <c r="VZI1" s="1174"/>
      <c r="VZJ1" s="1174"/>
      <c r="VZK1" s="1174"/>
      <c r="VZL1" s="1174"/>
      <c r="VZM1" s="1174"/>
      <c r="VZN1" s="1174"/>
      <c r="VZO1" s="1174"/>
      <c r="VZP1" s="1174"/>
      <c r="VZQ1" s="1174"/>
      <c r="VZR1" s="1174"/>
      <c r="VZS1" s="1174"/>
      <c r="VZT1" s="1174"/>
      <c r="VZU1" s="1174"/>
      <c r="VZV1" s="1174"/>
      <c r="VZW1" s="1174"/>
      <c r="VZX1" s="1174"/>
      <c r="VZY1" s="1174"/>
      <c r="VZZ1" s="1174"/>
      <c r="WAA1" s="1174"/>
      <c r="WAB1" s="1174"/>
      <c r="WAC1" s="1174"/>
      <c r="WAD1" s="1174"/>
      <c r="WAE1" s="1174"/>
      <c r="WAF1" s="1174"/>
      <c r="WAG1" s="1174"/>
      <c r="WAH1" s="1174"/>
      <c r="WAI1" s="1174"/>
      <c r="WAJ1" s="1174"/>
      <c r="WAK1" s="1174"/>
      <c r="WAL1" s="1174"/>
      <c r="WAM1" s="1174"/>
      <c r="WAN1" s="1174"/>
      <c r="WAO1" s="1174"/>
      <c r="WAP1" s="1174"/>
      <c r="WAQ1" s="1174"/>
      <c r="WAR1" s="1174"/>
      <c r="WAS1" s="1174"/>
      <c r="WAT1" s="1174"/>
      <c r="WAU1" s="1174"/>
      <c r="WAV1" s="1174"/>
      <c r="WAW1" s="1174"/>
      <c r="WAX1" s="1174"/>
      <c r="WAY1" s="1174"/>
      <c r="WAZ1" s="1174"/>
      <c r="WBA1" s="1174"/>
      <c r="WBB1" s="1174"/>
      <c r="WBC1" s="1174"/>
      <c r="WBD1" s="1174"/>
      <c r="WBE1" s="1174"/>
      <c r="WBF1" s="1174"/>
      <c r="WBG1" s="1174"/>
      <c r="WBH1" s="1174"/>
      <c r="WBI1" s="1174"/>
      <c r="WBJ1" s="1174"/>
      <c r="WBK1" s="1174"/>
      <c r="WBL1" s="1174"/>
      <c r="WBM1" s="1174"/>
      <c r="WBN1" s="1174"/>
      <c r="WBO1" s="1174"/>
      <c r="WBP1" s="1174"/>
      <c r="WBQ1" s="1174"/>
      <c r="WBR1" s="1174"/>
      <c r="WBS1" s="1174"/>
      <c r="WBT1" s="1174"/>
      <c r="WBU1" s="1174"/>
      <c r="WBV1" s="1174"/>
      <c r="WBW1" s="1174"/>
      <c r="WBX1" s="1174"/>
      <c r="WBY1" s="1174"/>
      <c r="WBZ1" s="1174"/>
      <c r="WCA1" s="1174"/>
      <c r="WCB1" s="1174"/>
      <c r="WCC1" s="1174"/>
      <c r="WCD1" s="1174"/>
      <c r="WCE1" s="1174"/>
      <c r="WCF1" s="1174"/>
      <c r="WCG1" s="1174"/>
      <c r="WCH1" s="1174"/>
      <c r="WCI1" s="1174"/>
      <c r="WCJ1" s="1174"/>
      <c r="WCK1" s="1174"/>
      <c r="WCL1" s="1174"/>
      <c r="WCM1" s="1174"/>
      <c r="WCN1" s="1174"/>
      <c r="WCO1" s="1174"/>
      <c r="WCP1" s="1174"/>
      <c r="WCQ1" s="1174"/>
      <c r="WCR1" s="1174"/>
      <c r="WCS1" s="1174"/>
      <c r="WCT1" s="1174"/>
      <c r="WCU1" s="1174"/>
      <c r="WCV1" s="1174"/>
      <c r="WCW1" s="1174"/>
      <c r="WCX1" s="1174"/>
      <c r="WCY1" s="1174"/>
      <c r="WCZ1" s="1174"/>
      <c r="WDA1" s="1174"/>
      <c r="WDB1" s="1174"/>
      <c r="WDC1" s="1174"/>
      <c r="WDD1" s="1174"/>
      <c r="WDE1" s="1174"/>
      <c r="WDF1" s="1174"/>
      <c r="WDG1" s="1174"/>
      <c r="WDH1" s="1174"/>
      <c r="WDI1" s="1174"/>
      <c r="WDJ1" s="1174"/>
      <c r="WDK1" s="1174"/>
      <c r="WDL1" s="1174"/>
      <c r="WDM1" s="1174"/>
      <c r="WDN1" s="1174"/>
      <c r="WDO1" s="1174"/>
      <c r="WDP1" s="1174"/>
      <c r="WDQ1" s="1174"/>
      <c r="WDR1" s="1174"/>
      <c r="WDS1" s="1174"/>
      <c r="WDT1" s="1174"/>
      <c r="WDU1" s="1174"/>
      <c r="WDV1" s="1174"/>
      <c r="WDW1" s="1174"/>
      <c r="WDX1" s="1174"/>
      <c r="WDY1" s="1174"/>
      <c r="WDZ1" s="1174"/>
      <c r="WEA1" s="1174"/>
      <c r="WEB1" s="1174"/>
      <c r="WEC1" s="1174"/>
      <c r="WED1" s="1174"/>
      <c r="WEE1" s="1174"/>
      <c r="WEF1" s="1174"/>
      <c r="WEG1" s="1174"/>
      <c r="WEH1" s="1174"/>
      <c r="WEI1" s="1174"/>
      <c r="WEJ1" s="1174"/>
      <c r="WEK1" s="1174"/>
      <c r="WEL1" s="1174"/>
      <c r="WEM1" s="1174"/>
      <c r="WEN1" s="1174"/>
      <c r="WEO1" s="1174"/>
      <c r="WEP1" s="1174"/>
      <c r="WEQ1" s="1174"/>
      <c r="WER1" s="1174"/>
      <c r="WES1" s="1174"/>
      <c r="WET1" s="1174"/>
      <c r="WEU1" s="1174"/>
      <c r="WEV1" s="1174"/>
      <c r="WEW1" s="1174"/>
      <c r="WEX1" s="1174"/>
      <c r="WEY1" s="1174"/>
      <c r="WEZ1" s="1174"/>
      <c r="WFA1" s="1174"/>
      <c r="WFB1" s="1174"/>
      <c r="WFC1" s="1174"/>
      <c r="WFD1" s="1174"/>
      <c r="WFE1" s="1174"/>
      <c r="WFF1" s="1174"/>
      <c r="WFG1" s="1174"/>
      <c r="WFH1" s="1174"/>
      <c r="WFI1" s="1174"/>
      <c r="WFJ1" s="1174"/>
      <c r="WFK1" s="1174"/>
      <c r="WFL1" s="1174"/>
      <c r="WFM1" s="1174"/>
      <c r="WFN1" s="1174"/>
      <c r="WFO1" s="1174"/>
      <c r="WFP1" s="1174"/>
      <c r="WFQ1" s="1174"/>
      <c r="WFR1" s="1174"/>
      <c r="WFS1" s="1174"/>
      <c r="WFT1" s="1174"/>
      <c r="WFU1" s="1174"/>
      <c r="WFV1" s="1174"/>
      <c r="WFW1" s="1174"/>
      <c r="WFX1" s="1174"/>
      <c r="WFY1" s="1174"/>
      <c r="WFZ1" s="1174"/>
      <c r="WGA1" s="1174"/>
      <c r="WGB1" s="1174"/>
      <c r="WGC1" s="1174"/>
      <c r="WGD1" s="1174"/>
      <c r="WGE1" s="1174"/>
      <c r="WGF1" s="1174"/>
      <c r="WGG1" s="1174"/>
      <c r="WGH1" s="1174"/>
      <c r="WGI1" s="1174"/>
      <c r="WGJ1" s="1174"/>
      <c r="WGK1" s="1174"/>
      <c r="WGL1" s="1174"/>
      <c r="WGM1" s="1174"/>
      <c r="WGN1" s="1174"/>
      <c r="WGO1" s="1174"/>
      <c r="WGP1" s="1174"/>
      <c r="WGQ1" s="1174"/>
      <c r="WGR1" s="1174"/>
      <c r="WGS1" s="1174"/>
      <c r="WGT1" s="1174"/>
      <c r="WGU1" s="1174"/>
      <c r="WGV1" s="1174"/>
      <c r="WGW1" s="1174"/>
      <c r="WGX1" s="1174"/>
      <c r="WGY1" s="1174"/>
      <c r="WGZ1" s="1174"/>
      <c r="WHA1" s="1174"/>
      <c r="WHB1" s="1174"/>
      <c r="WHC1" s="1174"/>
      <c r="WHD1" s="1174"/>
      <c r="WHE1" s="1174"/>
      <c r="WHF1" s="1174"/>
      <c r="WHG1" s="1174"/>
      <c r="WHH1" s="1174"/>
      <c r="WHI1" s="1174"/>
      <c r="WHJ1" s="1174"/>
      <c r="WHK1" s="1174"/>
      <c r="WHL1" s="1174"/>
      <c r="WHM1" s="1174"/>
      <c r="WHN1" s="1174"/>
      <c r="WHO1" s="1174"/>
      <c r="WHP1" s="1174"/>
      <c r="WHQ1" s="1174"/>
      <c r="WHR1" s="1174"/>
      <c r="WHS1" s="1174"/>
      <c r="WHT1" s="1174"/>
      <c r="WHU1" s="1174"/>
      <c r="WHV1" s="1174"/>
      <c r="WHW1" s="1174"/>
      <c r="WHX1" s="1174"/>
      <c r="WHY1" s="1174"/>
      <c r="WHZ1" s="1174"/>
      <c r="WIA1" s="1174"/>
      <c r="WIB1" s="1174"/>
      <c r="WIC1" s="1174"/>
      <c r="WID1" s="1174"/>
      <c r="WIE1" s="1174"/>
      <c r="WIF1" s="1174"/>
      <c r="WIG1" s="1174"/>
      <c r="WIH1" s="1174"/>
      <c r="WII1" s="1174"/>
      <c r="WIJ1" s="1174"/>
      <c r="WIK1" s="1174"/>
      <c r="WIL1" s="1174"/>
      <c r="WIM1" s="1174"/>
      <c r="WIN1" s="1174"/>
      <c r="WIO1" s="1174"/>
      <c r="WIP1" s="1174"/>
      <c r="WIQ1" s="1174"/>
      <c r="WIR1" s="1174"/>
      <c r="WIS1" s="1174"/>
      <c r="WIT1" s="1174"/>
      <c r="WIU1" s="1174"/>
      <c r="WIV1" s="1174"/>
      <c r="WIW1" s="1174"/>
      <c r="WIX1" s="1174"/>
      <c r="WIY1" s="1174"/>
      <c r="WIZ1" s="1174"/>
      <c r="WJA1" s="1174"/>
      <c r="WJB1" s="1174"/>
      <c r="WJC1" s="1174"/>
      <c r="WJD1" s="1174"/>
      <c r="WJE1" s="1174"/>
      <c r="WJF1" s="1174"/>
      <c r="WJG1" s="1174"/>
      <c r="WJH1" s="1174"/>
      <c r="WJI1" s="1174"/>
      <c r="WJJ1" s="1174"/>
      <c r="WJK1" s="1174"/>
      <c r="WJL1" s="1174"/>
      <c r="WJM1" s="1174"/>
      <c r="WJN1" s="1174"/>
      <c r="WJO1" s="1174"/>
      <c r="WJP1" s="1174"/>
      <c r="WJQ1" s="1174"/>
      <c r="WJR1" s="1174"/>
      <c r="WJS1" s="1174"/>
      <c r="WJT1" s="1174"/>
      <c r="WJU1" s="1174"/>
      <c r="WJV1" s="1174"/>
      <c r="WJW1" s="1174"/>
      <c r="WJX1" s="1174"/>
      <c r="WJY1" s="1174"/>
      <c r="WJZ1" s="1174"/>
      <c r="WKA1" s="1174"/>
      <c r="WKB1" s="1174"/>
      <c r="WKC1" s="1174"/>
      <c r="WKD1" s="1174"/>
      <c r="WKE1" s="1174"/>
      <c r="WKF1" s="1174"/>
      <c r="WKG1" s="1174"/>
      <c r="WKH1" s="1174"/>
      <c r="WKI1" s="1174"/>
      <c r="WKJ1" s="1174"/>
      <c r="WKK1" s="1174"/>
      <c r="WKL1" s="1174"/>
      <c r="WKM1" s="1174"/>
      <c r="WKN1" s="1174"/>
      <c r="WKO1" s="1174"/>
      <c r="WKP1" s="1174"/>
      <c r="WKQ1" s="1174"/>
      <c r="WKR1" s="1174"/>
      <c r="WKS1" s="1174"/>
      <c r="WKT1" s="1174"/>
      <c r="WKU1" s="1174"/>
      <c r="WKV1" s="1174"/>
      <c r="WKW1" s="1174"/>
      <c r="WKX1" s="1174"/>
      <c r="WKY1" s="1174"/>
      <c r="WKZ1" s="1174"/>
      <c r="WLA1" s="1174"/>
      <c r="WLB1" s="1174"/>
      <c r="WLC1" s="1174"/>
      <c r="WLD1" s="1174"/>
      <c r="WLE1" s="1174"/>
      <c r="WLF1" s="1174"/>
      <c r="WLG1" s="1174"/>
      <c r="WLH1" s="1174"/>
      <c r="WLI1" s="1174"/>
      <c r="WLJ1" s="1174"/>
      <c r="WLK1" s="1174"/>
      <c r="WLL1" s="1174"/>
      <c r="WLM1" s="1174"/>
      <c r="WLN1" s="1174"/>
      <c r="WLO1" s="1174"/>
      <c r="WLP1" s="1174"/>
      <c r="WLQ1" s="1174"/>
      <c r="WLR1" s="1174"/>
      <c r="WLS1" s="1174"/>
      <c r="WLT1" s="1174"/>
      <c r="WLU1" s="1174"/>
      <c r="WLV1" s="1174"/>
      <c r="WLW1" s="1174"/>
      <c r="WLX1" s="1174"/>
      <c r="WLY1" s="1174"/>
      <c r="WLZ1" s="1174"/>
      <c r="WMA1" s="1174"/>
      <c r="WMB1" s="1174"/>
      <c r="WMC1" s="1174"/>
      <c r="WMD1" s="1174"/>
      <c r="WME1" s="1174"/>
      <c r="WMF1" s="1174"/>
      <c r="WMG1" s="1174"/>
      <c r="WMH1" s="1174"/>
      <c r="WMI1" s="1174"/>
      <c r="WMJ1" s="1174"/>
      <c r="WMK1" s="1174"/>
      <c r="WML1" s="1174"/>
      <c r="WMM1" s="1174"/>
      <c r="WMN1" s="1174"/>
      <c r="WMO1" s="1174"/>
      <c r="WMP1" s="1174"/>
      <c r="WMQ1" s="1174"/>
      <c r="WMR1" s="1174"/>
      <c r="WMS1" s="1174"/>
      <c r="WMT1" s="1174"/>
      <c r="WMU1" s="1174"/>
      <c r="WMV1" s="1174"/>
      <c r="WMW1" s="1174"/>
      <c r="WMX1" s="1174"/>
      <c r="WMY1" s="1174"/>
      <c r="WMZ1" s="1174"/>
      <c r="WNA1" s="1174"/>
      <c r="WNB1" s="1174"/>
      <c r="WNC1" s="1174"/>
      <c r="WND1" s="1174"/>
      <c r="WNE1" s="1174"/>
      <c r="WNF1" s="1174"/>
      <c r="WNG1" s="1174"/>
      <c r="WNH1" s="1174"/>
      <c r="WNI1" s="1174"/>
      <c r="WNJ1" s="1174"/>
      <c r="WNK1" s="1174"/>
      <c r="WNL1" s="1174"/>
      <c r="WNM1" s="1174"/>
      <c r="WNN1" s="1174"/>
      <c r="WNO1" s="1174"/>
      <c r="WNP1" s="1174"/>
      <c r="WNQ1" s="1174"/>
      <c r="WNR1" s="1174"/>
      <c r="WNS1" s="1174"/>
      <c r="WNT1" s="1174"/>
      <c r="WNU1" s="1174"/>
      <c r="WNV1" s="1174"/>
      <c r="WNW1" s="1174"/>
      <c r="WNX1" s="1174"/>
      <c r="WNY1" s="1174"/>
      <c r="WNZ1" s="1174"/>
      <c r="WOA1" s="1174"/>
      <c r="WOB1" s="1174"/>
      <c r="WOC1" s="1174"/>
      <c r="WOD1" s="1174"/>
      <c r="WOE1" s="1174"/>
      <c r="WOF1" s="1174"/>
      <c r="WOG1" s="1174"/>
      <c r="WOH1" s="1174"/>
      <c r="WOI1" s="1174"/>
      <c r="WOJ1" s="1174"/>
      <c r="WOK1" s="1174"/>
      <c r="WOL1" s="1174"/>
      <c r="WOM1" s="1174"/>
      <c r="WON1" s="1174"/>
      <c r="WOO1" s="1174"/>
      <c r="WOP1" s="1174"/>
      <c r="WOQ1" s="1174"/>
      <c r="WOR1" s="1174"/>
      <c r="WOS1" s="1174"/>
      <c r="WOT1" s="1174"/>
      <c r="WOU1" s="1174"/>
      <c r="WOV1" s="1174"/>
      <c r="WOW1" s="1174"/>
      <c r="WOX1" s="1174"/>
      <c r="WOY1" s="1174"/>
      <c r="WOZ1" s="1174"/>
      <c r="WPA1" s="1174"/>
      <c r="WPB1" s="1174"/>
      <c r="WPC1" s="1174"/>
      <c r="WPD1" s="1174"/>
      <c r="WPE1" s="1174"/>
      <c r="WPF1" s="1174"/>
      <c r="WPG1" s="1174"/>
      <c r="WPH1" s="1174"/>
      <c r="WPI1" s="1174"/>
      <c r="WPJ1" s="1174"/>
      <c r="WPK1" s="1174"/>
      <c r="WPL1" s="1174"/>
      <c r="WPM1" s="1174"/>
      <c r="WPN1" s="1174"/>
      <c r="WPO1" s="1174"/>
      <c r="WPP1" s="1174"/>
      <c r="WPQ1" s="1174"/>
      <c r="WPR1" s="1174"/>
      <c r="WPS1" s="1174"/>
      <c r="WPT1" s="1174"/>
      <c r="WPU1" s="1174"/>
      <c r="WPV1" s="1174"/>
      <c r="WPW1" s="1174"/>
      <c r="WPX1" s="1174"/>
      <c r="WPY1" s="1174"/>
      <c r="WPZ1" s="1174"/>
      <c r="WQA1" s="1174"/>
      <c r="WQB1" s="1174"/>
      <c r="WQC1" s="1174"/>
      <c r="WQD1" s="1174"/>
      <c r="WQE1" s="1174"/>
      <c r="WQF1" s="1174"/>
      <c r="WQG1" s="1174"/>
      <c r="WQH1" s="1174"/>
      <c r="WQI1" s="1174"/>
      <c r="WQJ1" s="1174"/>
      <c r="WQK1" s="1174"/>
      <c r="WQL1" s="1174"/>
      <c r="WQM1" s="1174"/>
      <c r="WQN1" s="1174"/>
      <c r="WQO1" s="1174"/>
      <c r="WQP1" s="1174"/>
      <c r="WQQ1" s="1174"/>
      <c r="WQR1" s="1174"/>
      <c r="WQS1" s="1174"/>
      <c r="WQT1" s="1174"/>
      <c r="WQU1" s="1174"/>
      <c r="WQV1" s="1174"/>
      <c r="WQW1" s="1174"/>
      <c r="WQX1" s="1174"/>
      <c r="WQY1" s="1174"/>
      <c r="WQZ1" s="1174"/>
      <c r="WRA1" s="1174"/>
      <c r="WRB1" s="1174"/>
      <c r="WRC1" s="1174"/>
      <c r="WRD1" s="1174"/>
      <c r="WRE1" s="1174"/>
      <c r="WRF1" s="1174"/>
      <c r="WRG1" s="1174"/>
      <c r="WRH1" s="1174"/>
      <c r="WRI1" s="1174"/>
      <c r="WRJ1" s="1174"/>
      <c r="WRK1" s="1174"/>
      <c r="WRL1" s="1174"/>
      <c r="WRM1" s="1174"/>
      <c r="WRN1" s="1174"/>
      <c r="WRO1" s="1174"/>
      <c r="WRP1" s="1174"/>
      <c r="WRQ1" s="1174"/>
      <c r="WRR1" s="1174"/>
      <c r="WRS1" s="1174"/>
      <c r="WRT1" s="1174"/>
      <c r="WRU1" s="1174"/>
      <c r="WRV1" s="1174"/>
      <c r="WRW1" s="1174"/>
      <c r="WRX1" s="1174"/>
      <c r="WRY1" s="1174"/>
      <c r="WRZ1" s="1174"/>
      <c r="WSA1" s="1174"/>
      <c r="WSB1" s="1174"/>
      <c r="WSC1" s="1174"/>
      <c r="WSD1" s="1174"/>
      <c r="WSE1" s="1174"/>
      <c r="WSF1" s="1174"/>
      <c r="WSG1" s="1174"/>
      <c r="WSH1" s="1174"/>
      <c r="WSI1" s="1174"/>
      <c r="WSJ1" s="1174"/>
      <c r="WSK1" s="1174"/>
      <c r="WSL1" s="1174"/>
      <c r="WSM1" s="1174"/>
      <c r="WSN1" s="1174"/>
      <c r="WSO1" s="1174"/>
      <c r="WSP1" s="1174"/>
      <c r="WSQ1" s="1174"/>
      <c r="WSR1" s="1174"/>
      <c r="WSS1" s="1174"/>
      <c r="WST1" s="1174"/>
      <c r="WSU1" s="1174"/>
      <c r="WSV1" s="1174"/>
      <c r="WSW1" s="1174"/>
      <c r="WSX1" s="1174"/>
      <c r="WSY1" s="1174"/>
      <c r="WSZ1" s="1174"/>
      <c r="WTA1" s="1174"/>
      <c r="WTB1" s="1174"/>
      <c r="WTC1" s="1174"/>
      <c r="WTD1" s="1174"/>
      <c r="WTE1" s="1174"/>
      <c r="WTF1" s="1174"/>
      <c r="WTG1" s="1174"/>
      <c r="WTH1" s="1174"/>
      <c r="WTI1" s="1174"/>
      <c r="WTJ1" s="1174"/>
      <c r="WTK1" s="1174"/>
      <c r="WTL1" s="1174"/>
      <c r="WTM1" s="1174"/>
      <c r="WTN1" s="1174"/>
      <c r="WTO1" s="1174"/>
      <c r="WTP1" s="1174"/>
      <c r="WTQ1" s="1174"/>
      <c r="WTR1" s="1174"/>
      <c r="WTS1" s="1174"/>
      <c r="WTT1" s="1174"/>
      <c r="WTU1" s="1174"/>
      <c r="WTV1" s="1174"/>
      <c r="WTW1" s="1174"/>
      <c r="WTX1" s="1174"/>
      <c r="WTY1" s="1174"/>
      <c r="WTZ1" s="1174"/>
      <c r="WUA1" s="1174"/>
      <c r="WUB1" s="1174"/>
      <c r="WUC1" s="1174"/>
      <c r="WUD1" s="1174"/>
      <c r="WUE1" s="1174"/>
      <c r="WUF1" s="1174"/>
      <c r="WUG1" s="1174"/>
      <c r="WUH1" s="1174"/>
      <c r="WUI1" s="1174"/>
      <c r="WUJ1" s="1174"/>
      <c r="WUK1" s="1174"/>
      <c r="WUL1" s="1174"/>
      <c r="WUM1" s="1174"/>
      <c r="WUN1" s="1174"/>
      <c r="WUO1" s="1174"/>
      <c r="WUP1" s="1174"/>
      <c r="WUQ1" s="1174"/>
      <c r="WUR1" s="1174"/>
      <c r="WUS1" s="1174"/>
      <c r="WUT1" s="1174"/>
      <c r="WUU1" s="1174"/>
      <c r="WUV1" s="1174"/>
      <c r="WUW1" s="1174"/>
      <c r="WUX1" s="1174"/>
      <c r="WUY1" s="1174"/>
      <c r="WUZ1" s="1174"/>
      <c r="WVA1" s="1174"/>
      <c r="WVB1" s="1174"/>
      <c r="WVC1" s="1174"/>
      <c r="WVD1" s="1174"/>
      <c r="WVE1" s="1174"/>
      <c r="WVF1" s="1174"/>
      <c r="WVG1" s="1174"/>
      <c r="WVH1" s="1174"/>
      <c r="WVI1" s="1174"/>
      <c r="WVJ1" s="1174"/>
      <c r="WVK1" s="1174"/>
      <c r="WVL1" s="1174"/>
      <c r="WVM1" s="1174"/>
      <c r="WVN1" s="1174"/>
      <c r="WVO1" s="1174"/>
      <c r="WVP1" s="1174"/>
      <c r="WVQ1" s="1174"/>
      <c r="WVR1" s="1174"/>
      <c r="WVS1" s="1174"/>
      <c r="WVT1" s="1174"/>
      <c r="WVU1" s="1174"/>
      <c r="WVV1" s="1174"/>
      <c r="WVW1" s="1174"/>
      <c r="WVX1" s="1174"/>
      <c r="WVY1" s="1174"/>
      <c r="WVZ1" s="1174"/>
      <c r="WWA1" s="1174"/>
      <c r="WWB1" s="1174"/>
      <c r="WWC1" s="1174"/>
      <c r="WWD1" s="1174"/>
      <c r="WWE1" s="1174"/>
      <c r="WWF1" s="1174"/>
      <c r="WWG1" s="1174"/>
      <c r="WWH1" s="1174"/>
      <c r="WWI1" s="1174"/>
      <c r="WWJ1" s="1174"/>
      <c r="WWK1" s="1174"/>
      <c r="WWL1" s="1174"/>
      <c r="WWM1" s="1174"/>
      <c r="WWN1" s="1174"/>
      <c r="WWO1" s="1174"/>
      <c r="WWP1" s="1174"/>
      <c r="WWQ1" s="1174"/>
      <c r="WWR1" s="1174"/>
      <c r="WWS1" s="1174"/>
      <c r="WWT1" s="1174"/>
      <c r="WWU1" s="1174"/>
      <c r="WWV1" s="1174"/>
      <c r="WWW1" s="1174"/>
      <c r="WWX1" s="1174"/>
      <c r="WWY1" s="1174"/>
      <c r="WWZ1" s="1174"/>
      <c r="WXA1" s="1174"/>
      <c r="WXB1" s="1174"/>
      <c r="WXC1" s="1174"/>
      <c r="WXD1" s="1174"/>
      <c r="WXE1" s="1174"/>
      <c r="WXF1" s="1174"/>
      <c r="WXG1" s="1174"/>
      <c r="WXH1" s="1174"/>
      <c r="WXI1" s="1174"/>
      <c r="WXJ1" s="1174"/>
      <c r="WXK1" s="1174"/>
      <c r="WXL1" s="1174"/>
      <c r="WXM1" s="1174"/>
      <c r="WXN1" s="1174"/>
      <c r="WXO1" s="1174"/>
      <c r="WXP1" s="1174"/>
      <c r="WXQ1" s="1174"/>
      <c r="WXR1" s="1174"/>
      <c r="WXS1" s="1174"/>
      <c r="WXT1" s="1174"/>
      <c r="WXU1" s="1174"/>
      <c r="WXV1" s="1174"/>
      <c r="WXW1" s="1174"/>
      <c r="WXX1" s="1174"/>
      <c r="WXY1" s="1174"/>
      <c r="WXZ1" s="1174"/>
      <c r="WYA1" s="1174"/>
      <c r="WYB1" s="1174"/>
      <c r="WYC1" s="1174"/>
      <c r="WYD1" s="1174"/>
      <c r="WYE1" s="1174"/>
      <c r="WYF1" s="1174"/>
      <c r="WYG1" s="1174"/>
      <c r="WYH1" s="1174"/>
      <c r="WYI1" s="1174"/>
      <c r="WYJ1" s="1174"/>
      <c r="WYK1" s="1174"/>
      <c r="WYL1" s="1174"/>
      <c r="WYM1" s="1174"/>
      <c r="WYN1" s="1174"/>
      <c r="WYO1" s="1174"/>
      <c r="WYP1" s="1174"/>
      <c r="WYQ1" s="1174"/>
      <c r="WYR1" s="1174"/>
      <c r="WYS1" s="1174"/>
      <c r="WYT1" s="1174"/>
      <c r="WYU1" s="1174"/>
      <c r="WYV1" s="1174"/>
      <c r="WYW1" s="1174"/>
      <c r="WYX1" s="1174"/>
      <c r="WYY1" s="1174"/>
      <c r="WYZ1" s="1174"/>
      <c r="WZA1" s="1174"/>
      <c r="WZB1" s="1174"/>
      <c r="WZC1" s="1174"/>
      <c r="WZD1" s="1174"/>
      <c r="WZE1" s="1174"/>
      <c r="WZF1" s="1174"/>
      <c r="WZG1" s="1174"/>
      <c r="WZH1" s="1174"/>
      <c r="WZI1" s="1174"/>
      <c r="WZJ1" s="1174"/>
      <c r="WZK1" s="1174"/>
      <c r="WZL1" s="1174"/>
      <c r="WZM1" s="1174"/>
      <c r="WZN1" s="1174"/>
      <c r="WZO1" s="1174"/>
      <c r="WZP1" s="1174"/>
      <c r="WZQ1" s="1174"/>
      <c r="WZR1" s="1174"/>
      <c r="WZS1" s="1174"/>
      <c r="WZT1" s="1174"/>
      <c r="WZU1" s="1174"/>
      <c r="WZV1" s="1174"/>
      <c r="WZW1" s="1174"/>
      <c r="WZX1" s="1174"/>
      <c r="WZY1" s="1174"/>
      <c r="WZZ1" s="1174"/>
      <c r="XAA1" s="1174"/>
      <c r="XAB1" s="1174"/>
      <c r="XAC1" s="1174"/>
      <c r="XAD1" s="1174"/>
      <c r="XAE1" s="1174"/>
      <c r="XAF1" s="1174"/>
      <c r="XAG1" s="1174"/>
      <c r="XAH1" s="1174"/>
      <c r="XAI1" s="1174"/>
      <c r="XAJ1" s="1174"/>
      <c r="XAK1" s="1174"/>
      <c r="XAL1" s="1174"/>
      <c r="XAM1" s="1174"/>
      <c r="XAN1" s="1174"/>
      <c r="XAO1" s="1174"/>
      <c r="XAP1" s="1174"/>
      <c r="XAQ1" s="1174"/>
      <c r="XAR1" s="1174"/>
      <c r="XAS1" s="1174"/>
      <c r="XAT1" s="1174"/>
      <c r="XAU1" s="1174"/>
      <c r="XAV1" s="1174"/>
      <c r="XAW1" s="1174"/>
      <c r="XAX1" s="1174"/>
      <c r="XAY1" s="1174"/>
      <c r="XAZ1" s="1174"/>
      <c r="XBA1" s="1174"/>
      <c r="XBB1" s="1174"/>
      <c r="XBC1" s="1174"/>
      <c r="XBD1" s="1174"/>
      <c r="XBE1" s="1174"/>
      <c r="XBF1" s="1174"/>
      <c r="XBG1" s="1174"/>
      <c r="XBH1" s="1174"/>
      <c r="XBI1" s="1174"/>
      <c r="XBJ1" s="1174"/>
      <c r="XBK1" s="1174"/>
      <c r="XBL1" s="1174"/>
      <c r="XBM1" s="1174"/>
      <c r="XBN1" s="1174"/>
      <c r="XBO1" s="1174"/>
      <c r="XBP1" s="1174"/>
      <c r="XBQ1" s="1174"/>
      <c r="XBR1" s="1174"/>
      <c r="XBS1" s="1174"/>
      <c r="XBT1" s="1174"/>
      <c r="XBU1" s="1174"/>
      <c r="XBV1" s="1174"/>
      <c r="XBW1" s="1174"/>
      <c r="XBX1" s="1174"/>
      <c r="XBY1" s="1174"/>
      <c r="XBZ1" s="1174"/>
      <c r="XCA1" s="1174"/>
      <c r="XCB1" s="1174"/>
      <c r="XCC1" s="1174"/>
      <c r="XCD1" s="1174"/>
      <c r="XCE1" s="1174"/>
      <c r="XCF1" s="1174"/>
      <c r="XCG1" s="1174"/>
      <c r="XCH1" s="1174"/>
      <c r="XCI1" s="1174"/>
      <c r="XCJ1" s="1174"/>
      <c r="XCK1" s="1174"/>
      <c r="XCL1" s="1174"/>
      <c r="XCM1" s="1174"/>
      <c r="XCN1" s="1174"/>
      <c r="XCO1" s="1174"/>
      <c r="XCP1" s="1174"/>
      <c r="XCQ1" s="1174"/>
      <c r="XCR1" s="1174"/>
      <c r="XCS1" s="1174"/>
      <c r="XCT1" s="1174"/>
      <c r="XCU1" s="1174"/>
      <c r="XCV1" s="1174"/>
      <c r="XCW1" s="1174"/>
      <c r="XCX1" s="1174"/>
      <c r="XCY1" s="1174"/>
      <c r="XCZ1" s="1174"/>
      <c r="XDA1" s="1174"/>
      <c r="XDB1" s="1174"/>
      <c r="XDC1" s="1174"/>
      <c r="XDD1" s="1174"/>
      <c r="XDE1" s="1174"/>
      <c r="XDF1" s="1174"/>
      <c r="XDG1" s="1174"/>
      <c r="XDH1" s="1174"/>
      <c r="XDI1" s="1174"/>
      <c r="XDJ1" s="1174"/>
      <c r="XDK1" s="1174"/>
      <c r="XDL1" s="1174"/>
      <c r="XDM1" s="1174"/>
      <c r="XDN1" s="1174"/>
      <c r="XDO1" s="1174"/>
      <c r="XDP1" s="1174"/>
      <c r="XDQ1" s="1174"/>
      <c r="XDR1" s="1174"/>
      <c r="XDS1" s="1174"/>
      <c r="XDT1" s="1174"/>
      <c r="XDU1" s="1174"/>
      <c r="XDV1" s="1174"/>
      <c r="XDW1" s="1174"/>
      <c r="XDX1" s="1174"/>
      <c r="XDY1" s="1174"/>
      <c r="XDZ1" s="1174"/>
      <c r="XEA1" s="1174"/>
      <c r="XEB1" s="1174"/>
      <c r="XEC1" s="1174"/>
      <c r="XED1" s="1174"/>
      <c r="XEE1" s="1174"/>
      <c r="XEF1" s="1174"/>
      <c r="XEG1" s="1174"/>
      <c r="XEH1" s="1174"/>
      <c r="XEI1" s="1174"/>
      <c r="XEJ1" s="1174"/>
      <c r="XEK1" s="1174"/>
      <c r="XEL1" s="1174"/>
      <c r="XEM1" s="1174"/>
      <c r="XEN1" s="1174"/>
      <c r="XEO1" s="1174"/>
      <c r="XEP1" s="1174"/>
      <c r="XEQ1" s="1174"/>
      <c r="XER1" s="1174"/>
      <c r="XES1" s="1174"/>
      <c r="XET1" s="1174"/>
      <c r="XEU1" s="1174"/>
      <c r="XEV1" s="1174"/>
      <c r="XEW1" s="1174"/>
      <c r="XEX1" s="1174"/>
      <c r="XEY1" s="1174"/>
      <c r="XEZ1" s="1174"/>
    </row>
    <row r="2" spans="1:16380" ht="17.45" customHeight="1" x14ac:dyDescent="0.2">
      <c r="A2" s="1075" t="s">
        <v>40</v>
      </c>
      <c r="B2" s="1075"/>
      <c r="C2" s="1075"/>
      <c r="D2" s="1075"/>
    </row>
    <row r="3" spans="1:16380" ht="17.45" customHeight="1" x14ac:dyDescent="0.2">
      <c r="A3" s="1079" t="str">
        <f>+Activos!A3</f>
        <v>Al 31 de diciembre de 2023 y 2022</v>
      </c>
      <c r="B3" s="1076"/>
      <c r="C3" s="1076"/>
      <c r="D3" s="1076"/>
    </row>
    <row r="4" spans="1:16380" ht="17.45" customHeight="1" x14ac:dyDescent="0.2">
      <c r="A4" s="1093" t="s">
        <v>39</v>
      </c>
      <c r="B4" s="1093"/>
      <c r="C4" s="1093"/>
      <c r="D4" s="1093"/>
    </row>
    <row r="5" spans="1:16380" ht="17.45" customHeight="1" x14ac:dyDescent="0.2">
      <c r="A5" s="1093" t="s">
        <v>958</v>
      </c>
      <c r="B5" s="1071"/>
      <c r="C5" s="1071"/>
      <c r="D5" s="1071"/>
    </row>
    <row r="6" spans="1:16380" ht="15.75" x14ac:dyDescent="0.2">
      <c r="A6" s="1093" t="s">
        <v>957</v>
      </c>
      <c r="B6" s="1071"/>
      <c r="C6" s="1071"/>
      <c r="D6" s="1071"/>
    </row>
    <row r="7" spans="1:16380" s="14" customFormat="1" ht="18.75" customHeight="1" x14ac:dyDescent="0.3">
      <c r="A7" s="1176" t="s">
        <v>68</v>
      </c>
      <c r="B7" s="1172" t="s">
        <v>37</v>
      </c>
      <c r="C7" s="1177" t="s">
        <v>114</v>
      </c>
      <c r="D7" s="1178" t="s">
        <v>36</v>
      </c>
    </row>
    <row r="8" spans="1:16380" s="14" customFormat="1" ht="19.5" customHeight="1" x14ac:dyDescent="0.3">
      <c r="A8" s="1176"/>
      <c r="B8" s="1172"/>
      <c r="C8" s="1177"/>
      <c r="D8" s="1178"/>
    </row>
    <row r="9" spans="1:16380" s="8" customFormat="1" ht="17.45" customHeight="1" x14ac:dyDescent="0.3">
      <c r="A9" s="1080" t="s">
        <v>67</v>
      </c>
      <c r="B9" s="1081"/>
      <c r="C9" s="1096">
        <f>+C10+C15</f>
        <v>29992111841</v>
      </c>
      <c r="D9" s="1096">
        <f>+D10+D15</f>
        <v>36228549066</v>
      </c>
      <c r="E9" s="1165">
        <f>+C9-[29]Pasivos!C7</f>
        <v>0</v>
      </c>
      <c r="F9" s="1165">
        <f>+D9-[29]Pasivos!D7</f>
        <v>0</v>
      </c>
    </row>
    <row r="10" spans="1:16380" s="10" customFormat="1" ht="17.45" customHeight="1" x14ac:dyDescent="0.3">
      <c r="A10" s="1097" t="s">
        <v>66</v>
      </c>
      <c r="B10" s="1081">
        <v>21</v>
      </c>
      <c r="C10" s="1098">
        <f>+C11+C14</f>
        <v>6335158670</v>
      </c>
      <c r="D10" s="1098">
        <f>+D11+D14</f>
        <v>10535354865</v>
      </c>
      <c r="E10" s="1165">
        <f>+C10-[29]Pasivos!C8</f>
        <v>0</v>
      </c>
      <c r="F10" s="1165">
        <f>+D10-[29]Pasivos!D8</f>
        <v>0</v>
      </c>
    </row>
    <row r="11" spans="1:16380" s="10" customFormat="1" ht="17.45" customHeight="1" x14ac:dyDescent="0.3">
      <c r="A11" s="1084" t="s">
        <v>65</v>
      </c>
      <c r="B11" s="1085" t="s">
        <v>124</v>
      </c>
      <c r="C11" s="1099">
        <f>+C12+C13</f>
        <v>6217086535</v>
      </c>
      <c r="D11" s="1099">
        <f>+D12+D13</f>
        <v>10434637443</v>
      </c>
      <c r="E11" s="1165">
        <f>+C11-[29]Pasivos!C9</f>
        <v>0</v>
      </c>
      <c r="F11" s="1165">
        <f>+D11-[29]Pasivos!D9</f>
        <v>0</v>
      </c>
    </row>
    <row r="12" spans="1:16380" s="12" customFormat="1" ht="17.45" customHeight="1" x14ac:dyDescent="0.3">
      <c r="A12" s="1088" t="s">
        <v>31</v>
      </c>
      <c r="B12" s="1081"/>
      <c r="C12" s="1100">
        <v>5752565424</v>
      </c>
      <c r="D12" s="1100">
        <v>8110988361</v>
      </c>
      <c r="E12" s="1165">
        <f>+C12-[29]Pasivos!C10</f>
        <v>0</v>
      </c>
      <c r="F12" s="1165">
        <f>+D12-[29]Pasivos!D10</f>
        <v>0</v>
      </c>
    </row>
    <row r="13" spans="1:16380" s="12" customFormat="1" ht="17.45" customHeight="1" x14ac:dyDescent="0.3">
      <c r="A13" s="1088" t="s">
        <v>30</v>
      </c>
      <c r="B13" s="1081"/>
      <c r="C13" s="1100">
        <v>464521111</v>
      </c>
      <c r="D13" s="1100">
        <v>2323649082</v>
      </c>
      <c r="E13" s="1165">
        <f>+C13-[29]Pasivos!C11</f>
        <v>0</v>
      </c>
      <c r="F13" s="1165">
        <f>+D13-[29]Pasivos!D11</f>
        <v>0</v>
      </c>
    </row>
    <row r="14" spans="1:16380" s="10" customFormat="1" ht="17.45" customHeight="1" x14ac:dyDescent="0.3">
      <c r="A14" s="1084" t="s">
        <v>64</v>
      </c>
      <c r="B14" s="1085" t="s">
        <v>125</v>
      </c>
      <c r="C14" s="1100">
        <v>118072135</v>
      </c>
      <c r="D14" s="1100">
        <v>100717422</v>
      </c>
      <c r="E14" s="1165">
        <f>+C14-[29]Pasivos!C12</f>
        <v>0</v>
      </c>
      <c r="F14" s="1165">
        <f>+D14-[29]Pasivos!D12</f>
        <v>0</v>
      </c>
    </row>
    <row r="15" spans="1:16380" s="10" customFormat="1" ht="17.45" customHeight="1" x14ac:dyDescent="0.3">
      <c r="A15" s="1097" t="s">
        <v>126</v>
      </c>
      <c r="B15" s="1081"/>
      <c r="C15" s="1101">
        <f>+C16</f>
        <v>23656953171</v>
      </c>
      <c r="D15" s="1101">
        <f>+D16</f>
        <v>25693194201</v>
      </c>
      <c r="E15" s="1165">
        <f>+C15-[29]Pasivos!C13</f>
        <v>0</v>
      </c>
      <c r="F15" s="1165">
        <f>+D15-[29]Pasivos!D13</f>
        <v>0</v>
      </c>
    </row>
    <row r="16" spans="1:16380" s="10" customFormat="1" ht="17.45" customHeight="1" x14ac:dyDescent="0.3">
      <c r="A16" s="1084" t="s">
        <v>63</v>
      </c>
      <c r="B16" s="1081">
        <v>22</v>
      </c>
      <c r="C16" s="1100">
        <v>23656953171</v>
      </c>
      <c r="D16" s="1100">
        <v>25693194201</v>
      </c>
      <c r="E16" s="1165">
        <f>+C16-[29]Pasivos!C14</f>
        <v>0</v>
      </c>
      <c r="F16" s="1165">
        <f>+D16-[29]Pasivos!D14</f>
        <v>0</v>
      </c>
    </row>
    <row r="17" spans="1:6" s="8" customFormat="1" ht="17.45" customHeight="1" x14ac:dyDescent="0.3">
      <c r="A17" s="1097" t="s">
        <v>62</v>
      </c>
      <c r="B17" s="1081"/>
      <c r="C17" s="1096">
        <f>+C18+C19+C22+C24+C25+C26+C27+C28+C29</f>
        <v>166820684429</v>
      </c>
      <c r="D17" s="1096">
        <f>+D18+D19+D22+D24+D25+D26+D27+D28+D29</f>
        <v>160789340487</v>
      </c>
      <c r="E17" s="1165">
        <f>+C17-[29]Pasivos!C15</f>
        <v>0</v>
      </c>
      <c r="F17" s="1165">
        <f>+D17-[29]Pasivos!D15</f>
        <v>0</v>
      </c>
    </row>
    <row r="18" spans="1:6" s="10" customFormat="1" ht="17.45" customHeight="1" x14ac:dyDescent="0.3">
      <c r="A18" s="1084" t="s">
        <v>61</v>
      </c>
      <c r="B18" s="1081">
        <v>23</v>
      </c>
      <c r="C18" s="1100">
        <v>130706236345</v>
      </c>
      <c r="D18" s="1100">
        <v>131852069225</v>
      </c>
      <c r="E18" s="1165">
        <f>+C18-[29]Pasivos!C16</f>
        <v>0</v>
      </c>
      <c r="F18" s="1165">
        <f>+D18-[29]Pasivos!D16</f>
        <v>0</v>
      </c>
    </row>
    <row r="19" spans="1:6" s="10" customFormat="1" ht="17.45" customHeight="1" x14ac:dyDescent="0.3">
      <c r="A19" s="1084" t="s">
        <v>60</v>
      </c>
      <c r="B19" s="1081">
        <v>24</v>
      </c>
      <c r="C19" s="1100">
        <f>+C20+C21</f>
        <v>22830437815</v>
      </c>
      <c r="D19" s="1100">
        <f>+D20+D21</f>
        <v>23264208127</v>
      </c>
      <c r="E19" s="1165">
        <f>+C19-[29]Pasivos!C17</f>
        <v>0</v>
      </c>
      <c r="F19" s="1165">
        <f>+D19-[29]Pasivos!D17</f>
        <v>0</v>
      </c>
    </row>
    <row r="20" spans="1:6" s="12" customFormat="1" ht="17.45" customHeight="1" x14ac:dyDescent="0.3">
      <c r="A20" s="1088" t="s">
        <v>59</v>
      </c>
      <c r="B20" s="1081"/>
      <c r="C20" s="1100">
        <v>2095851867</v>
      </c>
      <c r="D20" s="1100">
        <v>3460464418</v>
      </c>
      <c r="E20" s="1165">
        <f>+C20-[29]Pasivos!C18</f>
        <v>0</v>
      </c>
      <c r="F20" s="1165">
        <f>+D20-[29]Pasivos!D18</f>
        <v>0</v>
      </c>
    </row>
    <row r="21" spans="1:6" s="12" customFormat="1" ht="17.45" customHeight="1" x14ac:dyDescent="0.3">
      <c r="A21" s="1088" t="s">
        <v>58</v>
      </c>
      <c r="B21" s="1081"/>
      <c r="C21" s="1100">
        <v>20734585948</v>
      </c>
      <c r="D21" s="1100">
        <v>19803743709</v>
      </c>
      <c r="E21" s="1165">
        <f>+C21-[29]Pasivos!C19</f>
        <v>0</v>
      </c>
      <c r="F21" s="1165">
        <f>+D21-[29]Pasivos!D19</f>
        <v>0</v>
      </c>
    </row>
    <row r="22" spans="1:6" s="10" customFormat="1" ht="17.45" customHeight="1" x14ac:dyDescent="0.3">
      <c r="A22" s="1084" t="s">
        <v>57</v>
      </c>
      <c r="B22" s="1102">
        <v>25</v>
      </c>
      <c r="C22" s="1100">
        <f>SUM(C23:C23)</f>
        <v>8393415776</v>
      </c>
      <c r="D22" s="1100">
        <f>SUM(D23:D23)</f>
        <v>2019519863</v>
      </c>
      <c r="E22" s="1165">
        <f>+C22-[29]Pasivos!C20</f>
        <v>0</v>
      </c>
      <c r="F22" s="1165">
        <f>+D22-[29]Pasivos!D20</f>
        <v>0</v>
      </c>
    </row>
    <row r="23" spans="1:6" s="10" customFormat="1" ht="17.45" customHeight="1" x14ac:dyDescent="0.3">
      <c r="A23" s="1088" t="s">
        <v>56</v>
      </c>
      <c r="B23" s="1081"/>
      <c r="C23" s="1100">
        <v>8393415776</v>
      </c>
      <c r="D23" s="1100">
        <v>2019519863</v>
      </c>
      <c r="E23" s="1165">
        <f>+C23-[29]Pasivos!C21</f>
        <v>0</v>
      </c>
      <c r="F23" s="1165">
        <f>+D23-[29]Pasivos!D21</f>
        <v>0</v>
      </c>
    </row>
    <row r="24" spans="1:6" s="10" customFormat="1" ht="17.45" customHeight="1" x14ac:dyDescent="0.3">
      <c r="A24" s="1084" t="s">
        <v>869</v>
      </c>
      <c r="B24" s="1081">
        <v>26</v>
      </c>
      <c r="C24" s="1100">
        <v>4621627422</v>
      </c>
      <c r="D24" s="1100">
        <v>3404917347</v>
      </c>
      <c r="E24" s="1165">
        <f>+C24-[29]Pasivos!C22</f>
        <v>0</v>
      </c>
      <c r="F24" s="1165">
        <f>+D24-[29]Pasivos!D22</f>
        <v>0</v>
      </c>
    </row>
    <row r="25" spans="1:6" s="10" customFormat="1" ht="17.45" customHeight="1" x14ac:dyDescent="0.3">
      <c r="A25" s="1084" t="s">
        <v>55</v>
      </c>
      <c r="B25" s="1081">
        <v>27</v>
      </c>
      <c r="C25" s="1100">
        <v>600326</v>
      </c>
      <c r="D25" s="1100">
        <v>4210542</v>
      </c>
      <c r="E25" s="1165">
        <f>+C25-[29]Pasivos!C23</f>
        <v>0</v>
      </c>
      <c r="F25" s="1165">
        <f>+D25-[29]Pasivos!D23</f>
        <v>0</v>
      </c>
    </row>
    <row r="26" spans="1:6" s="10" customFormat="1" ht="19.5" x14ac:dyDescent="0.3">
      <c r="A26" s="1084" t="s">
        <v>54</v>
      </c>
      <c r="B26" s="1081">
        <v>28</v>
      </c>
      <c r="C26" s="1100">
        <v>109101011</v>
      </c>
      <c r="D26" s="1100">
        <v>107197427</v>
      </c>
      <c r="E26" s="1165">
        <f>+C26-[29]Pasivos!C24</f>
        <v>0</v>
      </c>
      <c r="F26" s="1165">
        <f>+D26-[29]Pasivos!D24</f>
        <v>0</v>
      </c>
    </row>
    <row r="27" spans="1:6" s="10" customFormat="1" ht="19.5" x14ac:dyDescent="0.3">
      <c r="A27" s="1084" t="s">
        <v>127</v>
      </c>
      <c r="B27" s="1081">
        <v>30</v>
      </c>
      <c r="C27" s="1100">
        <v>134789474</v>
      </c>
      <c r="D27" s="1100">
        <v>120834834</v>
      </c>
      <c r="E27" s="1165">
        <f>+C27-[29]Pasivos!C25</f>
        <v>0</v>
      </c>
      <c r="F27" s="1165">
        <f>+D27-[29]Pasivos!D25</f>
        <v>0</v>
      </c>
    </row>
    <row r="28" spans="1:6" s="10" customFormat="1" ht="17.45" customHeight="1" x14ac:dyDescent="0.3">
      <c r="A28" s="1084" t="s">
        <v>53</v>
      </c>
      <c r="B28" s="1081" t="s">
        <v>46</v>
      </c>
      <c r="C28" s="1100">
        <v>16351856</v>
      </c>
      <c r="D28" s="1100">
        <v>10693414</v>
      </c>
      <c r="E28" s="1165">
        <f>+C28-[29]Pasivos!C26</f>
        <v>0</v>
      </c>
      <c r="F28" s="1165">
        <f>+D28-[29]Pasivos!D26</f>
        <v>0</v>
      </c>
    </row>
    <row r="29" spans="1:6" s="10" customFormat="1" ht="17.45" customHeight="1" x14ac:dyDescent="0.3">
      <c r="A29" s="1084" t="s">
        <v>52</v>
      </c>
      <c r="B29" s="1103"/>
      <c r="C29" s="1100">
        <v>8124404</v>
      </c>
      <c r="D29" s="1100">
        <v>5689708</v>
      </c>
      <c r="E29" s="1165">
        <f>+C29-[29]Pasivos!C27</f>
        <v>0</v>
      </c>
      <c r="F29" s="1165">
        <f>+D29-[29]Pasivos!D27</f>
        <v>0</v>
      </c>
    </row>
    <row r="30" spans="1:6" s="8" customFormat="1" ht="17.45" customHeight="1" x14ac:dyDescent="0.3">
      <c r="A30" s="1097" t="s">
        <v>51</v>
      </c>
      <c r="B30" s="1081"/>
      <c r="C30" s="1104">
        <f>+C17+C9</f>
        <v>196812796270</v>
      </c>
      <c r="D30" s="1104">
        <f>+D17+D9</f>
        <v>197017889553</v>
      </c>
      <c r="E30" s="1165">
        <f>+C30-[29]Pasivos!C28</f>
        <v>0</v>
      </c>
      <c r="F30" s="1165">
        <f>+D30-[29]Pasivos!D28</f>
        <v>0</v>
      </c>
    </row>
    <row r="31" spans="1:6" s="8" customFormat="1" ht="17.45" customHeight="1" x14ac:dyDescent="0.3">
      <c r="A31" s="1105" t="s">
        <v>50</v>
      </c>
      <c r="B31" s="1103"/>
      <c r="C31" s="1106"/>
      <c r="D31" s="1106"/>
      <c r="E31" s="1165">
        <f>+C31-[29]Pasivos!C29</f>
        <v>0</v>
      </c>
      <c r="F31" s="1165">
        <f>+D31-[29]Pasivos!D29</f>
        <v>0</v>
      </c>
    </row>
    <row r="32" spans="1:6" s="10" customFormat="1" ht="17.45" customHeight="1" x14ac:dyDescent="0.3">
      <c r="A32" s="1084" t="s">
        <v>49</v>
      </c>
      <c r="B32" s="1081"/>
      <c r="C32" s="1100">
        <v>12711445</v>
      </c>
      <c r="D32" s="1100">
        <v>12711445</v>
      </c>
      <c r="E32" s="1165">
        <f>+C32-[29]Pasivos!C30</f>
        <v>0</v>
      </c>
      <c r="F32" s="1165">
        <f>+D32-[29]Pasivos!D30</f>
        <v>0</v>
      </c>
    </row>
    <row r="33" spans="1:6" s="10" customFormat="1" ht="19.5" x14ac:dyDescent="0.3">
      <c r="A33" s="1084" t="s">
        <v>48</v>
      </c>
      <c r="B33" s="1085"/>
      <c r="C33" s="1100">
        <v>744461277</v>
      </c>
      <c r="D33" s="1100">
        <v>744461277</v>
      </c>
      <c r="E33" s="1165">
        <f>+C33-[29]Pasivos!C31</f>
        <v>0</v>
      </c>
      <c r="F33" s="1165">
        <f>+D33-[29]Pasivos!D31</f>
        <v>0</v>
      </c>
    </row>
    <row r="34" spans="1:6" s="10" customFormat="1" ht="19.5" x14ac:dyDescent="0.3">
      <c r="A34" s="1084" t="s">
        <v>111</v>
      </c>
      <c r="B34" s="28"/>
      <c r="C34" s="1099">
        <v>0</v>
      </c>
      <c r="D34" s="1099">
        <v>119641931</v>
      </c>
      <c r="E34" s="1165">
        <f>+C34-[29]Pasivos!C32</f>
        <v>0</v>
      </c>
      <c r="F34" s="1165">
        <f>+D34-[29]Pasivos!D32</f>
        <v>0</v>
      </c>
    </row>
    <row r="35" spans="1:6" s="10" customFormat="1" ht="17.45" customHeight="1" x14ac:dyDescent="0.3">
      <c r="A35" s="1084" t="s">
        <v>47</v>
      </c>
      <c r="B35" s="1085" t="s">
        <v>104</v>
      </c>
      <c r="C35" s="1100">
        <v>-2325028533</v>
      </c>
      <c r="D35" s="1100">
        <v>-10047386580</v>
      </c>
      <c r="E35" s="1165">
        <f>+C35-[29]Pasivos!C33</f>
        <v>0</v>
      </c>
      <c r="F35" s="1165">
        <f>+D35-[29]Pasivos!D33</f>
        <v>0</v>
      </c>
    </row>
    <row r="36" spans="1:6" s="10" customFormat="1" ht="17.45" customHeight="1" x14ac:dyDescent="0.3">
      <c r="A36" s="1084" t="s">
        <v>45</v>
      </c>
      <c r="B36" s="1107"/>
      <c r="C36" s="1100">
        <v>95737265145</v>
      </c>
      <c r="D36" s="1100">
        <v>149764803365</v>
      </c>
      <c r="E36" s="1165">
        <f>+C36-[29]Pasivos!C34</f>
        <v>0</v>
      </c>
      <c r="F36" s="1165">
        <f>+D36-[29]Pasivos!D34</f>
        <v>0</v>
      </c>
    </row>
    <row r="37" spans="1:6" s="10" customFormat="1" ht="17.45" customHeight="1" x14ac:dyDescent="0.3">
      <c r="A37" s="1084" t="s">
        <v>44</v>
      </c>
      <c r="B37" s="1107"/>
      <c r="C37" s="1100">
        <v>9226225511</v>
      </c>
      <c r="D37" s="1100">
        <v>1506362385</v>
      </c>
      <c r="E37" s="1165">
        <f>+C37-[29]Pasivos!C35</f>
        <v>0</v>
      </c>
      <c r="F37" s="1165">
        <f>+D37-[29]Pasivos!D35</f>
        <v>0</v>
      </c>
    </row>
    <row r="38" spans="1:6" s="8" customFormat="1" ht="17.45" customHeight="1" x14ac:dyDescent="0.3">
      <c r="A38" s="1097" t="s">
        <v>43</v>
      </c>
      <c r="B38" s="1081">
        <v>32</v>
      </c>
      <c r="C38" s="1104">
        <f>+C32+C34+C35+C36+C37+C33</f>
        <v>103395634845</v>
      </c>
      <c r="D38" s="1104">
        <f>+D32+D34+D35+D36+D37+D33</f>
        <v>142100593823</v>
      </c>
      <c r="E38" s="1165">
        <f>+C38-[29]Pasivos!C36</f>
        <v>0</v>
      </c>
      <c r="F38" s="1165">
        <f>+D38-[29]Pasivos!D36</f>
        <v>0</v>
      </c>
    </row>
    <row r="39" spans="1:6" s="8" customFormat="1" ht="17.45" customHeight="1" x14ac:dyDescent="0.3">
      <c r="A39" s="1268" t="s">
        <v>42</v>
      </c>
      <c r="B39" s="1269"/>
      <c r="C39" s="1104">
        <f>+C38+C30</f>
        <v>300208431115</v>
      </c>
      <c r="D39" s="1104">
        <f>+D38+D30</f>
        <v>339118483376</v>
      </c>
      <c r="E39" s="1165">
        <f>+C39-[29]Pasivos!C37</f>
        <v>0</v>
      </c>
      <c r="F39" s="1165">
        <f>+D39-[29]Pasivos!D37</f>
        <v>0</v>
      </c>
    </row>
    <row r="40" spans="1:6" ht="17.45" customHeight="1" x14ac:dyDescent="0.25">
      <c r="A40" s="1094" t="s">
        <v>941</v>
      </c>
      <c r="B40" s="1160"/>
      <c r="C40" s="1108"/>
      <c r="D40" s="1108"/>
    </row>
    <row r="41" spans="1:6" ht="17.45" customHeight="1" x14ac:dyDescent="0.25">
      <c r="A41" s="1095" t="s">
        <v>942</v>
      </c>
      <c r="B41" s="28"/>
      <c r="C41" s="1109"/>
      <c r="D41" s="1109"/>
    </row>
    <row r="42" spans="1:6" ht="17.45" customHeight="1" x14ac:dyDescent="0.25">
      <c r="A42" s="1094" t="s">
        <v>955</v>
      </c>
      <c r="B42" s="28"/>
      <c r="C42" s="1110"/>
      <c r="D42" s="1110"/>
    </row>
    <row r="43" spans="1:6" ht="17.45" customHeight="1" x14ac:dyDescent="0.25">
      <c r="A43" s="1095" t="s">
        <v>943</v>
      </c>
      <c r="B43" s="28"/>
      <c r="C43" s="1110"/>
      <c r="D43" s="1110"/>
    </row>
    <row r="44" spans="1:6" ht="17.45" customHeight="1" x14ac:dyDescent="0.25">
      <c r="A44" s="1095" t="s">
        <v>956</v>
      </c>
      <c r="B44" s="28"/>
      <c r="C44" s="1110"/>
      <c r="D44" s="1110"/>
    </row>
    <row r="45" spans="1:6" ht="17.45" customHeight="1" x14ac:dyDescent="0.25">
      <c r="A45" s="1095" t="s">
        <v>944</v>
      </c>
      <c r="B45" s="28"/>
      <c r="C45" s="1111"/>
      <c r="D45" s="1111"/>
    </row>
    <row r="46" spans="1:6" ht="17.45" customHeight="1" x14ac:dyDescent="0.25">
      <c r="A46" s="1094" t="s">
        <v>945</v>
      </c>
      <c r="B46" s="28"/>
      <c r="C46" s="1109"/>
      <c r="D46" s="1109"/>
    </row>
    <row r="47" spans="1:6" ht="17.45" customHeight="1" x14ac:dyDescent="0.25">
      <c r="A47" s="1095" t="s">
        <v>946</v>
      </c>
      <c r="B47" s="28"/>
      <c r="C47" s="1112"/>
      <c r="D47" s="1112"/>
    </row>
    <row r="48" spans="1:6" ht="17.45" customHeight="1" x14ac:dyDescent="0.25">
      <c r="A48" s="1095" t="s">
        <v>947</v>
      </c>
      <c r="B48" s="1113"/>
      <c r="C48" s="1110"/>
      <c r="D48" s="1114"/>
    </row>
  </sheetData>
  <mergeCells count="4098">
    <mergeCell ref="AW1:AZ1"/>
    <mergeCell ref="BA1:BD1"/>
    <mergeCell ref="BE1:BH1"/>
    <mergeCell ref="BI1:BL1"/>
    <mergeCell ref="BM1:BP1"/>
    <mergeCell ref="BQ1:BT1"/>
    <mergeCell ref="Y1:AB1"/>
    <mergeCell ref="AC1:AF1"/>
    <mergeCell ref="AG1:AJ1"/>
    <mergeCell ref="AK1:AN1"/>
    <mergeCell ref="AO1:AR1"/>
    <mergeCell ref="AS1:AV1"/>
    <mergeCell ref="E1:H1"/>
    <mergeCell ref="I1:L1"/>
    <mergeCell ref="M1:P1"/>
    <mergeCell ref="Q1:T1"/>
    <mergeCell ref="U1:X1"/>
    <mergeCell ref="DQ1:DT1"/>
    <mergeCell ref="DU1:DX1"/>
    <mergeCell ref="DY1:EB1"/>
    <mergeCell ref="EC1:EF1"/>
    <mergeCell ref="EG1:EJ1"/>
    <mergeCell ref="EK1:EN1"/>
    <mergeCell ref="CS1:CV1"/>
    <mergeCell ref="CW1:CZ1"/>
    <mergeCell ref="DA1:DD1"/>
    <mergeCell ref="DE1:DH1"/>
    <mergeCell ref="DI1:DL1"/>
    <mergeCell ref="DM1:DP1"/>
    <mergeCell ref="BU1:BX1"/>
    <mergeCell ref="BY1:CB1"/>
    <mergeCell ref="CC1:CF1"/>
    <mergeCell ref="CG1:CJ1"/>
    <mergeCell ref="CK1:CN1"/>
    <mergeCell ref="CO1:CR1"/>
    <mergeCell ref="GK1:GN1"/>
    <mergeCell ref="GO1:GR1"/>
    <mergeCell ref="GS1:GV1"/>
    <mergeCell ref="GW1:GZ1"/>
    <mergeCell ref="HA1:HD1"/>
    <mergeCell ref="HE1:HH1"/>
    <mergeCell ref="FM1:FP1"/>
    <mergeCell ref="FQ1:FT1"/>
    <mergeCell ref="FU1:FX1"/>
    <mergeCell ref="FY1:GB1"/>
    <mergeCell ref="GC1:GF1"/>
    <mergeCell ref="GG1:GJ1"/>
    <mergeCell ref="EO1:ER1"/>
    <mergeCell ref="ES1:EV1"/>
    <mergeCell ref="EW1:EZ1"/>
    <mergeCell ref="FA1:FD1"/>
    <mergeCell ref="FE1:FH1"/>
    <mergeCell ref="FI1:FL1"/>
    <mergeCell ref="JE1:JH1"/>
    <mergeCell ref="JI1:JL1"/>
    <mergeCell ref="JM1:JP1"/>
    <mergeCell ref="JQ1:JT1"/>
    <mergeCell ref="JU1:JX1"/>
    <mergeCell ref="JY1:KB1"/>
    <mergeCell ref="IG1:IJ1"/>
    <mergeCell ref="IK1:IN1"/>
    <mergeCell ref="IO1:IR1"/>
    <mergeCell ref="IS1:IV1"/>
    <mergeCell ref="IW1:IZ1"/>
    <mergeCell ref="JA1:JD1"/>
    <mergeCell ref="HI1:HL1"/>
    <mergeCell ref="HM1:HP1"/>
    <mergeCell ref="HQ1:HT1"/>
    <mergeCell ref="HU1:HX1"/>
    <mergeCell ref="HY1:IB1"/>
    <mergeCell ref="IC1:IF1"/>
    <mergeCell ref="LY1:MB1"/>
    <mergeCell ref="MC1:MF1"/>
    <mergeCell ref="MG1:MJ1"/>
    <mergeCell ref="MK1:MN1"/>
    <mergeCell ref="MO1:MR1"/>
    <mergeCell ref="MS1:MV1"/>
    <mergeCell ref="LA1:LD1"/>
    <mergeCell ref="LE1:LH1"/>
    <mergeCell ref="LI1:LL1"/>
    <mergeCell ref="LM1:LP1"/>
    <mergeCell ref="LQ1:LT1"/>
    <mergeCell ref="LU1:LX1"/>
    <mergeCell ref="KC1:KF1"/>
    <mergeCell ref="KG1:KJ1"/>
    <mergeCell ref="KK1:KN1"/>
    <mergeCell ref="KO1:KR1"/>
    <mergeCell ref="KS1:KV1"/>
    <mergeCell ref="KW1:KZ1"/>
    <mergeCell ref="OS1:OV1"/>
    <mergeCell ref="OW1:OZ1"/>
    <mergeCell ref="PA1:PD1"/>
    <mergeCell ref="PE1:PH1"/>
    <mergeCell ref="PI1:PL1"/>
    <mergeCell ref="PM1:PP1"/>
    <mergeCell ref="NU1:NX1"/>
    <mergeCell ref="NY1:OB1"/>
    <mergeCell ref="OC1:OF1"/>
    <mergeCell ref="OG1:OJ1"/>
    <mergeCell ref="OK1:ON1"/>
    <mergeCell ref="OO1:OR1"/>
    <mergeCell ref="MW1:MZ1"/>
    <mergeCell ref="NA1:ND1"/>
    <mergeCell ref="NE1:NH1"/>
    <mergeCell ref="NI1:NL1"/>
    <mergeCell ref="NM1:NP1"/>
    <mergeCell ref="NQ1:NT1"/>
    <mergeCell ref="RM1:RP1"/>
    <mergeCell ref="RQ1:RT1"/>
    <mergeCell ref="RU1:RX1"/>
    <mergeCell ref="RY1:SB1"/>
    <mergeCell ref="SC1:SF1"/>
    <mergeCell ref="SG1:SJ1"/>
    <mergeCell ref="QO1:QR1"/>
    <mergeCell ref="QS1:QV1"/>
    <mergeCell ref="QW1:QZ1"/>
    <mergeCell ref="RA1:RD1"/>
    <mergeCell ref="RE1:RH1"/>
    <mergeCell ref="RI1:RL1"/>
    <mergeCell ref="PQ1:PT1"/>
    <mergeCell ref="PU1:PX1"/>
    <mergeCell ref="PY1:QB1"/>
    <mergeCell ref="QC1:QF1"/>
    <mergeCell ref="QG1:QJ1"/>
    <mergeCell ref="QK1:QN1"/>
    <mergeCell ref="UG1:UJ1"/>
    <mergeCell ref="UK1:UN1"/>
    <mergeCell ref="UO1:UR1"/>
    <mergeCell ref="US1:UV1"/>
    <mergeCell ref="UW1:UZ1"/>
    <mergeCell ref="VA1:VD1"/>
    <mergeCell ref="TI1:TL1"/>
    <mergeCell ref="TM1:TP1"/>
    <mergeCell ref="TQ1:TT1"/>
    <mergeCell ref="TU1:TX1"/>
    <mergeCell ref="TY1:UB1"/>
    <mergeCell ref="UC1:UF1"/>
    <mergeCell ref="SK1:SN1"/>
    <mergeCell ref="SO1:SR1"/>
    <mergeCell ref="SS1:SV1"/>
    <mergeCell ref="SW1:SZ1"/>
    <mergeCell ref="TA1:TD1"/>
    <mergeCell ref="TE1:TH1"/>
    <mergeCell ref="XA1:XD1"/>
    <mergeCell ref="XE1:XH1"/>
    <mergeCell ref="XI1:XL1"/>
    <mergeCell ref="XM1:XP1"/>
    <mergeCell ref="XQ1:XT1"/>
    <mergeCell ref="XU1:XX1"/>
    <mergeCell ref="WC1:WF1"/>
    <mergeCell ref="WG1:WJ1"/>
    <mergeCell ref="WK1:WN1"/>
    <mergeCell ref="WO1:WR1"/>
    <mergeCell ref="WS1:WV1"/>
    <mergeCell ref="WW1:WZ1"/>
    <mergeCell ref="VE1:VH1"/>
    <mergeCell ref="VI1:VL1"/>
    <mergeCell ref="VM1:VP1"/>
    <mergeCell ref="VQ1:VT1"/>
    <mergeCell ref="VU1:VX1"/>
    <mergeCell ref="VY1:WB1"/>
    <mergeCell ref="ZU1:ZX1"/>
    <mergeCell ref="ZY1:AAB1"/>
    <mergeCell ref="AAC1:AAF1"/>
    <mergeCell ref="AAG1:AAJ1"/>
    <mergeCell ref="AAK1:AAN1"/>
    <mergeCell ref="AAO1:AAR1"/>
    <mergeCell ref="YW1:YZ1"/>
    <mergeCell ref="ZA1:ZD1"/>
    <mergeCell ref="ZE1:ZH1"/>
    <mergeCell ref="ZI1:ZL1"/>
    <mergeCell ref="ZM1:ZP1"/>
    <mergeCell ref="ZQ1:ZT1"/>
    <mergeCell ref="XY1:YB1"/>
    <mergeCell ref="YC1:YF1"/>
    <mergeCell ref="YG1:YJ1"/>
    <mergeCell ref="YK1:YN1"/>
    <mergeCell ref="YO1:YR1"/>
    <mergeCell ref="YS1:YV1"/>
    <mergeCell ref="ACO1:ACR1"/>
    <mergeCell ref="ACS1:ACV1"/>
    <mergeCell ref="ACW1:ACZ1"/>
    <mergeCell ref="ADA1:ADD1"/>
    <mergeCell ref="ADE1:ADH1"/>
    <mergeCell ref="ADI1:ADL1"/>
    <mergeCell ref="ABQ1:ABT1"/>
    <mergeCell ref="ABU1:ABX1"/>
    <mergeCell ref="ABY1:ACB1"/>
    <mergeCell ref="ACC1:ACF1"/>
    <mergeCell ref="ACG1:ACJ1"/>
    <mergeCell ref="ACK1:ACN1"/>
    <mergeCell ref="AAS1:AAV1"/>
    <mergeCell ref="AAW1:AAZ1"/>
    <mergeCell ref="ABA1:ABD1"/>
    <mergeCell ref="ABE1:ABH1"/>
    <mergeCell ref="ABI1:ABL1"/>
    <mergeCell ref="ABM1:ABP1"/>
    <mergeCell ref="AFI1:AFL1"/>
    <mergeCell ref="AFM1:AFP1"/>
    <mergeCell ref="AFQ1:AFT1"/>
    <mergeCell ref="AFU1:AFX1"/>
    <mergeCell ref="AFY1:AGB1"/>
    <mergeCell ref="AGC1:AGF1"/>
    <mergeCell ref="AEK1:AEN1"/>
    <mergeCell ref="AEO1:AER1"/>
    <mergeCell ref="AES1:AEV1"/>
    <mergeCell ref="AEW1:AEZ1"/>
    <mergeCell ref="AFA1:AFD1"/>
    <mergeCell ref="AFE1:AFH1"/>
    <mergeCell ref="ADM1:ADP1"/>
    <mergeCell ref="ADQ1:ADT1"/>
    <mergeCell ref="ADU1:ADX1"/>
    <mergeCell ref="ADY1:AEB1"/>
    <mergeCell ref="AEC1:AEF1"/>
    <mergeCell ref="AEG1:AEJ1"/>
    <mergeCell ref="AIC1:AIF1"/>
    <mergeCell ref="AIG1:AIJ1"/>
    <mergeCell ref="AIK1:AIN1"/>
    <mergeCell ref="AIO1:AIR1"/>
    <mergeCell ref="AIS1:AIV1"/>
    <mergeCell ref="AIW1:AIZ1"/>
    <mergeCell ref="AHE1:AHH1"/>
    <mergeCell ref="AHI1:AHL1"/>
    <mergeCell ref="AHM1:AHP1"/>
    <mergeCell ref="AHQ1:AHT1"/>
    <mergeCell ref="AHU1:AHX1"/>
    <mergeCell ref="AHY1:AIB1"/>
    <mergeCell ref="AGG1:AGJ1"/>
    <mergeCell ref="AGK1:AGN1"/>
    <mergeCell ref="AGO1:AGR1"/>
    <mergeCell ref="AGS1:AGV1"/>
    <mergeCell ref="AGW1:AGZ1"/>
    <mergeCell ref="AHA1:AHD1"/>
    <mergeCell ref="AKW1:AKZ1"/>
    <mergeCell ref="ALA1:ALD1"/>
    <mergeCell ref="ALE1:ALH1"/>
    <mergeCell ref="ALI1:ALL1"/>
    <mergeCell ref="ALM1:ALP1"/>
    <mergeCell ref="ALQ1:ALT1"/>
    <mergeCell ref="AJY1:AKB1"/>
    <mergeCell ref="AKC1:AKF1"/>
    <mergeCell ref="AKG1:AKJ1"/>
    <mergeCell ref="AKK1:AKN1"/>
    <mergeCell ref="AKO1:AKR1"/>
    <mergeCell ref="AKS1:AKV1"/>
    <mergeCell ref="AJA1:AJD1"/>
    <mergeCell ref="AJE1:AJH1"/>
    <mergeCell ref="AJI1:AJL1"/>
    <mergeCell ref="AJM1:AJP1"/>
    <mergeCell ref="AJQ1:AJT1"/>
    <mergeCell ref="AJU1:AJX1"/>
    <mergeCell ref="ANQ1:ANT1"/>
    <mergeCell ref="ANU1:ANX1"/>
    <mergeCell ref="ANY1:AOB1"/>
    <mergeCell ref="AOC1:AOF1"/>
    <mergeCell ref="AOG1:AOJ1"/>
    <mergeCell ref="AOK1:AON1"/>
    <mergeCell ref="AMS1:AMV1"/>
    <mergeCell ref="AMW1:AMZ1"/>
    <mergeCell ref="ANA1:AND1"/>
    <mergeCell ref="ANE1:ANH1"/>
    <mergeCell ref="ANI1:ANL1"/>
    <mergeCell ref="ANM1:ANP1"/>
    <mergeCell ref="ALU1:ALX1"/>
    <mergeCell ref="ALY1:AMB1"/>
    <mergeCell ref="AMC1:AMF1"/>
    <mergeCell ref="AMG1:AMJ1"/>
    <mergeCell ref="AMK1:AMN1"/>
    <mergeCell ref="AMO1:AMR1"/>
    <mergeCell ref="AQK1:AQN1"/>
    <mergeCell ref="AQO1:AQR1"/>
    <mergeCell ref="AQS1:AQV1"/>
    <mergeCell ref="AQW1:AQZ1"/>
    <mergeCell ref="ARA1:ARD1"/>
    <mergeCell ref="ARE1:ARH1"/>
    <mergeCell ref="APM1:APP1"/>
    <mergeCell ref="APQ1:APT1"/>
    <mergeCell ref="APU1:APX1"/>
    <mergeCell ref="APY1:AQB1"/>
    <mergeCell ref="AQC1:AQF1"/>
    <mergeCell ref="AQG1:AQJ1"/>
    <mergeCell ref="AOO1:AOR1"/>
    <mergeCell ref="AOS1:AOV1"/>
    <mergeCell ref="AOW1:AOZ1"/>
    <mergeCell ref="APA1:APD1"/>
    <mergeCell ref="APE1:APH1"/>
    <mergeCell ref="API1:APL1"/>
    <mergeCell ref="ATE1:ATH1"/>
    <mergeCell ref="ATI1:ATL1"/>
    <mergeCell ref="ATM1:ATP1"/>
    <mergeCell ref="ATQ1:ATT1"/>
    <mergeCell ref="ATU1:ATX1"/>
    <mergeCell ref="ATY1:AUB1"/>
    <mergeCell ref="ASG1:ASJ1"/>
    <mergeCell ref="ASK1:ASN1"/>
    <mergeCell ref="ASO1:ASR1"/>
    <mergeCell ref="ASS1:ASV1"/>
    <mergeCell ref="ASW1:ASZ1"/>
    <mergeCell ref="ATA1:ATD1"/>
    <mergeCell ref="ARI1:ARL1"/>
    <mergeCell ref="ARM1:ARP1"/>
    <mergeCell ref="ARQ1:ART1"/>
    <mergeCell ref="ARU1:ARX1"/>
    <mergeCell ref="ARY1:ASB1"/>
    <mergeCell ref="ASC1:ASF1"/>
    <mergeCell ref="AVY1:AWB1"/>
    <mergeCell ref="AWC1:AWF1"/>
    <mergeCell ref="AWG1:AWJ1"/>
    <mergeCell ref="AWK1:AWN1"/>
    <mergeCell ref="AWO1:AWR1"/>
    <mergeCell ref="AWS1:AWV1"/>
    <mergeCell ref="AVA1:AVD1"/>
    <mergeCell ref="AVE1:AVH1"/>
    <mergeCell ref="AVI1:AVL1"/>
    <mergeCell ref="AVM1:AVP1"/>
    <mergeCell ref="AVQ1:AVT1"/>
    <mergeCell ref="AVU1:AVX1"/>
    <mergeCell ref="AUC1:AUF1"/>
    <mergeCell ref="AUG1:AUJ1"/>
    <mergeCell ref="AUK1:AUN1"/>
    <mergeCell ref="AUO1:AUR1"/>
    <mergeCell ref="AUS1:AUV1"/>
    <mergeCell ref="AUW1:AUZ1"/>
    <mergeCell ref="AYS1:AYV1"/>
    <mergeCell ref="AYW1:AYZ1"/>
    <mergeCell ref="AZA1:AZD1"/>
    <mergeCell ref="AZE1:AZH1"/>
    <mergeCell ref="AZI1:AZL1"/>
    <mergeCell ref="AZM1:AZP1"/>
    <mergeCell ref="AXU1:AXX1"/>
    <mergeCell ref="AXY1:AYB1"/>
    <mergeCell ref="AYC1:AYF1"/>
    <mergeCell ref="AYG1:AYJ1"/>
    <mergeCell ref="AYK1:AYN1"/>
    <mergeCell ref="AYO1:AYR1"/>
    <mergeCell ref="AWW1:AWZ1"/>
    <mergeCell ref="AXA1:AXD1"/>
    <mergeCell ref="AXE1:AXH1"/>
    <mergeCell ref="AXI1:AXL1"/>
    <mergeCell ref="AXM1:AXP1"/>
    <mergeCell ref="AXQ1:AXT1"/>
    <mergeCell ref="BBM1:BBP1"/>
    <mergeCell ref="BBQ1:BBT1"/>
    <mergeCell ref="BBU1:BBX1"/>
    <mergeCell ref="BBY1:BCB1"/>
    <mergeCell ref="BCC1:BCF1"/>
    <mergeCell ref="BCG1:BCJ1"/>
    <mergeCell ref="BAO1:BAR1"/>
    <mergeCell ref="BAS1:BAV1"/>
    <mergeCell ref="BAW1:BAZ1"/>
    <mergeCell ref="BBA1:BBD1"/>
    <mergeCell ref="BBE1:BBH1"/>
    <mergeCell ref="BBI1:BBL1"/>
    <mergeCell ref="AZQ1:AZT1"/>
    <mergeCell ref="AZU1:AZX1"/>
    <mergeCell ref="AZY1:BAB1"/>
    <mergeCell ref="BAC1:BAF1"/>
    <mergeCell ref="BAG1:BAJ1"/>
    <mergeCell ref="BAK1:BAN1"/>
    <mergeCell ref="BEG1:BEJ1"/>
    <mergeCell ref="BEK1:BEN1"/>
    <mergeCell ref="BEO1:BER1"/>
    <mergeCell ref="BES1:BEV1"/>
    <mergeCell ref="BEW1:BEZ1"/>
    <mergeCell ref="BFA1:BFD1"/>
    <mergeCell ref="BDI1:BDL1"/>
    <mergeCell ref="BDM1:BDP1"/>
    <mergeCell ref="BDQ1:BDT1"/>
    <mergeCell ref="BDU1:BDX1"/>
    <mergeCell ref="BDY1:BEB1"/>
    <mergeCell ref="BEC1:BEF1"/>
    <mergeCell ref="BCK1:BCN1"/>
    <mergeCell ref="BCO1:BCR1"/>
    <mergeCell ref="BCS1:BCV1"/>
    <mergeCell ref="BCW1:BCZ1"/>
    <mergeCell ref="BDA1:BDD1"/>
    <mergeCell ref="BDE1:BDH1"/>
    <mergeCell ref="BHA1:BHD1"/>
    <mergeCell ref="BHE1:BHH1"/>
    <mergeCell ref="BHI1:BHL1"/>
    <mergeCell ref="BHM1:BHP1"/>
    <mergeCell ref="BHQ1:BHT1"/>
    <mergeCell ref="BHU1:BHX1"/>
    <mergeCell ref="BGC1:BGF1"/>
    <mergeCell ref="BGG1:BGJ1"/>
    <mergeCell ref="BGK1:BGN1"/>
    <mergeCell ref="BGO1:BGR1"/>
    <mergeCell ref="BGS1:BGV1"/>
    <mergeCell ref="BGW1:BGZ1"/>
    <mergeCell ref="BFE1:BFH1"/>
    <mergeCell ref="BFI1:BFL1"/>
    <mergeCell ref="BFM1:BFP1"/>
    <mergeCell ref="BFQ1:BFT1"/>
    <mergeCell ref="BFU1:BFX1"/>
    <mergeCell ref="BFY1:BGB1"/>
    <mergeCell ref="BJU1:BJX1"/>
    <mergeCell ref="BJY1:BKB1"/>
    <mergeCell ref="BKC1:BKF1"/>
    <mergeCell ref="BKG1:BKJ1"/>
    <mergeCell ref="BKK1:BKN1"/>
    <mergeCell ref="BKO1:BKR1"/>
    <mergeCell ref="BIW1:BIZ1"/>
    <mergeCell ref="BJA1:BJD1"/>
    <mergeCell ref="BJE1:BJH1"/>
    <mergeCell ref="BJI1:BJL1"/>
    <mergeCell ref="BJM1:BJP1"/>
    <mergeCell ref="BJQ1:BJT1"/>
    <mergeCell ref="BHY1:BIB1"/>
    <mergeCell ref="BIC1:BIF1"/>
    <mergeCell ref="BIG1:BIJ1"/>
    <mergeCell ref="BIK1:BIN1"/>
    <mergeCell ref="BIO1:BIR1"/>
    <mergeCell ref="BIS1:BIV1"/>
    <mergeCell ref="BMO1:BMR1"/>
    <mergeCell ref="BMS1:BMV1"/>
    <mergeCell ref="BMW1:BMZ1"/>
    <mergeCell ref="BNA1:BND1"/>
    <mergeCell ref="BNE1:BNH1"/>
    <mergeCell ref="BNI1:BNL1"/>
    <mergeCell ref="BLQ1:BLT1"/>
    <mergeCell ref="BLU1:BLX1"/>
    <mergeCell ref="BLY1:BMB1"/>
    <mergeCell ref="BMC1:BMF1"/>
    <mergeCell ref="BMG1:BMJ1"/>
    <mergeCell ref="BMK1:BMN1"/>
    <mergeCell ref="BKS1:BKV1"/>
    <mergeCell ref="BKW1:BKZ1"/>
    <mergeCell ref="BLA1:BLD1"/>
    <mergeCell ref="BLE1:BLH1"/>
    <mergeCell ref="BLI1:BLL1"/>
    <mergeCell ref="BLM1:BLP1"/>
    <mergeCell ref="BPI1:BPL1"/>
    <mergeCell ref="BPM1:BPP1"/>
    <mergeCell ref="BPQ1:BPT1"/>
    <mergeCell ref="BPU1:BPX1"/>
    <mergeCell ref="BPY1:BQB1"/>
    <mergeCell ref="BQC1:BQF1"/>
    <mergeCell ref="BOK1:BON1"/>
    <mergeCell ref="BOO1:BOR1"/>
    <mergeCell ref="BOS1:BOV1"/>
    <mergeCell ref="BOW1:BOZ1"/>
    <mergeCell ref="BPA1:BPD1"/>
    <mergeCell ref="BPE1:BPH1"/>
    <mergeCell ref="BNM1:BNP1"/>
    <mergeCell ref="BNQ1:BNT1"/>
    <mergeCell ref="BNU1:BNX1"/>
    <mergeCell ref="BNY1:BOB1"/>
    <mergeCell ref="BOC1:BOF1"/>
    <mergeCell ref="BOG1:BOJ1"/>
    <mergeCell ref="BSC1:BSF1"/>
    <mergeCell ref="BSG1:BSJ1"/>
    <mergeCell ref="BSK1:BSN1"/>
    <mergeCell ref="BSO1:BSR1"/>
    <mergeCell ref="BSS1:BSV1"/>
    <mergeCell ref="BSW1:BSZ1"/>
    <mergeCell ref="BRE1:BRH1"/>
    <mergeCell ref="BRI1:BRL1"/>
    <mergeCell ref="BRM1:BRP1"/>
    <mergeCell ref="BRQ1:BRT1"/>
    <mergeCell ref="BRU1:BRX1"/>
    <mergeCell ref="BRY1:BSB1"/>
    <mergeCell ref="BQG1:BQJ1"/>
    <mergeCell ref="BQK1:BQN1"/>
    <mergeCell ref="BQO1:BQR1"/>
    <mergeCell ref="BQS1:BQV1"/>
    <mergeCell ref="BQW1:BQZ1"/>
    <mergeCell ref="BRA1:BRD1"/>
    <mergeCell ref="BUW1:BUZ1"/>
    <mergeCell ref="BVA1:BVD1"/>
    <mergeCell ref="BVE1:BVH1"/>
    <mergeCell ref="BVI1:BVL1"/>
    <mergeCell ref="BVM1:BVP1"/>
    <mergeCell ref="BVQ1:BVT1"/>
    <mergeCell ref="BTY1:BUB1"/>
    <mergeCell ref="BUC1:BUF1"/>
    <mergeCell ref="BUG1:BUJ1"/>
    <mergeCell ref="BUK1:BUN1"/>
    <mergeCell ref="BUO1:BUR1"/>
    <mergeCell ref="BUS1:BUV1"/>
    <mergeCell ref="BTA1:BTD1"/>
    <mergeCell ref="BTE1:BTH1"/>
    <mergeCell ref="BTI1:BTL1"/>
    <mergeCell ref="BTM1:BTP1"/>
    <mergeCell ref="BTQ1:BTT1"/>
    <mergeCell ref="BTU1:BTX1"/>
    <mergeCell ref="BXQ1:BXT1"/>
    <mergeCell ref="BXU1:BXX1"/>
    <mergeCell ref="BXY1:BYB1"/>
    <mergeCell ref="BYC1:BYF1"/>
    <mergeCell ref="BYG1:BYJ1"/>
    <mergeCell ref="BYK1:BYN1"/>
    <mergeCell ref="BWS1:BWV1"/>
    <mergeCell ref="BWW1:BWZ1"/>
    <mergeCell ref="BXA1:BXD1"/>
    <mergeCell ref="BXE1:BXH1"/>
    <mergeCell ref="BXI1:BXL1"/>
    <mergeCell ref="BXM1:BXP1"/>
    <mergeCell ref="BVU1:BVX1"/>
    <mergeCell ref="BVY1:BWB1"/>
    <mergeCell ref="BWC1:BWF1"/>
    <mergeCell ref="BWG1:BWJ1"/>
    <mergeCell ref="BWK1:BWN1"/>
    <mergeCell ref="BWO1:BWR1"/>
    <mergeCell ref="CAK1:CAN1"/>
    <mergeCell ref="CAO1:CAR1"/>
    <mergeCell ref="CAS1:CAV1"/>
    <mergeCell ref="CAW1:CAZ1"/>
    <mergeCell ref="CBA1:CBD1"/>
    <mergeCell ref="CBE1:CBH1"/>
    <mergeCell ref="BZM1:BZP1"/>
    <mergeCell ref="BZQ1:BZT1"/>
    <mergeCell ref="BZU1:BZX1"/>
    <mergeCell ref="BZY1:CAB1"/>
    <mergeCell ref="CAC1:CAF1"/>
    <mergeCell ref="CAG1:CAJ1"/>
    <mergeCell ref="BYO1:BYR1"/>
    <mergeCell ref="BYS1:BYV1"/>
    <mergeCell ref="BYW1:BYZ1"/>
    <mergeCell ref="BZA1:BZD1"/>
    <mergeCell ref="BZE1:BZH1"/>
    <mergeCell ref="BZI1:BZL1"/>
    <mergeCell ref="CDE1:CDH1"/>
    <mergeCell ref="CDI1:CDL1"/>
    <mergeCell ref="CDM1:CDP1"/>
    <mergeCell ref="CDQ1:CDT1"/>
    <mergeCell ref="CDU1:CDX1"/>
    <mergeCell ref="CDY1:CEB1"/>
    <mergeCell ref="CCG1:CCJ1"/>
    <mergeCell ref="CCK1:CCN1"/>
    <mergeCell ref="CCO1:CCR1"/>
    <mergeCell ref="CCS1:CCV1"/>
    <mergeCell ref="CCW1:CCZ1"/>
    <mergeCell ref="CDA1:CDD1"/>
    <mergeCell ref="CBI1:CBL1"/>
    <mergeCell ref="CBM1:CBP1"/>
    <mergeCell ref="CBQ1:CBT1"/>
    <mergeCell ref="CBU1:CBX1"/>
    <mergeCell ref="CBY1:CCB1"/>
    <mergeCell ref="CCC1:CCF1"/>
    <mergeCell ref="CFY1:CGB1"/>
    <mergeCell ref="CGC1:CGF1"/>
    <mergeCell ref="CGG1:CGJ1"/>
    <mergeCell ref="CGK1:CGN1"/>
    <mergeCell ref="CGO1:CGR1"/>
    <mergeCell ref="CGS1:CGV1"/>
    <mergeCell ref="CFA1:CFD1"/>
    <mergeCell ref="CFE1:CFH1"/>
    <mergeCell ref="CFI1:CFL1"/>
    <mergeCell ref="CFM1:CFP1"/>
    <mergeCell ref="CFQ1:CFT1"/>
    <mergeCell ref="CFU1:CFX1"/>
    <mergeCell ref="CEC1:CEF1"/>
    <mergeCell ref="CEG1:CEJ1"/>
    <mergeCell ref="CEK1:CEN1"/>
    <mergeCell ref="CEO1:CER1"/>
    <mergeCell ref="CES1:CEV1"/>
    <mergeCell ref="CEW1:CEZ1"/>
    <mergeCell ref="CIS1:CIV1"/>
    <mergeCell ref="CIW1:CIZ1"/>
    <mergeCell ref="CJA1:CJD1"/>
    <mergeCell ref="CJE1:CJH1"/>
    <mergeCell ref="CJI1:CJL1"/>
    <mergeCell ref="CJM1:CJP1"/>
    <mergeCell ref="CHU1:CHX1"/>
    <mergeCell ref="CHY1:CIB1"/>
    <mergeCell ref="CIC1:CIF1"/>
    <mergeCell ref="CIG1:CIJ1"/>
    <mergeCell ref="CIK1:CIN1"/>
    <mergeCell ref="CIO1:CIR1"/>
    <mergeCell ref="CGW1:CGZ1"/>
    <mergeCell ref="CHA1:CHD1"/>
    <mergeCell ref="CHE1:CHH1"/>
    <mergeCell ref="CHI1:CHL1"/>
    <mergeCell ref="CHM1:CHP1"/>
    <mergeCell ref="CHQ1:CHT1"/>
    <mergeCell ref="CLM1:CLP1"/>
    <mergeCell ref="CLQ1:CLT1"/>
    <mergeCell ref="CLU1:CLX1"/>
    <mergeCell ref="CLY1:CMB1"/>
    <mergeCell ref="CMC1:CMF1"/>
    <mergeCell ref="CMG1:CMJ1"/>
    <mergeCell ref="CKO1:CKR1"/>
    <mergeCell ref="CKS1:CKV1"/>
    <mergeCell ref="CKW1:CKZ1"/>
    <mergeCell ref="CLA1:CLD1"/>
    <mergeCell ref="CLE1:CLH1"/>
    <mergeCell ref="CLI1:CLL1"/>
    <mergeCell ref="CJQ1:CJT1"/>
    <mergeCell ref="CJU1:CJX1"/>
    <mergeCell ref="CJY1:CKB1"/>
    <mergeCell ref="CKC1:CKF1"/>
    <mergeCell ref="CKG1:CKJ1"/>
    <mergeCell ref="CKK1:CKN1"/>
    <mergeCell ref="COG1:COJ1"/>
    <mergeCell ref="COK1:CON1"/>
    <mergeCell ref="COO1:COR1"/>
    <mergeCell ref="COS1:COV1"/>
    <mergeCell ref="COW1:COZ1"/>
    <mergeCell ref="CPA1:CPD1"/>
    <mergeCell ref="CNI1:CNL1"/>
    <mergeCell ref="CNM1:CNP1"/>
    <mergeCell ref="CNQ1:CNT1"/>
    <mergeCell ref="CNU1:CNX1"/>
    <mergeCell ref="CNY1:COB1"/>
    <mergeCell ref="COC1:COF1"/>
    <mergeCell ref="CMK1:CMN1"/>
    <mergeCell ref="CMO1:CMR1"/>
    <mergeCell ref="CMS1:CMV1"/>
    <mergeCell ref="CMW1:CMZ1"/>
    <mergeCell ref="CNA1:CND1"/>
    <mergeCell ref="CNE1:CNH1"/>
    <mergeCell ref="CRA1:CRD1"/>
    <mergeCell ref="CRE1:CRH1"/>
    <mergeCell ref="CRI1:CRL1"/>
    <mergeCell ref="CRM1:CRP1"/>
    <mergeCell ref="CRQ1:CRT1"/>
    <mergeCell ref="CRU1:CRX1"/>
    <mergeCell ref="CQC1:CQF1"/>
    <mergeCell ref="CQG1:CQJ1"/>
    <mergeCell ref="CQK1:CQN1"/>
    <mergeCell ref="CQO1:CQR1"/>
    <mergeCell ref="CQS1:CQV1"/>
    <mergeCell ref="CQW1:CQZ1"/>
    <mergeCell ref="CPE1:CPH1"/>
    <mergeCell ref="CPI1:CPL1"/>
    <mergeCell ref="CPM1:CPP1"/>
    <mergeCell ref="CPQ1:CPT1"/>
    <mergeCell ref="CPU1:CPX1"/>
    <mergeCell ref="CPY1:CQB1"/>
    <mergeCell ref="CTU1:CTX1"/>
    <mergeCell ref="CTY1:CUB1"/>
    <mergeCell ref="CUC1:CUF1"/>
    <mergeCell ref="CUG1:CUJ1"/>
    <mergeCell ref="CUK1:CUN1"/>
    <mergeCell ref="CUO1:CUR1"/>
    <mergeCell ref="CSW1:CSZ1"/>
    <mergeCell ref="CTA1:CTD1"/>
    <mergeCell ref="CTE1:CTH1"/>
    <mergeCell ref="CTI1:CTL1"/>
    <mergeCell ref="CTM1:CTP1"/>
    <mergeCell ref="CTQ1:CTT1"/>
    <mergeCell ref="CRY1:CSB1"/>
    <mergeCell ref="CSC1:CSF1"/>
    <mergeCell ref="CSG1:CSJ1"/>
    <mergeCell ref="CSK1:CSN1"/>
    <mergeCell ref="CSO1:CSR1"/>
    <mergeCell ref="CSS1:CSV1"/>
    <mergeCell ref="CWO1:CWR1"/>
    <mergeCell ref="CWS1:CWV1"/>
    <mergeCell ref="CWW1:CWZ1"/>
    <mergeCell ref="CXA1:CXD1"/>
    <mergeCell ref="CXE1:CXH1"/>
    <mergeCell ref="CXI1:CXL1"/>
    <mergeCell ref="CVQ1:CVT1"/>
    <mergeCell ref="CVU1:CVX1"/>
    <mergeCell ref="CVY1:CWB1"/>
    <mergeCell ref="CWC1:CWF1"/>
    <mergeCell ref="CWG1:CWJ1"/>
    <mergeCell ref="CWK1:CWN1"/>
    <mergeCell ref="CUS1:CUV1"/>
    <mergeCell ref="CUW1:CUZ1"/>
    <mergeCell ref="CVA1:CVD1"/>
    <mergeCell ref="CVE1:CVH1"/>
    <mergeCell ref="CVI1:CVL1"/>
    <mergeCell ref="CVM1:CVP1"/>
    <mergeCell ref="CZI1:CZL1"/>
    <mergeCell ref="CZM1:CZP1"/>
    <mergeCell ref="CZQ1:CZT1"/>
    <mergeCell ref="CZU1:CZX1"/>
    <mergeCell ref="CZY1:DAB1"/>
    <mergeCell ref="DAC1:DAF1"/>
    <mergeCell ref="CYK1:CYN1"/>
    <mergeCell ref="CYO1:CYR1"/>
    <mergeCell ref="CYS1:CYV1"/>
    <mergeCell ref="CYW1:CYZ1"/>
    <mergeCell ref="CZA1:CZD1"/>
    <mergeCell ref="CZE1:CZH1"/>
    <mergeCell ref="CXM1:CXP1"/>
    <mergeCell ref="CXQ1:CXT1"/>
    <mergeCell ref="CXU1:CXX1"/>
    <mergeCell ref="CXY1:CYB1"/>
    <mergeCell ref="CYC1:CYF1"/>
    <mergeCell ref="CYG1:CYJ1"/>
    <mergeCell ref="DCC1:DCF1"/>
    <mergeCell ref="DCG1:DCJ1"/>
    <mergeCell ref="DCK1:DCN1"/>
    <mergeCell ref="DCO1:DCR1"/>
    <mergeCell ref="DCS1:DCV1"/>
    <mergeCell ref="DCW1:DCZ1"/>
    <mergeCell ref="DBE1:DBH1"/>
    <mergeCell ref="DBI1:DBL1"/>
    <mergeCell ref="DBM1:DBP1"/>
    <mergeCell ref="DBQ1:DBT1"/>
    <mergeCell ref="DBU1:DBX1"/>
    <mergeCell ref="DBY1:DCB1"/>
    <mergeCell ref="DAG1:DAJ1"/>
    <mergeCell ref="DAK1:DAN1"/>
    <mergeCell ref="DAO1:DAR1"/>
    <mergeCell ref="DAS1:DAV1"/>
    <mergeCell ref="DAW1:DAZ1"/>
    <mergeCell ref="DBA1:DBD1"/>
    <mergeCell ref="DEW1:DEZ1"/>
    <mergeCell ref="DFA1:DFD1"/>
    <mergeCell ref="DFE1:DFH1"/>
    <mergeCell ref="DFI1:DFL1"/>
    <mergeCell ref="DFM1:DFP1"/>
    <mergeCell ref="DFQ1:DFT1"/>
    <mergeCell ref="DDY1:DEB1"/>
    <mergeCell ref="DEC1:DEF1"/>
    <mergeCell ref="DEG1:DEJ1"/>
    <mergeCell ref="DEK1:DEN1"/>
    <mergeCell ref="DEO1:DER1"/>
    <mergeCell ref="DES1:DEV1"/>
    <mergeCell ref="DDA1:DDD1"/>
    <mergeCell ref="DDE1:DDH1"/>
    <mergeCell ref="DDI1:DDL1"/>
    <mergeCell ref="DDM1:DDP1"/>
    <mergeCell ref="DDQ1:DDT1"/>
    <mergeCell ref="DDU1:DDX1"/>
    <mergeCell ref="DHQ1:DHT1"/>
    <mergeCell ref="DHU1:DHX1"/>
    <mergeCell ref="DHY1:DIB1"/>
    <mergeCell ref="DIC1:DIF1"/>
    <mergeCell ref="DIG1:DIJ1"/>
    <mergeCell ref="DIK1:DIN1"/>
    <mergeCell ref="DGS1:DGV1"/>
    <mergeCell ref="DGW1:DGZ1"/>
    <mergeCell ref="DHA1:DHD1"/>
    <mergeCell ref="DHE1:DHH1"/>
    <mergeCell ref="DHI1:DHL1"/>
    <mergeCell ref="DHM1:DHP1"/>
    <mergeCell ref="DFU1:DFX1"/>
    <mergeCell ref="DFY1:DGB1"/>
    <mergeCell ref="DGC1:DGF1"/>
    <mergeCell ref="DGG1:DGJ1"/>
    <mergeCell ref="DGK1:DGN1"/>
    <mergeCell ref="DGO1:DGR1"/>
    <mergeCell ref="DKK1:DKN1"/>
    <mergeCell ref="DKO1:DKR1"/>
    <mergeCell ref="DKS1:DKV1"/>
    <mergeCell ref="DKW1:DKZ1"/>
    <mergeCell ref="DLA1:DLD1"/>
    <mergeCell ref="DLE1:DLH1"/>
    <mergeCell ref="DJM1:DJP1"/>
    <mergeCell ref="DJQ1:DJT1"/>
    <mergeCell ref="DJU1:DJX1"/>
    <mergeCell ref="DJY1:DKB1"/>
    <mergeCell ref="DKC1:DKF1"/>
    <mergeCell ref="DKG1:DKJ1"/>
    <mergeCell ref="DIO1:DIR1"/>
    <mergeCell ref="DIS1:DIV1"/>
    <mergeCell ref="DIW1:DIZ1"/>
    <mergeCell ref="DJA1:DJD1"/>
    <mergeCell ref="DJE1:DJH1"/>
    <mergeCell ref="DJI1:DJL1"/>
    <mergeCell ref="DNE1:DNH1"/>
    <mergeCell ref="DNI1:DNL1"/>
    <mergeCell ref="DNM1:DNP1"/>
    <mergeCell ref="DNQ1:DNT1"/>
    <mergeCell ref="DNU1:DNX1"/>
    <mergeCell ref="DNY1:DOB1"/>
    <mergeCell ref="DMG1:DMJ1"/>
    <mergeCell ref="DMK1:DMN1"/>
    <mergeCell ref="DMO1:DMR1"/>
    <mergeCell ref="DMS1:DMV1"/>
    <mergeCell ref="DMW1:DMZ1"/>
    <mergeCell ref="DNA1:DND1"/>
    <mergeCell ref="DLI1:DLL1"/>
    <mergeCell ref="DLM1:DLP1"/>
    <mergeCell ref="DLQ1:DLT1"/>
    <mergeCell ref="DLU1:DLX1"/>
    <mergeCell ref="DLY1:DMB1"/>
    <mergeCell ref="DMC1:DMF1"/>
    <mergeCell ref="DPY1:DQB1"/>
    <mergeCell ref="DQC1:DQF1"/>
    <mergeCell ref="DQG1:DQJ1"/>
    <mergeCell ref="DQK1:DQN1"/>
    <mergeCell ref="DQO1:DQR1"/>
    <mergeCell ref="DQS1:DQV1"/>
    <mergeCell ref="DPA1:DPD1"/>
    <mergeCell ref="DPE1:DPH1"/>
    <mergeCell ref="DPI1:DPL1"/>
    <mergeCell ref="DPM1:DPP1"/>
    <mergeCell ref="DPQ1:DPT1"/>
    <mergeCell ref="DPU1:DPX1"/>
    <mergeCell ref="DOC1:DOF1"/>
    <mergeCell ref="DOG1:DOJ1"/>
    <mergeCell ref="DOK1:DON1"/>
    <mergeCell ref="DOO1:DOR1"/>
    <mergeCell ref="DOS1:DOV1"/>
    <mergeCell ref="DOW1:DOZ1"/>
    <mergeCell ref="DSS1:DSV1"/>
    <mergeCell ref="DSW1:DSZ1"/>
    <mergeCell ref="DTA1:DTD1"/>
    <mergeCell ref="DTE1:DTH1"/>
    <mergeCell ref="DTI1:DTL1"/>
    <mergeCell ref="DTM1:DTP1"/>
    <mergeCell ref="DRU1:DRX1"/>
    <mergeCell ref="DRY1:DSB1"/>
    <mergeCell ref="DSC1:DSF1"/>
    <mergeCell ref="DSG1:DSJ1"/>
    <mergeCell ref="DSK1:DSN1"/>
    <mergeCell ref="DSO1:DSR1"/>
    <mergeCell ref="DQW1:DQZ1"/>
    <mergeCell ref="DRA1:DRD1"/>
    <mergeCell ref="DRE1:DRH1"/>
    <mergeCell ref="DRI1:DRL1"/>
    <mergeCell ref="DRM1:DRP1"/>
    <mergeCell ref="DRQ1:DRT1"/>
    <mergeCell ref="DVM1:DVP1"/>
    <mergeCell ref="DVQ1:DVT1"/>
    <mergeCell ref="DVU1:DVX1"/>
    <mergeCell ref="DVY1:DWB1"/>
    <mergeCell ref="DWC1:DWF1"/>
    <mergeCell ref="DWG1:DWJ1"/>
    <mergeCell ref="DUO1:DUR1"/>
    <mergeCell ref="DUS1:DUV1"/>
    <mergeCell ref="DUW1:DUZ1"/>
    <mergeCell ref="DVA1:DVD1"/>
    <mergeCell ref="DVE1:DVH1"/>
    <mergeCell ref="DVI1:DVL1"/>
    <mergeCell ref="DTQ1:DTT1"/>
    <mergeCell ref="DTU1:DTX1"/>
    <mergeCell ref="DTY1:DUB1"/>
    <mergeCell ref="DUC1:DUF1"/>
    <mergeCell ref="DUG1:DUJ1"/>
    <mergeCell ref="DUK1:DUN1"/>
    <mergeCell ref="DYG1:DYJ1"/>
    <mergeCell ref="DYK1:DYN1"/>
    <mergeCell ref="DYO1:DYR1"/>
    <mergeCell ref="DYS1:DYV1"/>
    <mergeCell ref="DYW1:DYZ1"/>
    <mergeCell ref="DZA1:DZD1"/>
    <mergeCell ref="DXI1:DXL1"/>
    <mergeCell ref="DXM1:DXP1"/>
    <mergeCell ref="DXQ1:DXT1"/>
    <mergeCell ref="DXU1:DXX1"/>
    <mergeCell ref="DXY1:DYB1"/>
    <mergeCell ref="DYC1:DYF1"/>
    <mergeCell ref="DWK1:DWN1"/>
    <mergeCell ref="DWO1:DWR1"/>
    <mergeCell ref="DWS1:DWV1"/>
    <mergeCell ref="DWW1:DWZ1"/>
    <mergeCell ref="DXA1:DXD1"/>
    <mergeCell ref="DXE1:DXH1"/>
    <mergeCell ref="EBA1:EBD1"/>
    <mergeCell ref="EBE1:EBH1"/>
    <mergeCell ref="EBI1:EBL1"/>
    <mergeCell ref="EBM1:EBP1"/>
    <mergeCell ref="EBQ1:EBT1"/>
    <mergeCell ref="EBU1:EBX1"/>
    <mergeCell ref="EAC1:EAF1"/>
    <mergeCell ref="EAG1:EAJ1"/>
    <mergeCell ref="EAK1:EAN1"/>
    <mergeCell ref="EAO1:EAR1"/>
    <mergeCell ref="EAS1:EAV1"/>
    <mergeCell ref="EAW1:EAZ1"/>
    <mergeCell ref="DZE1:DZH1"/>
    <mergeCell ref="DZI1:DZL1"/>
    <mergeCell ref="DZM1:DZP1"/>
    <mergeCell ref="DZQ1:DZT1"/>
    <mergeCell ref="DZU1:DZX1"/>
    <mergeCell ref="DZY1:EAB1"/>
    <mergeCell ref="EDU1:EDX1"/>
    <mergeCell ref="EDY1:EEB1"/>
    <mergeCell ref="EEC1:EEF1"/>
    <mergeCell ref="EEG1:EEJ1"/>
    <mergeCell ref="EEK1:EEN1"/>
    <mergeCell ref="EEO1:EER1"/>
    <mergeCell ref="ECW1:ECZ1"/>
    <mergeCell ref="EDA1:EDD1"/>
    <mergeCell ref="EDE1:EDH1"/>
    <mergeCell ref="EDI1:EDL1"/>
    <mergeCell ref="EDM1:EDP1"/>
    <mergeCell ref="EDQ1:EDT1"/>
    <mergeCell ref="EBY1:ECB1"/>
    <mergeCell ref="ECC1:ECF1"/>
    <mergeCell ref="ECG1:ECJ1"/>
    <mergeCell ref="ECK1:ECN1"/>
    <mergeCell ref="ECO1:ECR1"/>
    <mergeCell ref="ECS1:ECV1"/>
    <mergeCell ref="EGO1:EGR1"/>
    <mergeCell ref="EGS1:EGV1"/>
    <mergeCell ref="EGW1:EGZ1"/>
    <mergeCell ref="EHA1:EHD1"/>
    <mergeCell ref="EHE1:EHH1"/>
    <mergeCell ref="EHI1:EHL1"/>
    <mergeCell ref="EFQ1:EFT1"/>
    <mergeCell ref="EFU1:EFX1"/>
    <mergeCell ref="EFY1:EGB1"/>
    <mergeCell ref="EGC1:EGF1"/>
    <mergeCell ref="EGG1:EGJ1"/>
    <mergeCell ref="EGK1:EGN1"/>
    <mergeCell ref="EES1:EEV1"/>
    <mergeCell ref="EEW1:EEZ1"/>
    <mergeCell ref="EFA1:EFD1"/>
    <mergeCell ref="EFE1:EFH1"/>
    <mergeCell ref="EFI1:EFL1"/>
    <mergeCell ref="EFM1:EFP1"/>
    <mergeCell ref="EJI1:EJL1"/>
    <mergeCell ref="EJM1:EJP1"/>
    <mergeCell ref="EJQ1:EJT1"/>
    <mergeCell ref="EJU1:EJX1"/>
    <mergeCell ref="EJY1:EKB1"/>
    <mergeCell ref="EKC1:EKF1"/>
    <mergeCell ref="EIK1:EIN1"/>
    <mergeCell ref="EIO1:EIR1"/>
    <mergeCell ref="EIS1:EIV1"/>
    <mergeCell ref="EIW1:EIZ1"/>
    <mergeCell ref="EJA1:EJD1"/>
    <mergeCell ref="EJE1:EJH1"/>
    <mergeCell ref="EHM1:EHP1"/>
    <mergeCell ref="EHQ1:EHT1"/>
    <mergeCell ref="EHU1:EHX1"/>
    <mergeCell ref="EHY1:EIB1"/>
    <mergeCell ref="EIC1:EIF1"/>
    <mergeCell ref="EIG1:EIJ1"/>
    <mergeCell ref="EMC1:EMF1"/>
    <mergeCell ref="EMG1:EMJ1"/>
    <mergeCell ref="EMK1:EMN1"/>
    <mergeCell ref="EMO1:EMR1"/>
    <mergeCell ref="EMS1:EMV1"/>
    <mergeCell ref="EMW1:EMZ1"/>
    <mergeCell ref="ELE1:ELH1"/>
    <mergeCell ref="ELI1:ELL1"/>
    <mergeCell ref="ELM1:ELP1"/>
    <mergeCell ref="ELQ1:ELT1"/>
    <mergeCell ref="ELU1:ELX1"/>
    <mergeCell ref="ELY1:EMB1"/>
    <mergeCell ref="EKG1:EKJ1"/>
    <mergeCell ref="EKK1:EKN1"/>
    <mergeCell ref="EKO1:EKR1"/>
    <mergeCell ref="EKS1:EKV1"/>
    <mergeCell ref="EKW1:EKZ1"/>
    <mergeCell ref="ELA1:ELD1"/>
    <mergeCell ref="EOW1:EOZ1"/>
    <mergeCell ref="EPA1:EPD1"/>
    <mergeCell ref="EPE1:EPH1"/>
    <mergeCell ref="EPI1:EPL1"/>
    <mergeCell ref="EPM1:EPP1"/>
    <mergeCell ref="EPQ1:EPT1"/>
    <mergeCell ref="ENY1:EOB1"/>
    <mergeCell ref="EOC1:EOF1"/>
    <mergeCell ref="EOG1:EOJ1"/>
    <mergeCell ref="EOK1:EON1"/>
    <mergeCell ref="EOO1:EOR1"/>
    <mergeCell ref="EOS1:EOV1"/>
    <mergeCell ref="ENA1:END1"/>
    <mergeCell ref="ENE1:ENH1"/>
    <mergeCell ref="ENI1:ENL1"/>
    <mergeCell ref="ENM1:ENP1"/>
    <mergeCell ref="ENQ1:ENT1"/>
    <mergeCell ref="ENU1:ENX1"/>
    <mergeCell ref="ERQ1:ERT1"/>
    <mergeCell ref="ERU1:ERX1"/>
    <mergeCell ref="ERY1:ESB1"/>
    <mergeCell ref="ESC1:ESF1"/>
    <mergeCell ref="ESG1:ESJ1"/>
    <mergeCell ref="ESK1:ESN1"/>
    <mergeCell ref="EQS1:EQV1"/>
    <mergeCell ref="EQW1:EQZ1"/>
    <mergeCell ref="ERA1:ERD1"/>
    <mergeCell ref="ERE1:ERH1"/>
    <mergeCell ref="ERI1:ERL1"/>
    <mergeCell ref="ERM1:ERP1"/>
    <mergeCell ref="EPU1:EPX1"/>
    <mergeCell ref="EPY1:EQB1"/>
    <mergeCell ref="EQC1:EQF1"/>
    <mergeCell ref="EQG1:EQJ1"/>
    <mergeCell ref="EQK1:EQN1"/>
    <mergeCell ref="EQO1:EQR1"/>
    <mergeCell ref="EUK1:EUN1"/>
    <mergeCell ref="EUO1:EUR1"/>
    <mergeCell ref="EUS1:EUV1"/>
    <mergeCell ref="EUW1:EUZ1"/>
    <mergeCell ref="EVA1:EVD1"/>
    <mergeCell ref="EVE1:EVH1"/>
    <mergeCell ref="ETM1:ETP1"/>
    <mergeCell ref="ETQ1:ETT1"/>
    <mergeCell ref="ETU1:ETX1"/>
    <mergeCell ref="ETY1:EUB1"/>
    <mergeCell ref="EUC1:EUF1"/>
    <mergeCell ref="EUG1:EUJ1"/>
    <mergeCell ref="ESO1:ESR1"/>
    <mergeCell ref="ESS1:ESV1"/>
    <mergeCell ref="ESW1:ESZ1"/>
    <mergeCell ref="ETA1:ETD1"/>
    <mergeCell ref="ETE1:ETH1"/>
    <mergeCell ref="ETI1:ETL1"/>
    <mergeCell ref="EXE1:EXH1"/>
    <mergeCell ref="EXI1:EXL1"/>
    <mergeCell ref="EXM1:EXP1"/>
    <mergeCell ref="EXQ1:EXT1"/>
    <mergeCell ref="EXU1:EXX1"/>
    <mergeCell ref="EXY1:EYB1"/>
    <mergeCell ref="EWG1:EWJ1"/>
    <mergeCell ref="EWK1:EWN1"/>
    <mergeCell ref="EWO1:EWR1"/>
    <mergeCell ref="EWS1:EWV1"/>
    <mergeCell ref="EWW1:EWZ1"/>
    <mergeCell ref="EXA1:EXD1"/>
    <mergeCell ref="EVI1:EVL1"/>
    <mergeCell ref="EVM1:EVP1"/>
    <mergeCell ref="EVQ1:EVT1"/>
    <mergeCell ref="EVU1:EVX1"/>
    <mergeCell ref="EVY1:EWB1"/>
    <mergeCell ref="EWC1:EWF1"/>
    <mergeCell ref="EZY1:FAB1"/>
    <mergeCell ref="FAC1:FAF1"/>
    <mergeCell ref="FAG1:FAJ1"/>
    <mergeCell ref="FAK1:FAN1"/>
    <mergeCell ref="FAO1:FAR1"/>
    <mergeCell ref="FAS1:FAV1"/>
    <mergeCell ref="EZA1:EZD1"/>
    <mergeCell ref="EZE1:EZH1"/>
    <mergeCell ref="EZI1:EZL1"/>
    <mergeCell ref="EZM1:EZP1"/>
    <mergeCell ref="EZQ1:EZT1"/>
    <mergeCell ref="EZU1:EZX1"/>
    <mergeCell ref="EYC1:EYF1"/>
    <mergeCell ref="EYG1:EYJ1"/>
    <mergeCell ref="EYK1:EYN1"/>
    <mergeCell ref="EYO1:EYR1"/>
    <mergeCell ref="EYS1:EYV1"/>
    <mergeCell ref="EYW1:EYZ1"/>
    <mergeCell ref="FCS1:FCV1"/>
    <mergeCell ref="FCW1:FCZ1"/>
    <mergeCell ref="FDA1:FDD1"/>
    <mergeCell ref="FDE1:FDH1"/>
    <mergeCell ref="FDI1:FDL1"/>
    <mergeCell ref="FDM1:FDP1"/>
    <mergeCell ref="FBU1:FBX1"/>
    <mergeCell ref="FBY1:FCB1"/>
    <mergeCell ref="FCC1:FCF1"/>
    <mergeCell ref="FCG1:FCJ1"/>
    <mergeCell ref="FCK1:FCN1"/>
    <mergeCell ref="FCO1:FCR1"/>
    <mergeCell ref="FAW1:FAZ1"/>
    <mergeCell ref="FBA1:FBD1"/>
    <mergeCell ref="FBE1:FBH1"/>
    <mergeCell ref="FBI1:FBL1"/>
    <mergeCell ref="FBM1:FBP1"/>
    <mergeCell ref="FBQ1:FBT1"/>
    <mergeCell ref="FFM1:FFP1"/>
    <mergeCell ref="FFQ1:FFT1"/>
    <mergeCell ref="FFU1:FFX1"/>
    <mergeCell ref="FFY1:FGB1"/>
    <mergeCell ref="FGC1:FGF1"/>
    <mergeCell ref="FGG1:FGJ1"/>
    <mergeCell ref="FEO1:FER1"/>
    <mergeCell ref="FES1:FEV1"/>
    <mergeCell ref="FEW1:FEZ1"/>
    <mergeCell ref="FFA1:FFD1"/>
    <mergeCell ref="FFE1:FFH1"/>
    <mergeCell ref="FFI1:FFL1"/>
    <mergeCell ref="FDQ1:FDT1"/>
    <mergeCell ref="FDU1:FDX1"/>
    <mergeCell ref="FDY1:FEB1"/>
    <mergeCell ref="FEC1:FEF1"/>
    <mergeCell ref="FEG1:FEJ1"/>
    <mergeCell ref="FEK1:FEN1"/>
    <mergeCell ref="FIG1:FIJ1"/>
    <mergeCell ref="FIK1:FIN1"/>
    <mergeCell ref="FIO1:FIR1"/>
    <mergeCell ref="FIS1:FIV1"/>
    <mergeCell ref="FIW1:FIZ1"/>
    <mergeCell ref="FJA1:FJD1"/>
    <mergeCell ref="FHI1:FHL1"/>
    <mergeCell ref="FHM1:FHP1"/>
    <mergeCell ref="FHQ1:FHT1"/>
    <mergeCell ref="FHU1:FHX1"/>
    <mergeCell ref="FHY1:FIB1"/>
    <mergeCell ref="FIC1:FIF1"/>
    <mergeCell ref="FGK1:FGN1"/>
    <mergeCell ref="FGO1:FGR1"/>
    <mergeCell ref="FGS1:FGV1"/>
    <mergeCell ref="FGW1:FGZ1"/>
    <mergeCell ref="FHA1:FHD1"/>
    <mergeCell ref="FHE1:FHH1"/>
    <mergeCell ref="FLA1:FLD1"/>
    <mergeCell ref="FLE1:FLH1"/>
    <mergeCell ref="FLI1:FLL1"/>
    <mergeCell ref="FLM1:FLP1"/>
    <mergeCell ref="FLQ1:FLT1"/>
    <mergeCell ref="FLU1:FLX1"/>
    <mergeCell ref="FKC1:FKF1"/>
    <mergeCell ref="FKG1:FKJ1"/>
    <mergeCell ref="FKK1:FKN1"/>
    <mergeCell ref="FKO1:FKR1"/>
    <mergeCell ref="FKS1:FKV1"/>
    <mergeCell ref="FKW1:FKZ1"/>
    <mergeCell ref="FJE1:FJH1"/>
    <mergeCell ref="FJI1:FJL1"/>
    <mergeCell ref="FJM1:FJP1"/>
    <mergeCell ref="FJQ1:FJT1"/>
    <mergeCell ref="FJU1:FJX1"/>
    <mergeCell ref="FJY1:FKB1"/>
    <mergeCell ref="FNU1:FNX1"/>
    <mergeCell ref="FNY1:FOB1"/>
    <mergeCell ref="FOC1:FOF1"/>
    <mergeCell ref="FOG1:FOJ1"/>
    <mergeCell ref="FOK1:FON1"/>
    <mergeCell ref="FOO1:FOR1"/>
    <mergeCell ref="FMW1:FMZ1"/>
    <mergeCell ref="FNA1:FND1"/>
    <mergeCell ref="FNE1:FNH1"/>
    <mergeCell ref="FNI1:FNL1"/>
    <mergeCell ref="FNM1:FNP1"/>
    <mergeCell ref="FNQ1:FNT1"/>
    <mergeCell ref="FLY1:FMB1"/>
    <mergeCell ref="FMC1:FMF1"/>
    <mergeCell ref="FMG1:FMJ1"/>
    <mergeCell ref="FMK1:FMN1"/>
    <mergeCell ref="FMO1:FMR1"/>
    <mergeCell ref="FMS1:FMV1"/>
    <mergeCell ref="FQO1:FQR1"/>
    <mergeCell ref="FQS1:FQV1"/>
    <mergeCell ref="FQW1:FQZ1"/>
    <mergeCell ref="FRA1:FRD1"/>
    <mergeCell ref="FRE1:FRH1"/>
    <mergeCell ref="FRI1:FRL1"/>
    <mergeCell ref="FPQ1:FPT1"/>
    <mergeCell ref="FPU1:FPX1"/>
    <mergeCell ref="FPY1:FQB1"/>
    <mergeCell ref="FQC1:FQF1"/>
    <mergeCell ref="FQG1:FQJ1"/>
    <mergeCell ref="FQK1:FQN1"/>
    <mergeCell ref="FOS1:FOV1"/>
    <mergeCell ref="FOW1:FOZ1"/>
    <mergeCell ref="FPA1:FPD1"/>
    <mergeCell ref="FPE1:FPH1"/>
    <mergeCell ref="FPI1:FPL1"/>
    <mergeCell ref="FPM1:FPP1"/>
    <mergeCell ref="FTI1:FTL1"/>
    <mergeCell ref="FTM1:FTP1"/>
    <mergeCell ref="FTQ1:FTT1"/>
    <mergeCell ref="FTU1:FTX1"/>
    <mergeCell ref="FTY1:FUB1"/>
    <mergeCell ref="FUC1:FUF1"/>
    <mergeCell ref="FSK1:FSN1"/>
    <mergeCell ref="FSO1:FSR1"/>
    <mergeCell ref="FSS1:FSV1"/>
    <mergeCell ref="FSW1:FSZ1"/>
    <mergeCell ref="FTA1:FTD1"/>
    <mergeCell ref="FTE1:FTH1"/>
    <mergeCell ref="FRM1:FRP1"/>
    <mergeCell ref="FRQ1:FRT1"/>
    <mergeCell ref="FRU1:FRX1"/>
    <mergeCell ref="FRY1:FSB1"/>
    <mergeCell ref="FSC1:FSF1"/>
    <mergeCell ref="FSG1:FSJ1"/>
    <mergeCell ref="FWC1:FWF1"/>
    <mergeCell ref="FWG1:FWJ1"/>
    <mergeCell ref="FWK1:FWN1"/>
    <mergeCell ref="FWO1:FWR1"/>
    <mergeCell ref="FWS1:FWV1"/>
    <mergeCell ref="FWW1:FWZ1"/>
    <mergeCell ref="FVE1:FVH1"/>
    <mergeCell ref="FVI1:FVL1"/>
    <mergeCell ref="FVM1:FVP1"/>
    <mergeCell ref="FVQ1:FVT1"/>
    <mergeCell ref="FVU1:FVX1"/>
    <mergeCell ref="FVY1:FWB1"/>
    <mergeCell ref="FUG1:FUJ1"/>
    <mergeCell ref="FUK1:FUN1"/>
    <mergeCell ref="FUO1:FUR1"/>
    <mergeCell ref="FUS1:FUV1"/>
    <mergeCell ref="FUW1:FUZ1"/>
    <mergeCell ref="FVA1:FVD1"/>
    <mergeCell ref="FYW1:FYZ1"/>
    <mergeCell ref="FZA1:FZD1"/>
    <mergeCell ref="FZE1:FZH1"/>
    <mergeCell ref="FZI1:FZL1"/>
    <mergeCell ref="FZM1:FZP1"/>
    <mergeCell ref="FZQ1:FZT1"/>
    <mergeCell ref="FXY1:FYB1"/>
    <mergeCell ref="FYC1:FYF1"/>
    <mergeCell ref="FYG1:FYJ1"/>
    <mergeCell ref="FYK1:FYN1"/>
    <mergeCell ref="FYO1:FYR1"/>
    <mergeCell ref="FYS1:FYV1"/>
    <mergeCell ref="FXA1:FXD1"/>
    <mergeCell ref="FXE1:FXH1"/>
    <mergeCell ref="FXI1:FXL1"/>
    <mergeCell ref="FXM1:FXP1"/>
    <mergeCell ref="FXQ1:FXT1"/>
    <mergeCell ref="FXU1:FXX1"/>
    <mergeCell ref="GBQ1:GBT1"/>
    <mergeCell ref="GBU1:GBX1"/>
    <mergeCell ref="GBY1:GCB1"/>
    <mergeCell ref="GCC1:GCF1"/>
    <mergeCell ref="GCG1:GCJ1"/>
    <mergeCell ref="GCK1:GCN1"/>
    <mergeCell ref="GAS1:GAV1"/>
    <mergeCell ref="GAW1:GAZ1"/>
    <mergeCell ref="GBA1:GBD1"/>
    <mergeCell ref="GBE1:GBH1"/>
    <mergeCell ref="GBI1:GBL1"/>
    <mergeCell ref="GBM1:GBP1"/>
    <mergeCell ref="FZU1:FZX1"/>
    <mergeCell ref="FZY1:GAB1"/>
    <mergeCell ref="GAC1:GAF1"/>
    <mergeCell ref="GAG1:GAJ1"/>
    <mergeCell ref="GAK1:GAN1"/>
    <mergeCell ref="GAO1:GAR1"/>
    <mergeCell ref="GEK1:GEN1"/>
    <mergeCell ref="GEO1:GER1"/>
    <mergeCell ref="GES1:GEV1"/>
    <mergeCell ref="GEW1:GEZ1"/>
    <mergeCell ref="GFA1:GFD1"/>
    <mergeCell ref="GFE1:GFH1"/>
    <mergeCell ref="GDM1:GDP1"/>
    <mergeCell ref="GDQ1:GDT1"/>
    <mergeCell ref="GDU1:GDX1"/>
    <mergeCell ref="GDY1:GEB1"/>
    <mergeCell ref="GEC1:GEF1"/>
    <mergeCell ref="GEG1:GEJ1"/>
    <mergeCell ref="GCO1:GCR1"/>
    <mergeCell ref="GCS1:GCV1"/>
    <mergeCell ref="GCW1:GCZ1"/>
    <mergeCell ref="GDA1:GDD1"/>
    <mergeCell ref="GDE1:GDH1"/>
    <mergeCell ref="GDI1:GDL1"/>
    <mergeCell ref="GHE1:GHH1"/>
    <mergeCell ref="GHI1:GHL1"/>
    <mergeCell ref="GHM1:GHP1"/>
    <mergeCell ref="GHQ1:GHT1"/>
    <mergeCell ref="GHU1:GHX1"/>
    <mergeCell ref="GHY1:GIB1"/>
    <mergeCell ref="GGG1:GGJ1"/>
    <mergeCell ref="GGK1:GGN1"/>
    <mergeCell ref="GGO1:GGR1"/>
    <mergeCell ref="GGS1:GGV1"/>
    <mergeCell ref="GGW1:GGZ1"/>
    <mergeCell ref="GHA1:GHD1"/>
    <mergeCell ref="GFI1:GFL1"/>
    <mergeCell ref="GFM1:GFP1"/>
    <mergeCell ref="GFQ1:GFT1"/>
    <mergeCell ref="GFU1:GFX1"/>
    <mergeCell ref="GFY1:GGB1"/>
    <mergeCell ref="GGC1:GGF1"/>
    <mergeCell ref="GJY1:GKB1"/>
    <mergeCell ref="GKC1:GKF1"/>
    <mergeCell ref="GKG1:GKJ1"/>
    <mergeCell ref="GKK1:GKN1"/>
    <mergeCell ref="GKO1:GKR1"/>
    <mergeCell ref="GKS1:GKV1"/>
    <mergeCell ref="GJA1:GJD1"/>
    <mergeCell ref="GJE1:GJH1"/>
    <mergeCell ref="GJI1:GJL1"/>
    <mergeCell ref="GJM1:GJP1"/>
    <mergeCell ref="GJQ1:GJT1"/>
    <mergeCell ref="GJU1:GJX1"/>
    <mergeCell ref="GIC1:GIF1"/>
    <mergeCell ref="GIG1:GIJ1"/>
    <mergeCell ref="GIK1:GIN1"/>
    <mergeCell ref="GIO1:GIR1"/>
    <mergeCell ref="GIS1:GIV1"/>
    <mergeCell ref="GIW1:GIZ1"/>
    <mergeCell ref="GMS1:GMV1"/>
    <mergeCell ref="GMW1:GMZ1"/>
    <mergeCell ref="GNA1:GND1"/>
    <mergeCell ref="GNE1:GNH1"/>
    <mergeCell ref="GNI1:GNL1"/>
    <mergeCell ref="GNM1:GNP1"/>
    <mergeCell ref="GLU1:GLX1"/>
    <mergeCell ref="GLY1:GMB1"/>
    <mergeCell ref="GMC1:GMF1"/>
    <mergeCell ref="GMG1:GMJ1"/>
    <mergeCell ref="GMK1:GMN1"/>
    <mergeCell ref="GMO1:GMR1"/>
    <mergeCell ref="GKW1:GKZ1"/>
    <mergeCell ref="GLA1:GLD1"/>
    <mergeCell ref="GLE1:GLH1"/>
    <mergeCell ref="GLI1:GLL1"/>
    <mergeCell ref="GLM1:GLP1"/>
    <mergeCell ref="GLQ1:GLT1"/>
    <mergeCell ref="GPM1:GPP1"/>
    <mergeCell ref="GPQ1:GPT1"/>
    <mergeCell ref="GPU1:GPX1"/>
    <mergeCell ref="GPY1:GQB1"/>
    <mergeCell ref="GQC1:GQF1"/>
    <mergeCell ref="GQG1:GQJ1"/>
    <mergeCell ref="GOO1:GOR1"/>
    <mergeCell ref="GOS1:GOV1"/>
    <mergeCell ref="GOW1:GOZ1"/>
    <mergeCell ref="GPA1:GPD1"/>
    <mergeCell ref="GPE1:GPH1"/>
    <mergeCell ref="GPI1:GPL1"/>
    <mergeCell ref="GNQ1:GNT1"/>
    <mergeCell ref="GNU1:GNX1"/>
    <mergeCell ref="GNY1:GOB1"/>
    <mergeCell ref="GOC1:GOF1"/>
    <mergeCell ref="GOG1:GOJ1"/>
    <mergeCell ref="GOK1:GON1"/>
    <mergeCell ref="GSG1:GSJ1"/>
    <mergeCell ref="GSK1:GSN1"/>
    <mergeCell ref="GSO1:GSR1"/>
    <mergeCell ref="GSS1:GSV1"/>
    <mergeCell ref="GSW1:GSZ1"/>
    <mergeCell ref="GTA1:GTD1"/>
    <mergeCell ref="GRI1:GRL1"/>
    <mergeCell ref="GRM1:GRP1"/>
    <mergeCell ref="GRQ1:GRT1"/>
    <mergeCell ref="GRU1:GRX1"/>
    <mergeCell ref="GRY1:GSB1"/>
    <mergeCell ref="GSC1:GSF1"/>
    <mergeCell ref="GQK1:GQN1"/>
    <mergeCell ref="GQO1:GQR1"/>
    <mergeCell ref="GQS1:GQV1"/>
    <mergeCell ref="GQW1:GQZ1"/>
    <mergeCell ref="GRA1:GRD1"/>
    <mergeCell ref="GRE1:GRH1"/>
    <mergeCell ref="GVA1:GVD1"/>
    <mergeCell ref="GVE1:GVH1"/>
    <mergeCell ref="GVI1:GVL1"/>
    <mergeCell ref="GVM1:GVP1"/>
    <mergeCell ref="GVQ1:GVT1"/>
    <mergeCell ref="GVU1:GVX1"/>
    <mergeCell ref="GUC1:GUF1"/>
    <mergeCell ref="GUG1:GUJ1"/>
    <mergeCell ref="GUK1:GUN1"/>
    <mergeCell ref="GUO1:GUR1"/>
    <mergeCell ref="GUS1:GUV1"/>
    <mergeCell ref="GUW1:GUZ1"/>
    <mergeCell ref="GTE1:GTH1"/>
    <mergeCell ref="GTI1:GTL1"/>
    <mergeCell ref="GTM1:GTP1"/>
    <mergeCell ref="GTQ1:GTT1"/>
    <mergeCell ref="GTU1:GTX1"/>
    <mergeCell ref="GTY1:GUB1"/>
    <mergeCell ref="GXU1:GXX1"/>
    <mergeCell ref="GXY1:GYB1"/>
    <mergeCell ref="GYC1:GYF1"/>
    <mergeCell ref="GYG1:GYJ1"/>
    <mergeCell ref="GYK1:GYN1"/>
    <mergeCell ref="GYO1:GYR1"/>
    <mergeCell ref="GWW1:GWZ1"/>
    <mergeCell ref="GXA1:GXD1"/>
    <mergeCell ref="GXE1:GXH1"/>
    <mergeCell ref="GXI1:GXL1"/>
    <mergeCell ref="GXM1:GXP1"/>
    <mergeCell ref="GXQ1:GXT1"/>
    <mergeCell ref="GVY1:GWB1"/>
    <mergeCell ref="GWC1:GWF1"/>
    <mergeCell ref="GWG1:GWJ1"/>
    <mergeCell ref="GWK1:GWN1"/>
    <mergeCell ref="GWO1:GWR1"/>
    <mergeCell ref="GWS1:GWV1"/>
    <mergeCell ref="HAO1:HAR1"/>
    <mergeCell ref="HAS1:HAV1"/>
    <mergeCell ref="HAW1:HAZ1"/>
    <mergeCell ref="HBA1:HBD1"/>
    <mergeCell ref="HBE1:HBH1"/>
    <mergeCell ref="HBI1:HBL1"/>
    <mergeCell ref="GZQ1:GZT1"/>
    <mergeCell ref="GZU1:GZX1"/>
    <mergeCell ref="GZY1:HAB1"/>
    <mergeCell ref="HAC1:HAF1"/>
    <mergeCell ref="HAG1:HAJ1"/>
    <mergeCell ref="HAK1:HAN1"/>
    <mergeCell ref="GYS1:GYV1"/>
    <mergeCell ref="GYW1:GYZ1"/>
    <mergeCell ref="GZA1:GZD1"/>
    <mergeCell ref="GZE1:GZH1"/>
    <mergeCell ref="GZI1:GZL1"/>
    <mergeCell ref="GZM1:GZP1"/>
    <mergeCell ref="HDI1:HDL1"/>
    <mergeCell ref="HDM1:HDP1"/>
    <mergeCell ref="HDQ1:HDT1"/>
    <mergeCell ref="HDU1:HDX1"/>
    <mergeCell ref="HDY1:HEB1"/>
    <mergeCell ref="HEC1:HEF1"/>
    <mergeCell ref="HCK1:HCN1"/>
    <mergeCell ref="HCO1:HCR1"/>
    <mergeCell ref="HCS1:HCV1"/>
    <mergeCell ref="HCW1:HCZ1"/>
    <mergeCell ref="HDA1:HDD1"/>
    <mergeCell ref="HDE1:HDH1"/>
    <mergeCell ref="HBM1:HBP1"/>
    <mergeCell ref="HBQ1:HBT1"/>
    <mergeCell ref="HBU1:HBX1"/>
    <mergeCell ref="HBY1:HCB1"/>
    <mergeCell ref="HCC1:HCF1"/>
    <mergeCell ref="HCG1:HCJ1"/>
    <mergeCell ref="HGC1:HGF1"/>
    <mergeCell ref="HGG1:HGJ1"/>
    <mergeCell ref="HGK1:HGN1"/>
    <mergeCell ref="HGO1:HGR1"/>
    <mergeCell ref="HGS1:HGV1"/>
    <mergeCell ref="HGW1:HGZ1"/>
    <mergeCell ref="HFE1:HFH1"/>
    <mergeCell ref="HFI1:HFL1"/>
    <mergeCell ref="HFM1:HFP1"/>
    <mergeCell ref="HFQ1:HFT1"/>
    <mergeCell ref="HFU1:HFX1"/>
    <mergeCell ref="HFY1:HGB1"/>
    <mergeCell ref="HEG1:HEJ1"/>
    <mergeCell ref="HEK1:HEN1"/>
    <mergeCell ref="HEO1:HER1"/>
    <mergeCell ref="HES1:HEV1"/>
    <mergeCell ref="HEW1:HEZ1"/>
    <mergeCell ref="HFA1:HFD1"/>
    <mergeCell ref="HIW1:HIZ1"/>
    <mergeCell ref="HJA1:HJD1"/>
    <mergeCell ref="HJE1:HJH1"/>
    <mergeCell ref="HJI1:HJL1"/>
    <mergeCell ref="HJM1:HJP1"/>
    <mergeCell ref="HJQ1:HJT1"/>
    <mergeCell ref="HHY1:HIB1"/>
    <mergeCell ref="HIC1:HIF1"/>
    <mergeCell ref="HIG1:HIJ1"/>
    <mergeCell ref="HIK1:HIN1"/>
    <mergeCell ref="HIO1:HIR1"/>
    <mergeCell ref="HIS1:HIV1"/>
    <mergeCell ref="HHA1:HHD1"/>
    <mergeCell ref="HHE1:HHH1"/>
    <mergeCell ref="HHI1:HHL1"/>
    <mergeCell ref="HHM1:HHP1"/>
    <mergeCell ref="HHQ1:HHT1"/>
    <mergeCell ref="HHU1:HHX1"/>
    <mergeCell ref="HLQ1:HLT1"/>
    <mergeCell ref="HLU1:HLX1"/>
    <mergeCell ref="HLY1:HMB1"/>
    <mergeCell ref="HMC1:HMF1"/>
    <mergeCell ref="HMG1:HMJ1"/>
    <mergeCell ref="HMK1:HMN1"/>
    <mergeCell ref="HKS1:HKV1"/>
    <mergeCell ref="HKW1:HKZ1"/>
    <mergeCell ref="HLA1:HLD1"/>
    <mergeCell ref="HLE1:HLH1"/>
    <mergeCell ref="HLI1:HLL1"/>
    <mergeCell ref="HLM1:HLP1"/>
    <mergeCell ref="HJU1:HJX1"/>
    <mergeCell ref="HJY1:HKB1"/>
    <mergeCell ref="HKC1:HKF1"/>
    <mergeCell ref="HKG1:HKJ1"/>
    <mergeCell ref="HKK1:HKN1"/>
    <mergeCell ref="HKO1:HKR1"/>
    <mergeCell ref="HOK1:HON1"/>
    <mergeCell ref="HOO1:HOR1"/>
    <mergeCell ref="HOS1:HOV1"/>
    <mergeCell ref="HOW1:HOZ1"/>
    <mergeCell ref="HPA1:HPD1"/>
    <mergeCell ref="HPE1:HPH1"/>
    <mergeCell ref="HNM1:HNP1"/>
    <mergeCell ref="HNQ1:HNT1"/>
    <mergeCell ref="HNU1:HNX1"/>
    <mergeCell ref="HNY1:HOB1"/>
    <mergeCell ref="HOC1:HOF1"/>
    <mergeCell ref="HOG1:HOJ1"/>
    <mergeCell ref="HMO1:HMR1"/>
    <mergeCell ref="HMS1:HMV1"/>
    <mergeCell ref="HMW1:HMZ1"/>
    <mergeCell ref="HNA1:HND1"/>
    <mergeCell ref="HNE1:HNH1"/>
    <mergeCell ref="HNI1:HNL1"/>
    <mergeCell ref="HRE1:HRH1"/>
    <mergeCell ref="HRI1:HRL1"/>
    <mergeCell ref="HRM1:HRP1"/>
    <mergeCell ref="HRQ1:HRT1"/>
    <mergeCell ref="HRU1:HRX1"/>
    <mergeCell ref="HRY1:HSB1"/>
    <mergeCell ref="HQG1:HQJ1"/>
    <mergeCell ref="HQK1:HQN1"/>
    <mergeCell ref="HQO1:HQR1"/>
    <mergeCell ref="HQS1:HQV1"/>
    <mergeCell ref="HQW1:HQZ1"/>
    <mergeCell ref="HRA1:HRD1"/>
    <mergeCell ref="HPI1:HPL1"/>
    <mergeCell ref="HPM1:HPP1"/>
    <mergeCell ref="HPQ1:HPT1"/>
    <mergeCell ref="HPU1:HPX1"/>
    <mergeCell ref="HPY1:HQB1"/>
    <mergeCell ref="HQC1:HQF1"/>
    <mergeCell ref="HTY1:HUB1"/>
    <mergeCell ref="HUC1:HUF1"/>
    <mergeCell ref="HUG1:HUJ1"/>
    <mergeCell ref="HUK1:HUN1"/>
    <mergeCell ref="HUO1:HUR1"/>
    <mergeCell ref="HUS1:HUV1"/>
    <mergeCell ref="HTA1:HTD1"/>
    <mergeCell ref="HTE1:HTH1"/>
    <mergeCell ref="HTI1:HTL1"/>
    <mergeCell ref="HTM1:HTP1"/>
    <mergeCell ref="HTQ1:HTT1"/>
    <mergeCell ref="HTU1:HTX1"/>
    <mergeCell ref="HSC1:HSF1"/>
    <mergeCell ref="HSG1:HSJ1"/>
    <mergeCell ref="HSK1:HSN1"/>
    <mergeCell ref="HSO1:HSR1"/>
    <mergeCell ref="HSS1:HSV1"/>
    <mergeCell ref="HSW1:HSZ1"/>
    <mergeCell ref="HWS1:HWV1"/>
    <mergeCell ref="HWW1:HWZ1"/>
    <mergeCell ref="HXA1:HXD1"/>
    <mergeCell ref="HXE1:HXH1"/>
    <mergeCell ref="HXI1:HXL1"/>
    <mergeCell ref="HXM1:HXP1"/>
    <mergeCell ref="HVU1:HVX1"/>
    <mergeCell ref="HVY1:HWB1"/>
    <mergeCell ref="HWC1:HWF1"/>
    <mergeCell ref="HWG1:HWJ1"/>
    <mergeCell ref="HWK1:HWN1"/>
    <mergeCell ref="HWO1:HWR1"/>
    <mergeCell ref="HUW1:HUZ1"/>
    <mergeCell ref="HVA1:HVD1"/>
    <mergeCell ref="HVE1:HVH1"/>
    <mergeCell ref="HVI1:HVL1"/>
    <mergeCell ref="HVM1:HVP1"/>
    <mergeCell ref="HVQ1:HVT1"/>
    <mergeCell ref="HZM1:HZP1"/>
    <mergeCell ref="HZQ1:HZT1"/>
    <mergeCell ref="HZU1:HZX1"/>
    <mergeCell ref="HZY1:IAB1"/>
    <mergeCell ref="IAC1:IAF1"/>
    <mergeCell ref="IAG1:IAJ1"/>
    <mergeCell ref="HYO1:HYR1"/>
    <mergeCell ref="HYS1:HYV1"/>
    <mergeCell ref="HYW1:HYZ1"/>
    <mergeCell ref="HZA1:HZD1"/>
    <mergeCell ref="HZE1:HZH1"/>
    <mergeCell ref="HZI1:HZL1"/>
    <mergeCell ref="HXQ1:HXT1"/>
    <mergeCell ref="HXU1:HXX1"/>
    <mergeCell ref="HXY1:HYB1"/>
    <mergeCell ref="HYC1:HYF1"/>
    <mergeCell ref="HYG1:HYJ1"/>
    <mergeCell ref="HYK1:HYN1"/>
    <mergeCell ref="ICG1:ICJ1"/>
    <mergeCell ref="ICK1:ICN1"/>
    <mergeCell ref="ICO1:ICR1"/>
    <mergeCell ref="ICS1:ICV1"/>
    <mergeCell ref="ICW1:ICZ1"/>
    <mergeCell ref="IDA1:IDD1"/>
    <mergeCell ref="IBI1:IBL1"/>
    <mergeCell ref="IBM1:IBP1"/>
    <mergeCell ref="IBQ1:IBT1"/>
    <mergeCell ref="IBU1:IBX1"/>
    <mergeCell ref="IBY1:ICB1"/>
    <mergeCell ref="ICC1:ICF1"/>
    <mergeCell ref="IAK1:IAN1"/>
    <mergeCell ref="IAO1:IAR1"/>
    <mergeCell ref="IAS1:IAV1"/>
    <mergeCell ref="IAW1:IAZ1"/>
    <mergeCell ref="IBA1:IBD1"/>
    <mergeCell ref="IBE1:IBH1"/>
    <mergeCell ref="IFA1:IFD1"/>
    <mergeCell ref="IFE1:IFH1"/>
    <mergeCell ref="IFI1:IFL1"/>
    <mergeCell ref="IFM1:IFP1"/>
    <mergeCell ref="IFQ1:IFT1"/>
    <mergeCell ref="IFU1:IFX1"/>
    <mergeCell ref="IEC1:IEF1"/>
    <mergeCell ref="IEG1:IEJ1"/>
    <mergeCell ref="IEK1:IEN1"/>
    <mergeCell ref="IEO1:IER1"/>
    <mergeCell ref="IES1:IEV1"/>
    <mergeCell ref="IEW1:IEZ1"/>
    <mergeCell ref="IDE1:IDH1"/>
    <mergeCell ref="IDI1:IDL1"/>
    <mergeCell ref="IDM1:IDP1"/>
    <mergeCell ref="IDQ1:IDT1"/>
    <mergeCell ref="IDU1:IDX1"/>
    <mergeCell ref="IDY1:IEB1"/>
    <mergeCell ref="IHU1:IHX1"/>
    <mergeCell ref="IHY1:IIB1"/>
    <mergeCell ref="IIC1:IIF1"/>
    <mergeCell ref="IIG1:IIJ1"/>
    <mergeCell ref="IIK1:IIN1"/>
    <mergeCell ref="IIO1:IIR1"/>
    <mergeCell ref="IGW1:IGZ1"/>
    <mergeCell ref="IHA1:IHD1"/>
    <mergeCell ref="IHE1:IHH1"/>
    <mergeCell ref="IHI1:IHL1"/>
    <mergeCell ref="IHM1:IHP1"/>
    <mergeCell ref="IHQ1:IHT1"/>
    <mergeCell ref="IFY1:IGB1"/>
    <mergeCell ref="IGC1:IGF1"/>
    <mergeCell ref="IGG1:IGJ1"/>
    <mergeCell ref="IGK1:IGN1"/>
    <mergeCell ref="IGO1:IGR1"/>
    <mergeCell ref="IGS1:IGV1"/>
    <mergeCell ref="IKO1:IKR1"/>
    <mergeCell ref="IKS1:IKV1"/>
    <mergeCell ref="IKW1:IKZ1"/>
    <mergeCell ref="ILA1:ILD1"/>
    <mergeCell ref="ILE1:ILH1"/>
    <mergeCell ref="ILI1:ILL1"/>
    <mergeCell ref="IJQ1:IJT1"/>
    <mergeCell ref="IJU1:IJX1"/>
    <mergeCell ref="IJY1:IKB1"/>
    <mergeCell ref="IKC1:IKF1"/>
    <mergeCell ref="IKG1:IKJ1"/>
    <mergeCell ref="IKK1:IKN1"/>
    <mergeCell ref="IIS1:IIV1"/>
    <mergeCell ref="IIW1:IIZ1"/>
    <mergeCell ref="IJA1:IJD1"/>
    <mergeCell ref="IJE1:IJH1"/>
    <mergeCell ref="IJI1:IJL1"/>
    <mergeCell ref="IJM1:IJP1"/>
    <mergeCell ref="INI1:INL1"/>
    <mergeCell ref="INM1:INP1"/>
    <mergeCell ref="INQ1:INT1"/>
    <mergeCell ref="INU1:INX1"/>
    <mergeCell ref="INY1:IOB1"/>
    <mergeCell ref="IOC1:IOF1"/>
    <mergeCell ref="IMK1:IMN1"/>
    <mergeCell ref="IMO1:IMR1"/>
    <mergeCell ref="IMS1:IMV1"/>
    <mergeCell ref="IMW1:IMZ1"/>
    <mergeCell ref="INA1:IND1"/>
    <mergeCell ref="INE1:INH1"/>
    <mergeCell ref="ILM1:ILP1"/>
    <mergeCell ref="ILQ1:ILT1"/>
    <mergeCell ref="ILU1:ILX1"/>
    <mergeCell ref="ILY1:IMB1"/>
    <mergeCell ref="IMC1:IMF1"/>
    <mergeCell ref="IMG1:IMJ1"/>
    <mergeCell ref="IQC1:IQF1"/>
    <mergeCell ref="IQG1:IQJ1"/>
    <mergeCell ref="IQK1:IQN1"/>
    <mergeCell ref="IQO1:IQR1"/>
    <mergeCell ref="IQS1:IQV1"/>
    <mergeCell ref="IQW1:IQZ1"/>
    <mergeCell ref="IPE1:IPH1"/>
    <mergeCell ref="IPI1:IPL1"/>
    <mergeCell ref="IPM1:IPP1"/>
    <mergeCell ref="IPQ1:IPT1"/>
    <mergeCell ref="IPU1:IPX1"/>
    <mergeCell ref="IPY1:IQB1"/>
    <mergeCell ref="IOG1:IOJ1"/>
    <mergeCell ref="IOK1:ION1"/>
    <mergeCell ref="IOO1:IOR1"/>
    <mergeCell ref="IOS1:IOV1"/>
    <mergeCell ref="IOW1:IOZ1"/>
    <mergeCell ref="IPA1:IPD1"/>
    <mergeCell ref="ISW1:ISZ1"/>
    <mergeCell ref="ITA1:ITD1"/>
    <mergeCell ref="ITE1:ITH1"/>
    <mergeCell ref="ITI1:ITL1"/>
    <mergeCell ref="ITM1:ITP1"/>
    <mergeCell ref="ITQ1:ITT1"/>
    <mergeCell ref="IRY1:ISB1"/>
    <mergeCell ref="ISC1:ISF1"/>
    <mergeCell ref="ISG1:ISJ1"/>
    <mergeCell ref="ISK1:ISN1"/>
    <mergeCell ref="ISO1:ISR1"/>
    <mergeCell ref="ISS1:ISV1"/>
    <mergeCell ref="IRA1:IRD1"/>
    <mergeCell ref="IRE1:IRH1"/>
    <mergeCell ref="IRI1:IRL1"/>
    <mergeCell ref="IRM1:IRP1"/>
    <mergeCell ref="IRQ1:IRT1"/>
    <mergeCell ref="IRU1:IRX1"/>
    <mergeCell ref="IVQ1:IVT1"/>
    <mergeCell ref="IVU1:IVX1"/>
    <mergeCell ref="IVY1:IWB1"/>
    <mergeCell ref="IWC1:IWF1"/>
    <mergeCell ref="IWG1:IWJ1"/>
    <mergeCell ref="IWK1:IWN1"/>
    <mergeCell ref="IUS1:IUV1"/>
    <mergeCell ref="IUW1:IUZ1"/>
    <mergeCell ref="IVA1:IVD1"/>
    <mergeCell ref="IVE1:IVH1"/>
    <mergeCell ref="IVI1:IVL1"/>
    <mergeCell ref="IVM1:IVP1"/>
    <mergeCell ref="ITU1:ITX1"/>
    <mergeCell ref="ITY1:IUB1"/>
    <mergeCell ref="IUC1:IUF1"/>
    <mergeCell ref="IUG1:IUJ1"/>
    <mergeCell ref="IUK1:IUN1"/>
    <mergeCell ref="IUO1:IUR1"/>
    <mergeCell ref="IYK1:IYN1"/>
    <mergeCell ref="IYO1:IYR1"/>
    <mergeCell ref="IYS1:IYV1"/>
    <mergeCell ref="IYW1:IYZ1"/>
    <mergeCell ref="IZA1:IZD1"/>
    <mergeCell ref="IZE1:IZH1"/>
    <mergeCell ref="IXM1:IXP1"/>
    <mergeCell ref="IXQ1:IXT1"/>
    <mergeCell ref="IXU1:IXX1"/>
    <mergeCell ref="IXY1:IYB1"/>
    <mergeCell ref="IYC1:IYF1"/>
    <mergeCell ref="IYG1:IYJ1"/>
    <mergeCell ref="IWO1:IWR1"/>
    <mergeCell ref="IWS1:IWV1"/>
    <mergeCell ref="IWW1:IWZ1"/>
    <mergeCell ref="IXA1:IXD1"/>
    <mergeCell ref="IXE1:IXH1"/>
    <mergeCell ref="IXI1:IXL1"/>
    <mergeCell ref="JBE1:JBH1"/>
    <mergeCell ref="JBI1:JBL1"/>
    <mergeCell ref="JBM1:JBP1"/>
    <mergeCell ref="JBQ1:JBT1"/>
    <mergeCell ref="JBU1:JBX1"/>
    <mergeCell ref="JBY1:JCB1"/>
    <mergeCell ref="JAG1:JAJ1"/>
    <mergeCell ref="JAK1:JAN1"/>
    <mergeCell ref="JAO1:JAR1"/>
    <mergeCell ref="JAS1:JAV1"/>
    <mergeCell ref="JAW1:JAZ1"/>
    <mergeCell ref="JBA1:JBD1"/>
    <mergeCell ref="IZI1:IZL1"/>
    <mergeCell ref="IZM1:IZP1"/>
    <mergeCell ref="IZQ1:IZT1"/>
    <mergeCell ref="IZU1:IZX1"/>
    <mergeCell ref="IZY1:JAB1"/>
    <mergeCell ref="JAC1:JAF1"/>
    <mergeCell ref="JDY1:JEB1"/>
    <mergeCell ref="JEC1:JEF1"/>
    <mergeCell ref="JEG1:JEJ1"/>
    <mergeCell ref="JEK1:JEN1"/>
    <mergeCell ref="JEO1:JER1"/>
    <mergeCell ref="JES1:JEV1"/>
    <mergeCell ref="JDA1:JDD1"/>
    <mergeCell ref="JDE1:JDH1"/>
    <mergeCell ref="JDI1:JDL1"/>
    <mergeCell ref="JDM1:JDP1"/>
    <mergeCell ref="JDQ1:JDT1"/>
    <mergeCell ref="JDU1:JDX1"/>
    <mergeCell ref="JCC1:JCF1"/>
    <mergeCell ref="JCG1:JCJ1"/>
    <mergeCell ref="JCK1:JCN1"/>
    <mergeCell ref="JCO1:JCR1"/>
    <mergeCell ref="JCS1:JCV1"/>
    <mergeCell ref="JCW1:JCZ1"/>
    <mergeCell ref="JGS1:JGV1"/>
    <mergeCell ref="JGW1:JGZ1"/>
    <mergeCell ref="JHA1:JHD1"/>
    <mergeCell ref="JHE1:JHH1"/>
    <mergeCell ref="JHI1:JHL1"/>
    <mergeCell ref="JHM1:JHP1"/>
    <mergeCell ref="JFU1:JFX1"/>
    <mergeCell ref="JFY1:JGB1"/>
    <mergeCell ref="JGC1:JGF1"/>
    <mergeCell ref="JGG1:JGJ1"/>
    <mergeCell ref="JGK1:JGN1"/>
    <mergeCell ref="JGO1:JGR1"/>
    <mergeCell ref="JEW1:JEZ1"/>
    <mergeCell ref="JFA1:JFD1"/>
    <mergeCell ref="JFE1:JFH1"/>
    <mergeCell ref="JFI1:JFL1"/>
    <mergeCell ref="JFM1:JFP1"/>
    <mergeCell ref="JFQ1:JFT1"/>
    <mergeCell ref="JJM1:JJP1"/>
    <mergeCell ref="JJQ1:JJT1"/>
    <mergeCell ref="JJU1:JJX1"/>
    <mergeCell ref="JJY1:JKB1"/>
    <mergeCell ref="JKC1:JKF1"/>
    <mergeCell ref="JKG1:JKJ1"/>
    <mergeCell ref="JIO1:JIR1"/>
    <mergeCell ref="JIS1:JIV1"/>
    <mergeCell ref="JIW1:JIZ1"/>
    <mergeCell ref="JJA1:JJD1"/>
    <mergeCell ref="JJE1:JJH1"/>
    <mergeCell ref="JJI1:JJL1"/>
    <mergeCell ref="JHQ1:JHT1"/>
    <mergeCell ref="JHU1:JHX1"/>
    <mergeCell ref="JHY1:JIB1"/>
    <mergeCell ref="JIC1:JIF1"/>
    <mergeCell ref="JIG1:JIJ1"/>
    <mergeCell ref="JIK1:JIN1"/>
    <mergeCell ref="JMG1:JMJ1"/>
    <mergeCell ref="JMK1:JMN1"/>
    <mergeCell ref="JMO1:JMR1"/>
    <mergeCell ref="JMS1:JMV1"/>
    <mergeCell ref="JMW1:JMZ1"/>
    <mergeCell ref="JNA1:JND1"/>
    <mergeCell ref="JLI1:JLL1"/>
    <mergeCell ref="JLM1:JLP1"/>
    <mergeCell ref="JLQ1:JLT1"/>
    <mergeCell ref="JLU1:JLX1"/>
    <mergeCell ref="JLY1:JMB1"/>
    <mergeCell ref="JMC1:JMF1"/>
    <mergeCell ref="JKK1:JKN1"/>
    <mergeCell ref="JKO1:JKR1"/>
    <mergeCell ref="JKS1:JKV1"/>
    <mergeCell ref="JKW1:JKZ1"/>
    <mergeCell ref="JLA1:JLD1"/>
    <mergeCell ref="JLE1:JLH1"/>
    <mergeCell ref="JPA1:JPD1"/>
    <mergeCell ref="JPE1:JPH1"/>
    <mergeCell ref="JPI1:JPL1"/>
    <mergeCell ref="JPM1:JPP1"/>
    <mergeCell ref="JPQ1:JPT1"/>
    <mergeCell ref="JPU1:JPX1"/>
    <mergeCell ref="JOC1:JOF1"/>
    <mergeCell ref="JOG1:JOJ1"/>
    <mergeCell ref="JOK1:JON1"/>
    <mergeCell ref="JOO1:JOR1"/>
    <mergeCell ref="JOS1:JOV1"/>
    <mergeCell ref="JOW1:JOZ1"/>
    <mergeCell ref="JNE1:JNH1"/>
    <mergeCell ref="JNI1:JNL1"/>
    <mergeCell ref="JNM1:JNP1"/>
    <mergeCell ref="JNQ1:JNT1"/>
    <mergeCell ref="JNU1:JNX1"/>
    <mergeCell ref="JNY1:JOB1"/>
    <mergeCell ref="JRU1:JRX1"/>
    <mergeCell ref="JRY1:JSB1"/>
    <mergeCell ref="JSC1:JSF1"/>
    <mergeCell ref="JSG1:JSJ1"/>
    <mergeCell ref="JSK1:JSN1"/>
    <mergeCell ref="JSO1:JSR1"/>
    <mergeCell ref="JQW1:JQZ1"/>
    <mergeCell ref="JRA1:JRD1"/>
    <mergeCell ref="JRE1:JRH1"/>
    <mergeCell ref="JRI1:JRL1"/>
    <mergeCell ref="JRM1:JRP1"/>
    <mergeCell ref="JRQ1:JRT1"/>
    <mergeCell ref="JPY1:JQB1"/>
    <mergeCell ref="JQC1:JQF1"/>
    <mergeCell ref="JQG1:JQJ1"/>
    <mergeCell ref="JQK1:JQN1"/>
    <mergeCell ref="JQO1:JQR1"/>
    <mergeCell ref="JQS1:JQV1"/>
    <mergeCell ref="JUO1:JUR1"/>
    <mergeCell ref="JUS1:JUV1"/>
    <mergeCell ref="JUW1:JUZ1"/>
    <mergeCell ref="JVA1:JVD1"/>
    <mergeCell ref="JVE1:JVH1"/>
    <mergeCell ref="JVI1:JVL1"/>
    <mergeCell ref="JTQ1:JTT1"/>
    <mergeCell ref="JTU1:JTX1"/>
    <mergeCell ref="JTY1:JUB1"/>
    <mergeCell ref="JUC1:JUF1"/>
    <mergeCell ref="JUG1:JUJ1"/>
    <mergeCell ref="JUK1:JUN1"/>
    <mergeCell ref="JSS1:JSV1"/>
    <mergeCell ref="JSW1:JSZ1"/>
    <mergeCell ref="JTA1:JTD1"/>
    <mergeCell ref="JTE1:JTH1"/>
    <mergeCell ref="JTI1:JTL1"/>
    <mergeCell ref="JTM1:JTP1"/>
    <mergeCell ref="JXI1:JXL1"/>
    <mergeCell ref="JXM1:JXP1"/>
    <mergeCell ref="JXQ1:JXT1"/>
    <mergeCell ref="JXU1:JXX1"/>
    <mergeCell ref="JXY1:JYB1"/>
    <mergeCell ref="JYC1:JYF1"/>
    <mergeCell ref="JWK1:JWN1"/>
    <mergeCell ref="JWO1:JWR1"/>
    <mergeCell ref="JWS1:JWV1"/>
    <mergeCell ref="JWW1:JWZ1"/>
    <mergeCell ref="JXA1:JXD1"/>
    <mergeCell ref="JXE1:JXH1"/>
    <mergeCell ref="JVM1:JVP1"/>
    <mergeCell ref="JVQ1:JVT1"/>
    <mergeCell ref="JVU1:JVX1"/>
    <mergeCell ref="JVY1:JWB1"/>
    <mergeCell ref="JWC1:JWF1"/>
    <mergeCell ref="JWG1:JWJ1"/>
    <mergeCell ref="KAC1:KAF1"/>
    <mergeCell ref="KAG1:KAJ1"/>
    <mergeCell ref="KAK1:KAN1"/>
    <mergeCell ref="KAO1:KAR1"/>
    <mergeCell ref="KAS1:KAV1"/>
    <mergeCell ref="KAW1:KAZ1"/>
    <mergeCell ref="JZE1:JZH1"/>
    <mergeCell ref="JZI1:JZL1"/>
    <mergeCell ref="JZM1:JZP1"/>
    <mergeCell ref="JZQ1:JZT1"/>
    <mergeCell ref="JZU1:JZX1"/>
    <mergeCell ref="JZY1:KAB1"/>
    <mergeCell ref="JYG1:JYJ1"/>
    <mergeCell ref="JYK1:JYN1"/>
    <mergeCell ref="JYO1:JYR1"/>
    <mergeCell ref="JYS1:JYV1"/>
    <mergeCell ref="JYW1:JYZ1"/>
    <mergeCell ref="JZA1:JZD1"/>
    <mergeCell ref="KCW1:KCZ1"/>
    <mergeCell ref="KDA1:KDD1"/>
    <mergeCell ref="KDE1:KDH1"/>
    <mergeCell ref="KDI1:KDL1"/>
    <mergeCell ref="KDM1:KDP1"/>
    <mergeCell ref="KDQ1:KDT1"/>
    <mergeCell ref="KBY1:KCB1"/>
    <mergeCell ref="KCC1:KCF1"/>
    <mergeCell ref="KCG1:KCJ1"/>
    <mergeCell ref="KCK1:KCN1"/>
    <mergeCell ref="KCO1:KCR1"/>
    <mergeCell ref="KCS1:KCV1"/>
    <mergeCell ref="KBA1:KBD1"/>
    <mergeCell ref="KBE1:KBH1"/>
    <mergeCell ref="KBI1:KBL1"/>
    <mergeCell ref="KBM1:KBP1"/>
    <mergeCell ref="KBQ1:KBT1"/>
    <mergeCell ref="KBU1:KBX1"/>
    <mergeCell ref="KFQ1:KFT1"/>
    <mergeCell ref="KFU1:KFX1"/>
    <mergeCell ref="KFY1:KGB1"/>
    <mergeCell ref="KGC1:KGF1"/>
    <mergeCell ref="KGG1:KGJ1"/>
    <mergeCell ref="KGK1:KGN1"/>
    <mergeCell ref="KES1:KEV1"/>
    <mergeCell ref="KEW1:KEZ1"/>
    <mergeCell ref="KFA1:KFD1"/>
    <mergeCell ref="KFE1:KFH1"/>
    <mergeCell ref="KFI1:KFL1"/>
    <mergeCell ref="KFM1:KFP1"/>
    <mergeCell ref="KDU1:KDX1"/>
    <mergeCell ref="KDY1:KEB1"/>
    <mergeCell ref="KEC1:KEF1"/>
    <mergeCell ref="KEG1:KEJ1"/>
    <mergeCell ref="KEK1:KEN1"/>
    <mergeCell ref="KEO1:KER1"/>
    <mergeCell ref="KIK1:KIN1"/>
    <mergeCell ref="KIO1:KIR1"/>
    <mergeCell ref="KIS1:KIV1"/>
    <mergeCell ref="KIW1:KIZ1"/>
    <mergeCell ref="KJA1:KJD1"/>
    <mergeCell ref="KJE1:KJH1"/>
    <mergeCell ref="KHM1:KHP1"/>
    <mergeCell ref="KHQ1:KHT1"/>
    <mergeCell ref="KHU1:KHX1"/>
    <mergeCell ref="KHY1:KIB1"/>
    <mergeCell ref="KIC1:KIF1"/>
    <mergeCell ref="KIG1:KIJ1"/>
    <mergeCell ref="KGO1:KGR1"/>
    <mergeCell ref="KGS1:KGV1"/>
    <mergeCell ref="KGW1:KGZ1"/>
    <mergeCell ref="KHA1:KHD1"/>
    <mergeCell ref="KHE1:KHH1"/>
    <mergeCell ref="KHI1:KHL1"/>
    <mergeCell ref="KLE1:KLH1"/>
    <mergeCell ref="KLI1:KLL1"/>
    <mergeCell ref="KLM1:KLP1"/>
    <mergeCell ref="KLQ1:KLT1"/>
    <mergeCell ref="KLU1:KLX1"/>
    <mergeCell ref="KLY1:KMB1"/>
    <mergeCell ref="KKG1:KKJ1"/>
    <mergeCell ref="KKK1:KKN1"/>
    <mergeCell ref="KKO1:KKR1"/>
    <mergeCell ref="KKS1:KKV1"/>
    <mergeCell ref="KKW1:KKZ1"/>
    <mergeCell ref="KLA1:KLD1"/>
    <mergeCell ref="KJI1:KJL1"/>
    <mergeCell ref="KJM1:KJP1"/>
    <mergeCell ref="KJQ1:KJT1"/>
    <mergeCell ref="KJU1:KJX1"/>
    <mergeCell ref="KJY1:KKB1"/>
    <mergeCell ref="KKC1:KKF1"/>
    <mergeCell ref="KNY1:KOB1"/>
    <mergeCell ref="KOC1:KOF1"/>
    <mergeCell ref="KOG1:KOJ1"/>
    <mergeCell ref="KOK1:KON1"/>
    <mergeCell ref="KOO1:KOR1"/>
    <mergeCell ref="KOS1:KOV1"/>
    <mergeCell ref="KNA1:KND1"/>
    <mergeCell ref="KNE1:KNH1"/>
    <mergeCell ref="KNI1:KNL1"/>
    <mergeCell ref="KNM1:KNP1"/>
    <mergeCell ref="KNQ1:KNT1"/>
    <mergeCell ref="KNU1:KNX1"/>
    <mergeCell ref="KMC1:KMF1"/>
    <mergeCell ref="KMG1:KMJ1"/>
    <mergeCell ref="KMK1:KMN1"/>
    <mergeCell ref="KMO1:KMR1"/>
    <mergeCell ref="KMS1:KMV1"/>
    <mergeCell ref="KMW1:KMZ1"/>
    <mergeCell ref="KQS1:KQV1"/>
    <mergeCell ref="KQW1:KQZ1"/>
    <mergeCell ref="KRA1:KRD1"/>
    <mergeCell ref="KRE1:KRH1"/>
    <mergeCell ref="KRI1:KRL1"/>
    <mergeCell ref="KRM1:KRP1"/>
    <mergeCell ref="KPU1:KPX1"/>
    <mergeCell ref="KPY1:KQB1"/>
    <mergeCell ref="KQC1:KQF1"/>
    <mergeCell ref="KQG1:KQJ1"/>
    <mergeCell ref="KQK1:KQN1"/>
    <mergeCell ref="KQO1:KQR1"/>
    <mergeCell ref="KOW1:KOZ1"/>
    <mergeCell ref="KPA1:KPD1"/>
    <mergeCell ref="KPE1:KPH1"/>
    <mergeCell ref="KPI1:KPL1"/>
    <mergeCell ref="KPM1:KPP1"/>
    <mergeCell ref="KPQ1:KPT1"/>
    <mergeCell ref="KTM1:KTP1"/>
    <mergeCell ref="KTQ1:KTT1"/>
    <mergeCell ref="KTU1:KTX1"/>
    <mergeCell ref="KTY1:KUB1"/>
    <mergeCell ref="KUC1:KUF1"/>
    <mergeCell ref="KUG1:KUJ1"/>
    <mergeCell ref="KSO1:KSR1"/>
    <mergeCell ref="KSS1:KSV1"/>
    <mergeCell ref="KSW1:KSZ1"/>
    <mergeCell ref="KTA1:KTD1"/>
    <mergeCell ref="KTE1:KTH1"/>
    <mergeCell ref="KTI1:KTL1"/>
    <mergeCell ref="KRQ1:KRT1"/>
    <mergeCell ref="KRU1:KRX1"/>
    <mergeCell ref="KRY1:KSB1"/>
    <mergeCell ref="KSC1:KSF1"/>
    <mergeCell ref="KSG1:KSJ1"/>
    <mergeCell ref="KSK1:KSN1"/>
    <mergeCell ref="KWG1:KWJ1"/>
    <mergeCell ref="KWK1:KWN1"/>
    <mergeCell ref="KWO1:KWR1"/>
    <mergeCell ref="KWS1:KWV1"/>
    <mergeCell ref="KWW1:KWZ1"/>
    <mergeCell ref="KXA1:KXD1"/>
    <mergeCell ref="KVI1:KVL1"/>
    <mergeCell ref="KVM1:KVP1"/>
    <mergeCell ref="KVQ1:KVT1"/>
    <mergeCell ref="KVU1:KVX1"/>
    <mergeCell ref="KVY1:KWB1"/>
    <mergeCell ref="KWC1:KWF1"/>
    <mergeCell ref="KUK1:KUN1"/>
    <mergeCell ref="KUO1:KUR1"/>
    <mergeCell ref="KUS1:KUV1"/>
    <mergeCell ref="KUW1:KUZ1"/>
    <mergeCell ref="KVA1:KVD1"/>
    <mergeCell ref="KVE1:KVH1"/>
    <mergeCell ref="KZA1:KZD1"/>
    <mergeCell ref="KZE1:KZH1"/>
    <mergeCell ref="KZI1:KZL1"/>
    <mergeCell ref="KZM1:KZP1"/>
    <mergeCell ref="KZQ1:KZT1"/>
    <mergeCell ref="KZU1:KZX1"/>
    <mergeCell ref="KYC1:KYF1"/>
    <mergeCell ref="KYG1:KYJ1"/>
    <mergeCell ref="KYK1:KYN1"/>
    <mergeCell ref="KYO1:KYR1"/>
    <mergeCell ref="KYS1:KYV1"/>
    <mergeCell ref="KYW1:KYZ1"/>
    <mergeCell ref="KXE1:KXH1"/>
    <mergeCell ref="KXI1:KXL1"/>
    <mergeCell ref="KXM1:KXP1"/>
    <mergeCell ref="KXQ1:KXT1"/>
    <mergeCell ref="KXU1:KXX1"/>
    <mergeCell ref="KXY1:KYB1"/>
    <mergeCell ref="LBU1:LBX1"/>
    <mergeCell ref="LBY1:LCB1"/>
    <mergeCell ref="LCC1:LCF1"/>
    <mergeCell ref="LCG1:LCJ1"/>
    <mergeCell ref="LCK1:LCN1"/>
    <mergeCell ref="LCO1:LCR1"/>
    <mergeCell ref="LAW1:LAZ1"/>
    <mergeCell ref="LBA1:LBD1"/>
    <mergeCell ref="LBE1:LBH1"/>
    <mergeCell ref="LBI1:LBL1"/>
    <mergeCell ref="LBM1:LBP1"/>
    <mergeCell ref="LBQ1:LBT1"/>
    <mergeCell ref="KZY1:LAB1"/>
    <mergeCell ref="LAC1:LAF1"/>
    <mergeCell ref="LAG1:LAJ1"/>
    <mergeCell ref="LAK1:LAN1"/>
    <mergeCell ref="LAO1:LAR1"/>
    <mergeCell ref="LAS1:LAV1"/>
    <mergeCell ref="LEO1:LER1"/>
    <mergeCell ref="LES1:LEV1"/>
    <mergeCell ref="LEW1:LEZ1"/>
    <mergeCell ref="LFA1:LFD1"/>
    <mergeCell ref="LFE1:LFH1"/>
    <mergeCell ref="LFI1:LFL1"/>
    <mergeCell ref="LDQ1:LDT1"/>
    <mergeCell ref="LDU1:LDX1"/>
    <mergeCell ref="LDY1:LEB1"/>
    <mergeCell ref="LEC1:LEF1"/>
    <mergeCell ref="LEG1:LEJ1"/>
    <mergeCell ref="LEK1:LEN1"/>
    <mergeCell ref="LCS1:LCV1"/>
    <mergeCell ref="LCW1:LCZ1"/>
    <mergeCell ref="LDA1:LDD1"/>
    <mergeCell ref="LDE1:LDH1"/>
    <mergeCell ref="LDI1:LDL1"/>
    <mergeCell ref="LDM1:LDP1"/>
    <mergeCell ref="LHI1:LHL1"/>
    <mergeCell ref="LHM1:LHP1"/>
    <mergeCell ref="LHQ1:LHT1"/>
    <mergeCell ref="LHU1:LHX1"/>
    <mergeCell ref="LHY1:LIB1"/>
    <mergeCell ref="LIC1:LIF1"/>
    <mergeCell ref="LGK1:LGN1"/>
    <mergeCell ref="LGO1:LGR1"/>
    <mergeCell ref="LGS1:LGV1"/>
    <mergeCell ref="LGW1:LGZ1"/>
    <mergeCell ref="LHA1:LHD1"/>
    <mergeCell ref="LHE1:LHH1"/>
    <mergeCell ref="LFM1:LFP1"/>
    <mergeCell ref="LFQ1:LFT1"/>
    <mergeCell ref="LFU1:LFX1"/>
    <mergeCell ref="LFY1:LGB1"/>
    <mergeCell ref="LGC1:LGF1"/>
    <mergeCell ref="LGG1:LGJ1"/>
    <mergeCell ref="LKC1:LKF1"/>
    <mergeCell ref="LKG1:LKJ1"/>
    <mergeCell ref="LKK1:LKN1"/>
    <mergeCell ref="LKO1:LKR1"/>
    <mergeCell ref="LKS1:LKV1"/>
    <mergeCell ref="LKW1:LKZ1"/>
    <mergeCell ref="LJE1:LJH1"/>
    <mergeCell ref="LJI1:LJL1"/>
    <mergeCell ref="LJM1:LJP1"/>
    <mergeCell ref="LJQ1:LJT1"/>
    <mergeCell ref="LJU1:LJX1"/>
    <mergeCell ref="LJY1:LKB1"/>
    <mergeCell ref="LIG1:LIJ1"/>
    <mergeCell ref="LIK1:LIN1"/>
    <mergeCell ref="LIO1:LIR1"/>
    <mergeCell ref="LIS1:LIV1"/>
    <mergeCell ref="LIW1:LIZ1"/>
    <mergeCell ref="LJA1:LJD1"/>
    <mergeCell ref="LMW1:LMZ1"/>
    <mergeCell ref="LNA1:LND1"/>
    <mergeCell ref="LNE1:LNH1"/>
    <mergeCell ref="LNI1:LNL1"/>
    <mergeCell ref="LNM1:LNP1"/>
    <mergeCell ref="LNQ1:LNT1"/>
    <mergeCell ref="LLY1:LMB1"/>
    <mergeCell ref="LMC1:LMF1"/>
    <mergeCell ref="LMG1:LMJ1"/>
    <mergeCell ref="LMK1:LMN1"/>
    <mergeCell ref="LMO1:LMR1"/>
    <mergeCell ref="LMS1:LMV1"/>
    <mergeCell ref="LLA1:LLD1"/>
    <mergeCell ref="LLE1:LLH1"/>
    <mergeCell ref="LLI1:LLL1"/>
    <mergeCell ref="LLM1:LLP1"/>
    <mergeCell ref="LLQ1:LLT1"/>
    <mergeCell ref="LLU1:LLX1"/>
    <mergeCell ref="LPQ1:LPT1"/>
    <mergeCell ref="LPU1:LPX1"/>
    <mergeCell ref="LPY1:LQB1"/>
    <mergeCell ref="LQC1:LQF1"/>
    <mergeCell ref="LQG1:LQJ1"/>
    <mergeCell ref="LQK1:LQN1"/>
    <mergeCell ref="LOS1:LOV1"/>
    <mergeCell ref="LOW1:LOZ1"/>
    <mergeCell ref="LPA1:LPD1"/>
    <mergeCell ref="LPE1:LPH1"/>
    <mergeCell ref="LPI1:LPL1"/>
    <mergeCell ref="LPM1:LPP1"/>
    <mergeCell ref="LNU1:LNX1"/>
    <mergeCell ref="LNY1:LOB1"/>
    <mergeCell ref="LOC1:LOF1"/>
    <mergeCell ref="LOG1:LOJ1"/>
    <mergeCell ref="LOK1:LON1"/>
    <mergeCell ref="LOO1:LOR1"/>
    <mergeCell ref="LSK1:LSN1"/>
    <mergeCell ref="LSO1:LSR1"/>
    <mergeCell ref="LSS1:LSV1"/>
    <mergeCell ref="LSW1:LSZ1"/>
    <mergeCell ref="LTA1:LTD1"/>
    <mergeCell ref="LTE1:LTH1"/>
    <mergeCell ref="LRM1:LRP1"/>
    <mergeCell ref="LRQ1:LRT1"/>
    <mergeCell ref="LRU1:LRX1"/>
    <mergeCell ref="LRY1:LSB1"/>
    <mergeCell ref="LSC1:LSF1"/>
    <mergeCell ref="LSG1:LSJ1"/>
    <mergeCell ref="LQO1:LQR1"/>
    <mergeCell ref="LQS1:LQV1"/>
    <mergeCell ref="LQW1:LQZ1"/>
    <mergeCell ref="LRA1:LRD1"/>
    <mergeCell ref="LRE1:LRH1"/>
    <mergeCell ref="LRI1:LRL1"/>
    <mergeCell ref="LVE1:LVH1"/>
    <mergeCell ref="LVI1:LVL1"/>
    <mergeCell ref="LVM1:LVP1"/>
    <mergeCell ref="LVQ1:LVT1"/>
    <mergeCell ref="LVU1:LVX1"/>
    <mergeCell ref="LVY1:LWB1"/>
    <mergeCell ref="LUG1:LUJ1"/>
    <mergeCell ref="LUK1:LUN1"/>
    <mergeCell ref="LUO1:LUR1"/>
    <mergeCell ref="LUS1:LUV1"/>
    <mergeCell ref="LUW1:LUZ1"/>
    <mergeCell ref="LVA1:LVD1"/>
    <mergeCell ref="LTI1:LTL1"/>
    <mergeCell ref="LTM1:LTP1"/>
    <mergeCell ref="LTQ1:LTT1"/>
    <mergeCell ref="LTU1:LTX1"/>
    <mergeCell ref="LTY1:LUB1"/>
    <mergeCell ref="LUC1:LUF1"/>
    <mergeCell ref="LXY1:LYB1"/>
    <mergeCell ref="LYC1:LYF1"/>
    <mergeCell ref="LYG1:LYJ1"/>
    <mergeCell ref="LYK1:LYN1"/>
    <mergeCell ref="LYO1:LYR1"/>
    <mergeCell ref="LYS1:LYV1"/>
    <mergeCell ref="LXA1:LXD1"/>
    <mergeCell ref="LXE1:LXH1"/>
    <mergeCell ref="LXI1:LXL1"/>
    <mergeCell ref="LXM1:LXP1"/>
    <mergeCell ref="LXQ1:LXT1"/>
    <mergeCell ref="LXU1:LXX1"/>
    <mergeCell ref="LWC1:LWF1"/>
    <mergeCell ref="LWG1:LWJ1"/>
    <mergeCell ref="LWK1:LWN1"/>
    <mergeCell ref="LWO1:LWR1"/>
    <mergeCell ref="LWS1:LWV1"/>
    <mergeCell ref="LWW1:LWZ1"/>
    <mergeCell ref="MAS1:MAV1"/>
    <mergeCell ref="MAW1:MAZ1"/>
    <mergeCell ref="MBA1:MBD1"/>
    <mergeCell ref="MBE1:MBH1"/>
    <mergeCell ref="MBI1:MBL1"/>
    <mergeCell ref="MBM1:MBP1"/>
    <mergeCell ref="LZU1:LZX1"/>
    <mergeCell ref="LZY1:MAB1"/>
    <mergeCell ref="MAC1:MAF1"/>
    <mergeCell ref="MAG1:MAJ1"/>
    <mergeCell ref="MAK1:MAN1"/>
    <mergeCell ref="MAO1:MAR1"/>
    <mergeCell ref="LYW1:LYZ1"/>
    <mergeCell ref="LZA1:LZD1"/>
    <mergeCell ref="LZE1:LZH1"/>
    <mergeCell ref="LZI1:LZL1"/>
    <mergeCell ref="LZM1:LZP1"/>
    <mergeCell ref="LZQ1:LZT1"/>
    <mergeCell ref="MDM1:MDP1"/>
    <mergeCell ref="MDQ1:MDT1"/>
    <mergeCell ref="MDU1:MDX1"/>
    <mergeCell ref="MDY1:MEB1"/>
    <mergeCell ref="MEC1:MEF1"/>
    <mergeCell ref="MEG1:MEJ1"/>
    <mergeCell ref="MCO1:MCR1"/>
    <mergeCell ref="MCS1:MCV1"/>
    <mergeCell ref="MCW1:MCZ1"/>
    <mergeCell ref="MDA1:MDD1"/>
    <mergeCell ref="MDE1:MDH1"/>
    <mergeCell ref="MDI1:MDL1"/>
    <mergeCell ref="MBQ1:MBT1"/>
    <mergeCell ref="MBU1:MBX1"/>
    <mergeCell ref="MBY1:MCB1"/>
    <mergeCell ref="MCC1:MCF1"/>
    <mergeCell ref="MCG1:MCJ1"/>
    <mergeCell ref="MCK1:MCN1"/>
    <mergeCell ref="MGG1:MGJ1"/>
    <mergeCell ref="MGK1:MGN1"/>
    <mergeCell ref="MGO1:MGR1"/>
    <mergeCell ref="MGS1:MGV1"/>
    <mergeCell ref="MGW1:MGZ1"/>
    <mergeCell ref="MHA1:MHD1"/>
    <mergeCell ref="MFI1:MFL1"/>
    <mergeCell ref="MFM1:MFP1"/>
    <mergeCell ref="MFQ1:MFT1"/>
    <mergeCell ref="MFU1:MFX1"/>
    <mergeCell ref="MFY1:MGB1"/>
    <mergeCell ref="MGC1:MGF1"/>
    <mergeCell ref="MEK1:MEN1"/>
    <mergeCell ref="MEO1:MER1"/>
    <mergeCell ref="MES1:MEV1"/>
    <mergeCell ref="MEW1:MEZ1"/>
    <mergeCell ref="MFA1:MFD1"/>
    <mergeCell ref="MFE1:MFH1"/>
    <mergeCell ref="MJA1:MJD1"/>
    <mergeCell ref="MJE1:MJH1"/>
    <mergeCell ref="MJI1:MJL1"/>
    <mergeCell ref="MJM1:MJP1"/>
    <mergeCell ref="MJQ1:MJT1"/>
    <mergeCell ref="MJU1:MJX1"/>
    <mergeCell ref="MIC1:MIF1"/>
    <mergeCell ref="MIG1:MIJ1"/>
    <mergeCell ref="MIK1:MIN1"/>
    <mergeCell ref="MIO1:MIR1"/>
    <mergeCell ref="MIS1:MIV1"/>
    <mergeCell ref="MIW1:MIZ1"/>
    <mergeCell ref="MHE1:MHH1"/>
    <mergeCell ref="MHI1:MHL1"/>
    <mergeCell ref="MHM1:MHP1"/>
    <mergeCell ref="MHQ1:MHT1"/>
    <mergeCell ref="MHU1:MHX1"/>
    <mergeCell ref="MHY1:MIB1"/>
    <mergeCell ref="MLU1:MLX1"/>
    <mergeCell ref="MLY1:MMB1"/>
    <mergeCell ref="MMC1:MMF1"/>
    <mergeCell ref="MMG1:MMJ1"/>
    <mergeCell ref="MMK1:MMN1"/>
    <mergeCell ref="MMO1:MMR1"/>
    <mergeCell ref="MKW1:MKZ1"/>
    <mergeCell ref="MLA1:MLD1"/>
    <mergeCell ref="MLE1:MLH1"/>
    <mergeCell ref="MLI1:MLL1"/>
    <mergeCell ref="MLM1:MLP1"/>
    <mergeCell ref="MLQ1:MLT1"/>
    <mergeCell ref="MJY1:MKB1"/>
    <mergeCell ref="MKC1:MKF1"/>
    <mergeCell ref="MKG1:MKJ1"/>
    <mergeCell ref="MKK1:MKN1"/>
    <mergeCell ref="MKO1:MKR1"/>
    <mergeCell ref="MKS1:MKV1"/>
    <mergeCell ref="MOO1:MOR1"/>
    <mergeCell ref="MOS1:MOV1"/>
    <mergeCell ref="MOW1:MOZ1"/>
    <mergeCell ref="MPA1:MPD1"/>
    <mergeCell ref="MPE1:MPH1"/>
    <mergeCell ref="MPI1:MPL1"/>
    <mergeCell ref="MNQ1:MNT1"/>
    <mergeCell ref="MNU1:MNX1"/>
    <mergeCell ref="MNY1:MOB1"/>
    <mergeCell ref="MOC1:MOF1"/>
    <mergeCell ref="MOG1:MOJ1"/>
    <mergeCell ref="MOK1:MON1"/>
    <mergeCell ref="MMS1:MMV1"/>
    <mergeCell ref="MMW1:MMZ1"/>
    <mergeCell ref="MNA1:MND1"/>
    <mergeCell ref="MNE1:MNH1"/>
    <mergeCell ref="MNI1:MNL1"/>
    <mergeCell ref="MNM1:MNP1"/>
    <mergeCell ref="MRI1:MRL1"/>
    <mergeCell ref="MRM1:MRP1"/>
    <mergeCell ref="MRQ1:MRT1"/>
    <mergeCell ref="MRU1:MRX1"/>
    <mergeCell ref="MRY1:MSB1"/>
    <mergeCell ref="MSC1:MSF1"/>
    <mergeCell ref="MQK1:MQN1"/>
    <mergeCell ref="MQO1:MQR1"/>
    <mergeCell ref="MQS1:MQV1"/>
    <mergeCell ref="MQW1:MQZ1"/>
    <mergeCell ref="MRA1:MRD1"/>
    <mergeCell ref="MRE1:MRH1"/>
    <mergeCell ref="MPM1:MPP1"/>
    <mergeCell ref="MPQ1:MPT1"/>
    <mergeCell ref="MPU1:MPX1"/>
    <mergeCell ref="MPY1:MQB1"/>
    <mergeCell ref="MQC1:MQF1"/>
    <mergeCell ref="MQG1:MQJ1"/>
    <mergeCell ref="MUC1:MUF1"/>
    <mergeCell ref="MUG1:MUJ1"/>
    <mergeCell ref="MUK1:MUN1"/>
    <mergeCell ref="MUO1:MUR1"/>
    <mergeCell ref="MUS1:MUV1"/>
    <mergeCell ref="MUW1:MUZ1"/>
    <mergeCell ref="MTE1:MTH1"/>
    <mergeCell ref="MTI1:MTL1"/>
    <mergeCell ref="MTM1:MTP1"/>
    <mergeCell ref="MTQ1:MTT1"/>
    <mergeCell ref="MTU1:MTX1"/>
    <mergeCell ref="MTY1:MUB1"/>
    <mergeCell ref="MSG1:MSJ1"/>
    <mergeCell ref="MSK1:MSN1"/>
    <mergeCell ref="MSO1:MSR1"/>
    <mergeCell ref="MSS1:MSV1"/>
    <mergeCell ref="MSW1:MSZ1"/>
    <mergeCell ref="MTA1:MTD1"/>
    <mergeCell ref="MWW1:MWZ1"/>
    <mergeCell ref="MXA1:MXD1"/>
    <mergeCell ref="MXE1:MXH1"/>
    <mergeCell ref="MXI1:MXL1"/>
    <mergeCell ref="MXM1:MXP1"/>
    <mergeCell ref="MXQ1:MXT1"/>
    <mergeCell ref="MVY1:MWB1"/>
    <mergeCell ref="MWC1:MWF1"/>
    <mergeCell ref="MWG1:MWJ1"/>
    <mergeCell ref="MWK1:MWN1"/>
    <mergeCell ref="MWO1:MWR1"/>
    <mergeCell ref="MWS1:MWV1"/>
    <mergeCell ref="MVA1:MVD1"/>
    <mergeCell ref="MVE1:MVH1"/>
    <mergeCell ref="MVI1:MVL1"/>
    <mergeCell ref="MVM1:MVP1"/>
    <mergeCell ref="MVQ1:MVT1"/>
    <mergeCell ref="MVU1:MVX1"/>
    <mergeCell ref="MZQ1:MZT1"/>
    <mergeCell ref="MZU1:MZX1"/>
    <mergeCell ref="MZY1:NAB1"/>
    <mergeCell ref="NAC1:NAF1"/>
    <mergeCell ref="NAG1:NAJ1"/>
    <mergeCell ref="NAK1:NAN1"/>
    <mergeCell ref="MYS1:MYV1"/>
    <mergeCell ref="MYW1:MYZ1"/>
    <mergeCell ref="MZA1:MZD1"/>
    <mergeCell ref="MZE1:MZH1"/>
    <mergeCell ref="MZI1:MZL1"/>
    <mergeCell ref="MZM1:MZP1"/>
    <mergeCell ref="MXU1:MXX1"/>
    <mergeCell ref="MXY1:MYB1"/>
    <mergeCell ref="MYC1:MYF1"/>
    <mergeCell ref="MYG1:MYJ1"/>
    <mergeCell ref="MYK1:MYN1"/>
    <mergeCell ref="MYO1:MYR1"/>
    <mergeCell ref="NCK1:NCN1"/>
    <mergeCell ref="NCO1:NCR1"/>
    <mergeCell ref="NCS1:NCV1"/>
    <mergeCell ref="NCW1:NCZ1"/>
    <mergeCell ref="NDA1:NDD1"/>
    <mergeCell ref="NDE1:NDH1"/>
    <mergeCell ref="NBM1:NBP1"/>
    <mergeCell ref="NBQ1:NBT1"/>
    <mergeCell ref="NBU1:NBX1"/>
    <mergeCell ref="NBY1:NCB1"/>
    <mergeCell ref="NCC1:NCF1"/>
    <mergeCell ref="NCG1:NCJ1"/>
    <mergeCell ref="NAO1:NAR1"/>
    <mergeCell ref="NAS1:NAV1"/>
    <mergeCell ref="NAW1:NAZ1"/>
    <mergeCell ref="NBA1:NBD1"/>
    <mergeCell ref="NBE1:NBH1"/>
    <mergeCell ref="NBI1:NBL1"/>
    <mergeCell ref="NFE1:NFH1"/>
    <mergeCell ref="NFI1:NFL1"/>
    <mergeCell ref="NFM1:NFP1"/>
    <mergeCell ref="NFQ1:NFT1"/>
    <mergeCell ref="NFU1:NFX1"/>
    <mergeCell ref="NFY1:NGB1"/>
    <mergeCell ref="NEG1:NEJ1"/>
    <mergeCell ref="NEK1:NEN1"/>
    <mergeCell ref="NEO1:NER1"/>
    <mergeCell ref="NES1:NEV1"/>
    <mergeCell ref="NEW1:NEZ1"/>
    <mergeCell ref="NFA1:NFD1"/>
    <mergeCell ref="NDI1:NDL1"/>
    <mergeCell ref="NDM1:NDP1"/>
    <mergeCell ref="NDQ1:NDT1"/>
    <mergeCell ref="NDU1:NDX1"/>
    <mergeCell ref="NDY1:NEB1"/>
    <mergeCell ref="NEC1:NEF1"/>
    <mergeCell ref="NHY1:NIB1"/>
    <mergeCell ref="NIC1:NIF1"/>
    <mergeCell ref="NIG1:NIJ1"/>
    <mergeCell ref="NIK1:NIN1"/>
    <mergeCell ref="NIO1:NIR1"/>
    <mergeCell ref="NIS1:NIV1"/>
    <mergeCell ref="NHA1:NHD1"/>
    <mergeCell ref="NHE1:NHH1"/>
    <mergeCell ref="NHI1:NHL1"/>
    <mergeCell ref="NHM1:NHP1"/>
    <mergeCell ref="NHQ1:NHT1"/>
    <mergeCell ref="NHU1:NHX1"/>
    <mergeCell ref="NGC1:NGF1"/>
    <mergeCell ref="NGG1:NGJ1"/>
    <mergeCell ref="NGK1:NGN1"/>
    <mergeCell ref="NGO1:NGR1"/>
    <mergeCell ref="NGS1:NGV1"/>
    <mergeCell ref="NGW1:NGZ1"/>
    <mergeCell ref="NKS1:NKV1"/>
    <mergeCell ref="NKW1:NKZ1"/>
    <mergeCell ref="NLA1:NLD1"/>
    <mergeCell ref="NLE1:NLH1"/>
    <mergeCell ref="NLI1:NLL1"/>
    <mergeCell ref="NLM1:NLP1"/>
    <mergeCell ref="NJU1:NJX1"/>
    <mergeCell ref="NJY1:NKB1"/>
    <mergeCell ref="NKC1:NKF1"/>
    <mergeCell ref="NKG1:NKJ1"/>
    <mergeCell ref="NKK1:NKN1"/>
    <mergeCell ref="NKO1:NKR1"/>
    <mergeCell ref="NIW1:NIZ1"/>
    <mergeCell ref="NJA1:NJD1"/>
    <mergeCell ref="NJE1:NJH1"/>
    <mergeCell ref="NJI1:NJL1"/>
    <mergeCell ref="NJM1:NJP1"/>
    <mergeCell ref="NJQ1:NJT1"/>
    <mergeCell ref="NNM1:NNP1"/>
    <mergeCell ref="NNQ1:NNT1"/>
    <mergeCell ref="NNU1:NNX1"/>
    <mergeCell ref="NNY1:NOB1"/>
    <mergeCell ref="NOC1:NOF1"/>
    <mergeCell ref="NOG1:NOJ1"/>
    <mergeCell ref="NMO1:NMR1"/>
    <mergeCell ref="NMS1:NMV1"/>
    <mergeCell ref="NMW1:NMZ1"/>
    <mergeCell ref="NNA1:NND1"/>
    <mergeCell ref="NNE1:NNH1"/>
    <mergeCell ref="NNI1:NNL1"/>
    <mergeCell ref="NLQ1:NLT1"/>
    <mergeCell ref="NLU1:NLX1"/>
    <mergeCell ref="NLY1:NMB1"/>
    <mergeCell ref="NMC1:NMF1"/>
    <mergeCell ref="NMG1:NMJ1"/>
    <mergeCell ref="NMK1:NMN1"/>
    <mergeCell ref="NQG1:NQJ1"/>
    <mergeCell ref="NQK1:NQN1"/>
    <mergeCell ref="NQO1:NQR1"/>
    <mergeCell ref="NQS1:NQV1"/>
    <mergeCell ref="NQW1:NQZ1"/>
    <mergeCell ref="NRA1:NRD1"/>
    <mergeCell ref="NPI1:NPL1"/>
    <mergeCell ref="NPM1:NPP1"/>
    <mergeCell ref="NPQ1:NPT1"/>
    <mergeCell ref="NPU1:NPX1"/>
    <mergeCell ref="NPY1:NQB1"/>
    <mergeCell ref="NQC1:NQF1"/>
    <mergeCell ref="NOK1:NON1"/>
    <mergeCell ref="NOO1:NOR1"/>
    <mergeCell ref="NOS1:NOV1"/>
    <mergeCell ref="NOW1:NOZ1"/>
    <mergeCell ref="NPA1:NPD1"/>
    <mergeCell ref="NPE1:NPH1"/>
    <mergeCell ref="NTA1:NTD1"/>
    <mergeCell ref="NTE1:NTH1"/>
    <mergeCell ref="NTI1:NTL1"/>
    <mergeCell ref="NTM1:NTP1"/>
    <mergeCell ref="NTQ1:NTT1"/>
    <mergeCell ref="NTU1:NTX1"/>
    <mergeCell ref="NSC1:NSF1"/>
    <mergeCell ref="NSG1:NSJ1"/>
    <mergeCell ref="NSK1:NSN1"/>
    <mergeCell ref="NSO1:NSR1"/>
    <mergeCell ref="NSS1:NSV1"/>
    <mergeCell ref="NSW1:NSZ1"/>
    <mergeCell ref="NRE1:NRH1"/>
    <mergeCell ref="NRI1:NRL1"/>
    <mergeCell ref="NRM1:NRP1"/>
    <mergeCell ref="NRQ1:NRT1"/>
    <mergeCell ref="NRU1:NRX1"/>
    <mergeCell ref="NRY1:NSB1"/>
    <mergeCell ref="NVU1:NVX1"/>
    <mergeCell ref="NVY1:NWB1"/>
    <mergeCell ref="NWC1:NWF1"/>
    <mergeCell ref="NWG1:NWJ1"/>
    <mergeCell ref="NWK1:NWN1"/>
    <mergeCell ref="NWO1:NWR1"/>
    <mergeCell ref="NUW1:NUZ1"/>
    <mergeCell ref="NVA1:NVD1"/>
    <mergeCell ref="NVE1:NVH1"/>
    <mergeCell ref="NVI1:NVL1"/>
    <mergeCell ref="NVM1:NVP1"/>
    <mergeCell ref="NVQ1:NVT1"/>
    <mergeCell ref="NTY1:NUB1"/>
    <mergeCell ref="NUC1:NUF1"/>
    <mergeCell ref="NUG1:NUJ1"/>
    <mergeCell ref="NUK1:NUN1"/>
    <mergeCell ref="NUO1:NUR1"/>
    <mergeCell ref="NUS1:NUV1"/>
    <mergeCell ref="NYO1:NYR1"/>
    <mergeCell ref="NYS1:NYV1"/>
    <mergeCell ref="NYW1:NYZ1"/>
    <mergeCell ref="NZA1:NZD1"/>
    <mergeCell ref="NZE1:NZH1"/>
    <mergeCell ref="NZI1:NZL1"/>
    <mergeCell ref="NXQ1:NXT1"/>
    <mergeCell ref="NXU1:NXX1"/>
    <mergeCell ref="NXY1:NYB1"/>
    <mergeCell ref="NYC1:NYF1"/>
    <mergeCell ref="NYG1:NYJ1"/>
    <mergeCell ref="NYK1:NYN1"/>
    <mergeCell ref="NWS1:NWV1"/>
    <mergeCell ref="NWW1:NWZ1"/>
    <mergeCell ref="NXA1:NXD1"/>
    <mergeCell ref="NXE1:NXH1"/>
    <mergeCell ref="NXI1:NXL1"/>
    <mergeCell ref="NXM1:NXP1"/>
    <mergeCell ref="OBI1:OBL1"/>
    <mergeCell ref="OBM1:OBP1"/>
    <mergeCell ref="OBQ1:OBT1"/>
    <mergeCell ref="OBU1:OBX1"/>
    <mergeCell ref="OBY1:OCB1"/>
    <mergeCell ref="OCC1:OCF1"/>
    <mergeCell ref="OAK1:OAN1"/>
    <mergeCell ref="OAO1:OAR1"/>
    <mergeCell ref="OAS1:OAV1"/>
    <mergeCell ref="OAW1:OAZ1"/>
    <mergeCell ref="OBA1:OBD1"/>
    <mergeCell ref="OBE1:OBH1"/>
    <mergeCell ref="NZM1:NZP1"/>
    <mergeCell ref="NZQ1:NZT1"/>
    <mergeCell ref="NZU1:NZX1"/>
    <mergeCell ref="NZY1:OAB1"/>
    <mergeCell ref="OAC1:OAF1"/>
    <mergeCell ref="OAG1:OAJ1"/>
    <mergeCell ref="OEC1:OEF1"/>
    <mergeCell ref="OEG1:OEJ1"/>
    <mergeCell ref="OEK1:OEN1"/>
    <mergeCell ref="OEO1:OER1"/>
    <mergeCell ref="OES1:OEV1"/>
    <mergeCell ref="OEW1:OEZ1"/>
    <mergeCell ref="ODE1:ODH1"/>
    <mergeCell ref="ODI1:ODL1"/>
    <mergeCell ref="ODM1:ODP1"/>
    <mergeCell ref="ODQ1:ODT1"/>
    <mergeCell ref="ODU1:ODX1"/>
    <mergeCell ref="ODY1:OEB1"/>
    <mergeCell ref="OCG1:OCJ1"/>
    <mergeCell ref="OCK1:OCN1"/>
    <mergeCell ref="OCO1:OCR1"/>
    <mergeCell ref="OCS1:OCV1"/>
    <mergeCell ref="OCW1:OCZ1"/>
    <mergeCell ref="ODA1:ODD1"/>
    <mergeCell ref="OGW1:OGZ1"/>
    <mergeCell ref="OHA1:OHD1"/>
    <mergeCell ref="OHE1:OHH1"/>
    <mergeCell ref="OHI1:OHL1"/>
    <mergeCell ref="OHM1:OHP1"/>
    <mergeCell ref="OHQ1:OHT1"/>
    <mergeCell ref="OFY1:OGB1"/>
    <mergeCell ref="OGC1:OGF1"/>
    <mergeCell ref="OGG1:OGJ1"/>
    <mergeCell ref="OGK1:OGN1"/>
    <mergeCell ref="OGO1:OGR1"/>
    <mergeCell ref="OGS1:OGV1"/>
    <mergeCell ref="OFA1:OFD1"/>
    <mergeCell ref="OFE1:OFH1"/>
    <mergeCell ref="OFI1:OFL1"/>
    <mergeCell ref="OFM1:OFP1"/>
    <mergeCell ref="OFQ1:OFT1"/>
    <mergeCell ref="OFU1:OFX1"/>
    <mergeCell ref="OJQ1:OJT1"/>
    <mergeCell ref="OJU1:OJX1"/>
    <mergeCell ref="OJY1:OKB1"/>
    <mergeCell ref="OKC1:OKF1"/>
    <mergeCell ref="OKG1:OKJ1"/>
    <mergeCell ref="OKK1:OKN1"/>
    <mergeCell ref="OIS1:OIV1"/>
    <mergeCell ref="OIW1:OIZ1"/>
    <mergeCell ref="OJA1:OJD1"/>
    <mergeCell ref="OJE1:OJH1"/>
    <mergeCell ref="OJI1:OJL1"/>
    <mergeCell ref="OJM1:OJP1"/>
    <mergeCell ref="OHU1:OHX1"/>
    <mergeCell ref="OHY1:OIB1"/>
    <mergeCell ref="OIC1:OIF1"/>
    <mergeCell ref="OIG1:OIJ1"/>
    <mergeCell ref="OIK1:OIN1"/>
    <mergeCell ref="OIO1:OIR1"/>
    <mergeCell ref="OMK1:OMN1"/>
    <mergeCell ref="OMO1:OMR1"/>
    <mergeCell ref="OMS1:OMV1"/>
    <mergeCell ref="OMW1:OMZ1"/>
    <mergeCell ref="ONA1:OND1"/>
    <mergeCell ref="ONE1:ONH1"/>
    <mergeCell ref="OLM1:OLP1"/>
    <mergeCell ref="OLQ1:OLT1"/>
    <mergeCell ref="OLU1:OLX1"/>
    <mergeCell ref="OLY1:OMB1"/>
    <mergeCell ref="OMC1:OMF1"/>
    <mergeCell ref="OMG1:OMJ1"/>
    <mergeCell ref="OKO1:OKR1"/>
    <mergeCell ref="OKS1:OKV1"/>
    <mergeCell ref="OKW1:OKZ1"/>
    <mergeCell ref="OLA1:OLD1"/>
    <mergeCell ref="OLE1:OLH1"/>
    <mergeCell ref="OLI1:OLL1"/>
    <mergeCell ref="OPE1:OPH1"/>
    <mergeCell ref="OPI1:OPL1"/>
    <mergeCell ref="OPM1:OPP1"/>
    <mergeCell ref="OPQ1:OPT1"/>
    <mergeCell ref="OPU1:OPX1"/>
    <mergeCell ref="OPY1:OQB1"/>
    <mergeCell ref="OOG1:OOJ1"/>
    <mergeCell ref="OOK1:OON1"/>
    <mergeCell ref="OOO1:OOR1"/>
    <mergeCell ref="OOS1:OOV1"/>
    <mergeCell ref="OOW1:OOZ1"/>
    <mergeCell ref="OPA1:OPD1"/>
    <mergeCell ref="ONI1:ONL1"/>
    <mergeCell ref="ONM1:ONP1"/>
    <mergeCell ref="ONQ1:ONT1"/>
    <mergeCell ref="ONU1:ONX1"/>
    <mergeCell ref="ONY1:OOB1"/>
    <mergeCell ref="OOC1:OOF1"/>
    <mergeCell ref="ORY1:OSB1"/>
    <mergeCell ref="OSC1:OSF1"/>
    <mergeCell ref="OSG1:OSJ1"/>
    <mergeCell ref="OSK1:OSN1"/>
    <mergeCell ref="OSO1:OSR1"/>
    <mergeCell ref="OSS1:OSV1"/>
    <mergeCell ref="ORA1:ORD1"/>
    <mergeCell ref="ORE1:ORH1"/>
    <mergeCell ref="ORI1:ORL1"/>
    <mergeCell ref="ORM1:ORP1"/>
    <mergeCell ref="ORQ1:ORT1"/>
    <mergeCell ref="ORU1:ORX1"/>
    <mergeCell ref="OQC1:OQF1"/>
    <mergeCell ref="OQG1:OQJ1"/>
    <mergeCell ref="OQK1:OQN1"/>
    <mergeCell ref="OQO1:OQR1"/>
    <mergeCell ref="OQS1:OQV1"/>
    <mergeCell ref="OQW1:OQZ1"/>
    <mergeCell ref="OUS1:OUV1"/>
    <mergeCell ref="OUW1:OUZ1"/>
    <mergeCell ref="OVA1:OVD1"/>
    <mergeCell ref="OVE1:OVH1"/>
    <mergeCell ref="OVI1:OVL1"/>
    <mergeCell ref="OVM1:OVP1"/>
    <mergeCell ref="OTU1:OTX1"/>
    <mergeCell ref="OTY1:OUB1"/>
    <mergeCell ref="OUC1:OUF1"/>
    <mergeCell ref="OUG1:OUJ1"/>
    <mergeCell ref="OUK1:OUN1"/>
    <mergeCell ref="OUO1:OUR1"/>
    <mergeCell ref="OSW1:OSZ1"/>
    <mergeCell ref="OTA1:OTD1"/>
    <mergeCell ref="OTE1:OTH1"/>
    <mergeCell ref="OTI1:OTL1"/>
    <mergeCell ref="OTM1:OTP1"/>
    <mergeCell ref="OTQ1:OTT1"/>
    <mergeCell ref="OXM1:OXP1"/>
    <mergeCell ref="OXQ1:OXT1"/>
    <mergeCell ref="OXU1:OXX1"/>
    <mergeCell ref="OXY1:OYB1"/>
    <mergeCell ref="OYC1:OYF1"/>
    <mergeCell ref="OYG1:OYJ1"/>
    <mergeCell ref="OWO1:OWR1"/>
    <mergeCell ref="OWS1:OWV1"/>
    <mergeCell ref="OWW1:OWZ1"/>
    <mergeCell ref="OXA1:OXD1"/>
    <mergeCell ref="OXE1:OXH1"/>
    <mergeCell ref="OXI1:OXL1"/>
    <mergeCell ref="OVQ1:OVT1"/>
    <mergeCell ref="OVU1:OVX1"/>
    <mergeCell ref="OVY1:OWB1"/>
    <mergeCell ref="OWC1:OWF1"/>
    <mergeCell ref="OWG1:OWJ1"/>
    <mergeCell ref="OWK1:OWN1"/>
    <mergeCell ref="PAG1:PAJ1"/>
    <mergeCell ref="PAK1:PAN1"/>
    <mergeCell ref="PAO1:PAR1"/>
    <mergeCell ref="PAS1:PAV1"/>
    <mergeCell ref="PAW1:PAZ1"/>
    <mergeCell ref="PBA1:PBD1"/>
    <mergeCell ref="OZI1:OZL1"/>
    <mergeCell ref="OZM1:OZP1"/>
    <mergeCell ref="OZQ1:OZT1"/>
    <mergeCell ref="OZU1:OZX1"/>
    <mergeCell ref="OZY1:PAB1"/>
    <mergeCell ref="PAC1:PAF1"/>
    <mergeCell ref="OYK1:OYN1"/>
    <mergeCell ref="OYO1:OYR1"/>
    <mergeCell ref="OYS1:OYV1"/>
    <mergeCell ref="OYW1:OYZ1"/>
    <mergeCell ref="OZA1:OZD1"/>
    <mergeCell ref="OZE1:OZH1"/>
    <mergeCell ref="PDA1:PDD1"/>
    <mergeCell ref="PDE1:PDH1"/>
    <mergeCell ref="PDI1:PDL1"/>
    <mergeCell ref="PDM1:PDP1"/>
    <mergeCell ref="PDQ1:PDT1"/>
    <mergeCell ref="PDU1:PDX1"/>
    <mergeCell ref="PCC1:PCF1"/>
    <mergeCell ref="PCG1:PCJ1"/>
    <mergeCell ref="PCK1:PCN1"/>
    <mergeCell ref="PCO1:PCR1"/>
    <mergeCell ref="PCS1:PCV1"/>
    <mergeCell ref="PCW1:PCZ1"/>
    <mergeCell ref="PBE1:PBH1"/>
    <mergeCell ref="PBI1:PBL1"/>
    <mergeCell ref="PBM1:PBP1"/>
    <mergeCell ref="PBQ1:PBT1"/>
    <mergeCell ref="PBU1:PBX1"/>
    <mergeCell ref="PBY1:PCB1"/>
    <mergeCell ref="PFU1:PFX1"/>
    <mergeCell ref="PFY1:PGB1"/>
    <mergeCell ref="PGC1:PGF1"/>
    <mergeCell ref="PGG1:PGJ1"/>
    <mergeCell ref="PGK1:PGN1"/>
    <mergeCell ref="PGO1:PGR1"/>
    <mergeCell ref="PEW1:PEZ1"/>
    <mergeCell ref="PFA1:PFD1"/>
    <mergeCell ref="PFE1:PFH1"/>
    <mergeCell ref="PFI1:PFL1"/>
    <mergeCell ref="PFM1:PFP1"/>
    <mergeCell ref="PFQ1:PFT1"/>
    <mergeCell ref="PDY1:PEB1"/>
    <mergeCell ref="PEC1:PEF1"/>
    <mergeCell ref="PEG1:PEJ1"/>
    <mergeCell ref="PEK1:PEN1"/>
    <mergeCell ref="PEO1:PER1"/>
    <mergeCell ref="PES1:PEV1"/>
    <mergeCell ref="PIO1:PIR1"/>
    <mergeCell ref="PIS1:PIV1"/>
    <mergeCell ref="PIW1:PIZ1"/>
    <mergeCell ref="PJA1:PJD1"/>
    <mergeCell ref="PJE1:PJH1"/>
    <mergeCell ref="PJI1:PJL1"/>
    <mergeCell ref="PHQ1:PHT1"/>
    <mergeCell ref="PHU1:PHX1"/>
    <mergeCell ref="PHY1:PIB1"/>
    <mergeCell ref="PIC1:PIF1"/>
    <mergeCell ref="PIG1:PIJ1"/>
    <mergeCell ref="PIK1:PIN1"/>
    <mergeCell ref="PGS1:PGV1"/>
    <mergeCell ref="PGW1:PGZ1"/>
    <mergeCell ref="PHA1:PHD1"/>
    <mergeCell ref="PHE1:PHH1"/>
    <mergeCell ref="PHI1:PHL1"/>
    <mergeCell ref="PHM1:PHP1"/>
    <mergeCell ref="PLI1:PLL1"/>
    <mergeCell ref="PLM1:PLP1"/>
    <mergeCell ref="PLQ1:PLT1"/>
    <mergeCell ref="PLU1:PLX1"/>
    <mergeCell ref="PLY1:PMB1"/>
    <mergeCell ref="PMC1:PMF1"/>
    <mergeCell ref="PKK1:PKN1"/>
    <mergeCell ref="PKO1:PKR1"/>
    <mergeCell ref="PKS1:PKV1"/>
    <mergeCell ref="PKW1:PKZ1"/>
    <mergeCell ref="PLA1:PLD1"/>
    <mergeCell ref="PLE1:PLH1"/>
    <mergeCell ref="PJM1:PJP1"/>
    <mergeCell ref="PJQ1:PJT1"/>
    <mergeCell ref="PJU1:PJX1"/>
    <mergeCell ref="PJY1:PKB1"/>
    <mergeCell ref="PKC1:PKF1"/>
    <mergeCell ref="PKG1:PKJ1"/>
    <mergeCell ref="POC1:POF1"/>
    <mergeCell ref="POG1:POJ1"/>
    <mergeCell ref="POK1:PON1"/>
    <mergeCell ref="POO1:POR1"/>
    <mergeCell ref="POS1:POV1"/>
    <mergeCell ref="POW1:POZ1"/>
    <mergeCell ref="PNE1:PNH1"/>
    <mergeCell ref="PNI1:PNL1"/>
    <mergeCell ref="PNM1:PNP1"/>
    <mergeCell ref="PNQ1:PNT1"/>
    <mergeCell ref="PNU1:PNX1"/>
    <mergeCell ref="PNY1:POB1"/>
    <mergeCell ref="PMG1:PMJ1"/>
    <mergeCell ref="PMK1:PMN1"/>
    <mergeCell ref="PMO1:PMR1"/>
    <mergeCell ref="PMS1:PMV1"/>
    <mergeCell ref="PMW1:PMZ1"/>
    <mergeCell ref="PNA1:PND1"/>
    <mergeCell ref="PQW1:PQZ1"/>
    <mergeCell ref="PRA1:PRD1"/>
    <mergeCell ref="PRE1:PRH1"/>
    <mergeCell ref="PRI1:PRL1"/>
    <mergeCell ref="PRM1:PRP1"/>
    <mergeCell ref="PRQ1:PRT1"/>
    <mergeCell ref="PPY1:PQB1"/>
    <mergeCell ref="PQC1:PQF1"/>
    <mergeCell ref="PQG1:PQJ1"/>
    <mergeCell ref="PQK1:PQN1"/>
    <mergeCell ref="PQO1:PQR1"/>
    <mergeCell ref="PQS1:PQV1"/>
    <mergeCell ref="PPA1:PPD1"/>
    <mergeCell ref="PPE1:PPH1"/>
    <mergeCell ref="PPI1:PPL1"/>
    <mergeCell ref="PPM1:PPP1"/>
    <mergeCell ref="PPQ1:PPT1"/>
    <mergeCell ref="PPU1:PPX1"/>
    <mergeCell ref="PTQ1:PTT1"/>
    <mergeCell ref="PTU1:PTX1"/>
    <mergeCell ref="PTY1:PUB1"/>
    <mergeCell ref="PUC1:PUF1"/>
    <mergeCell ref="PUG1:PUJ1"/>
    <mergeCell ref="PUK1:PUN1"/>
    <mergeCell ref="PSS1:PSV1"/>
    <mergeCell ref="PSW1:PSZ1"/>
    <mergeCell ref="PTA1:PTD1"/>
    <mergeCell ref="PTE1:PTH1"/>
    <mergeCell ref="PTI1:PTL1"/>
    <mergeCell ref="PTM1:PTP1"/>
    <mergeCell ref="PRU1:PRX1"/>
    <mergeCell ref="PRY1:PSB1"/>
    <mergeCell ref="PSC1:PSF1"/>
    <mergeCell ref="PSG1:PSJ1"/>
    <mergeCell ref="PSK1:PSN1"/>
    <mergeCell ref="PSO1:PSR1"/>
    <mergeCell ref="PWK1:PWN1"/>
    <mergeCell ref="PWO1:PWR1"/>
    <mergeCell ref="PWS1:PWV1"/>
    <mergeCell ref="PWW1:PWZ1"/>
    <mergeCell ref="PXA1:PXD1"/>
    <mergeCell ref="PXE1:PXH1"/>
    <mergeCell ref="PVM1:PVP1"/>
    <mergeCell ref="PVQ1:PVT1"/>
    <mergeCell ref="PVU1:PVX1"/>
    <mergeCell ref="PVY1:PWB1"/>
    <mergeCell ref="PWC1:PWF1"/>
    <mergeCell ref="PWG1:PWJ1"/>
    <mergeCell ref="PUO1:PUR1"/>
    <mergeCell ref="PUS1:PUV1"/>
    <mergeCell ref="PUW1:PUZ1"/>
    <mergeCell ref="PVA1:PVD1"/>
    <mergeCell ref="PVE1:PVH1"/>
    <mergeCell ref="PVI1:PVL1"/>
    <mergeCell ref="PZE1:PZH1"/>
    <mergeCell ref="PZI1:PZL1"/>
    <mergeCell ref="PZM1:PZP1"/>
    <mergeCell ref="PZQ1:PZT1"/>
    <mergeCell ref="PZU1:PZX1"/>
    <mergeCell ref="PZY1:QAB1"/>
    <mergeCell ref="PYG1:PYJ1"/>
    <mergeCell ref="PYK1:PYN1"/>
    <mergeCell ref="PYO1:PYR1"/>
    <mergeCell ref="PYS1:PYV1"/>
    <mergeCell ref="PYW1:PYZ1"/>
    <mergeCell ref="PZA1:PZD1"/>
    <mergeCell ref="PXI1:PXL1"/>
    <mergeCell ref="PXM1:PXP1"/>
    <mergeCell ref="PXQ1:PXT1"/>
    <mergeCell ref="PXU1:PXX1"/>
    <mergeCell ref="PXY1:PYB1"/>
    <mergeCell ref="PYC1:PYF1"/>
    <mergeCell ref="QBY1:QCB1"/>
    <mergeCell ref="QCC1:QCF1"/>
    <mergeCell ref="QCG1:QCJ1"/>
    <mergeCell ref="QCK1:QCN1"/>
    <mergeCell ref="QCO1:QCR1"/>
    <mergeCell ref="QCS1:QCV1"/>
    <mergeCell ref="QBA1:QBD1"/>
    <mergeCell ref="QBE1:QBH1"/>
    <mergeCell ref="QBI1:QBL1"/>
    <mergeCell ref="QBM1:QBP1"/>
    <mergeCell ref="QBQ1:QBT1"/>
    <mergeCell ref="QBU1:QBX1"/>
    <mergeCell ref="QAC1:QAF1"/>
    <mergeCell ref="QAG1:QAJ1"/>
    <mergeCell ref="QAK1:QAN1"/>
    <mergeCell ref="QAO1:QAR1"/>
    <mergeCell ref="QAS1:QAV1"/>
    <mergeCell ref="QAW1:QAZ1"/>
    <mergeCell ref="QES1:QEV1"/>
    <mergeCell ref="QEW1:QEZ1"/>
    <mergeCell ref="QFA1:QFD1"/>
    <mergeCell ref="QFE1:QFH1"/>
    <mergeCell ref="QFI1:QFL1"/>
    <mergeCell ref="QFM1:QFP1"/>
    <mergeCell ref="QDU1:QDX1"/>
    <mergeCell ref="QDY1:QEB1"/>
    <mergeCell ref="QEC1:QEF1"/>
    <mergeCell ref="QEG1:QEJ1"/>
    <mergeCell ref="QEK1:QEN1"/>
    <mergeCell ref="QEO1:QER1"/>
    <mergeCell ref="QCW1:QCZ1"/>
    <mergeCell ref="QDA1:QDD1"/>
    <mergeCell ref="QDE1:QDH1"/>
    <mergeCell ref="QDI1:QDL1"/>
    <mergeCell ref="QDM1:QDP1"/>
    <mergeCell ref="QDQ1:QDT1"/>
    <mergeCell ref="QHM1:QHP1"/>
    <mergeCell ref="QHQ1:QHT1"/>
    <mergeCell ref="QHU1:QHX1"/>
    <mergeCell ref="QHY1:QIB1"/>
    <mergeCell ref="QIC1:QIF1"/>
    <mergeCell ref="QIG1:QIJ1"/>
    <mergeCell ref="QGO1:QGR1"/>
    <mergeCell ref="QGS1:QGV1"/>
    <mergeCell ref="QGW1:QGZ1"/>
    <mergeCell ref="QHA1:QHD1"/>
    <mergeCell ref="QHE1:QHH1"/>
    <mergeCell ref="QHI1:QHL1"/>
    <mergeCell ref="QFQ1:QFT1"/>
    <mergeCell ref="QFU1:QFX1"/>
    <mergeCell ref="QFY1:QGB1"/>
    <mergeCell ref="QGC1:QGF1"/>
    <mergeCell ref="QGG1:QGJ1"/>
    <mergeCell ref="QGK1:QGN1"/>
    <mergeCell ref="QKG1:QKJ1"/>
    <mergeCell ref="QKK1:QKN1"/>
    <mergeCell ref="QKO1:QKR1"/>
    <mergeCell ref="QKS1:QKV1"/>
    <mergeCell ref="QKW1:QKZ1"/>
    <mergeCell ref="QLA1:QLD1"/>
    <mergeCell ref="QJI1:QJL1"/>
    <mergeCell ref="QJM1:QJP1"/>
    <mergeCell ref="QJQ1:QJT1"/>
    <mergeCell ref="QJU1:QJX1"/>
    <mergeCell ref="QJY1:QKB1"/>
    <mergeCell ref="QKC1:QKF1"/>
    <mergeCell ref="QIK1:QIN1"/>
    <mergeCell ref="QIO1:QIR1"/>
    <mergeCell ref="QIS1:QIV1"/>
    <mergeCell ref="QIW1:QIZ1"/>
    <mergeCell ref="QJA1:QJD1"/>
    <mergeCell ref="QJE1:QJH1"/>
    <mergeCell ref="QNA1:QND1"/>
    <mergeCell ref="QNE1:QNH1"/>
    <mergeCell ref="QNI1:QNL1"/>
    <mergeCell ref="QNM1:QNP1"/>
    <mergeCell ref="QNQ1:QNT1"/>
    <mergeCell ref="QNU1:QNX1"/>
    <mergeCell ref="QMC1:QMF1"/>
    <mergeCell ref="QMG1:QMJ1"/>
    <mergeCell ref="QMK1:QMN1"/>
    <mergeCell ref="QMO1:QMR1"/>
    <mergeCell ref="QMS1:QMV1"/>
    <mergeCell ref="QMW1:QMZ1"/>
    <mergeCell ref="QLE1:QLH1"/>
    <mergeCell ref="QLI1:QLL1"/>
    <mergeCell ref="QLM1:QLP1"/>
    <mergeCell ref="QLQ1:QLT1"/>
    <mergeCell ref="QLU1:QLX1"/>
    <mergeCell ref="QLY1:QMB1"/>
    <mergeCell ref="QPU1:QPX1"/>
    <mergeCell ref="QPY1:QQB1"/>
    <mergeCell ref="QQC1:QQF1"/>
    <mergeCell ref="QQG1:QQJ1"/>
    <mergeCell ref="QQK1:QQN1"/>
    <mergeCell ref="QQO1:QQR1"/>
    <mergeCell ref="QOW1:QOZ1"/>
    <mergeCell ref="QPA1:QPD1"/>
    <mergeCell ref="QPE1:QPH1"/>
    <mergeCell ref="QPI1:QPL1"/>
    <mergeCell ref="QPM1:QPP1"/>
    <mergeCell ref="QPQ1:QPT1"/>
    <mergeCell ref="QNY1:QOB1"/>
    <mergeCell ref="QOC1:QOF1"/>
    <mergeCell ref="QOG1:QOJ1"/>
    <mergeCell ref="QOK1:QON1"/>
    <mergeCell ref="QOO1:QOR1"/>
    <mergeCell ref="QOS1:QOV1"/>
    <mergeCell ref="QSO1:QSR1"/>
    <mergeCell ref="QSS1:QSV1"/>
    <mergeCell ref="QSW1:QSZ1"/>
    <mergeCell ref="QTA1:QTD1"/>
    <mergeCell ref="QTE1:QTH1"/>
    <mergeCell ref="QTI1:QTL1"/>
    <mergeCell ref="QRQ1:QRT1"/>
    <mergeCell ref="QRU1:QRX1"/>
    <mergeCell ref="QRY1:QSB1"/>
    <mergeCell ref="QSC1:QSF1"/>
    <mergeCell ref="QSG1:QSJ1"/>
    <mergeCell ref="QSK1:QSN1"/>
    <mergeCell ref="QQS1:QQV1"/>
    <mergeCell ref="QQW1:QQZ1"/>
    <mergeCell ref="QRA1:QRD1"/>
    <mergeCell ref="QRE1:QRH1"/>
    <mergeCell ref="QRI1:QRL1"/>
    <mergeCell ref="QRM1:QRP1"/>
    <mergeCell ref="QVI1:QVL1"/>
    <mergeCell ref="QVM1:QVP1"/>
    <mergeCell ref="QVQ1:QVT1"/>
    <mergeCell ref="QVU1:QVX1"/>
    <mergeCell ref="QVY1:QWB1"/>
    <mergeCell ref="QWC1:QWF1"/>
    <mergeCell ref="QUK1:QUN1"/>
    <mergeCell ref="QUO1:QUR1"/>
    <mergeCell ref="QUS1:QUV1"/>
    <mergeCell ref="QUW1:QUZ1"/>
    <mergeCell ref="QVA1:QVD1"/>
    <mergeCell ref="QVE1:QVH1"/>
    <mergeCell ref="QTM1:QTP1"/>
    <mergeCell ref="QTQ1:QTT1"/>
    <mergeCell ref="QTU1:QTX1"/>
    <mergeCell ref="QTY1:QUB1"/>
    <mergeCell ref="QUC1:QUF1"/>
    <mergeCell ref="QUG1:QUJ1"/>
    <mergeCell ref="QYC1:QYF1"/>
    <mergeCell ref="QYG1:QYJ1"/>
    <mergeCell ref="QYK1:QYN1"/>
    <mergeCell ref="QYO1:QYR1"/>
    <mergeCell ref="QYS1:QYV1"/>
    <mergeCell ref="QYW1:QYZ1"/>
    <mergeCell ref="QXE1:QXH1"/>
    <mergeCell ref="QXI1:QXL1"/>
    <mergeCell ref="QXM1:QXP1"/>
    <mergeCell ref="QXQ1:QXT1"/>
    <mergeCell ref="QXU1:QXX1"/>
    <mergeCell ref="QXY1:QYB1"/>
    <mergeCell ref="QWG1:QWJ1"/>
    <mergeCell ref="QWK1:QWN1"/>
    <mergeCell ref="QWO1:QWR1"/>
    <mergeCell ref="QWS1:QWV1"/>
    <mergeCell ref="QWW1:QWZ1"/>
    <mergeCell ref="QXA1:QXD1"/>
    <mergeCell ref="RAW1:RAZ1"/>
    <mergeCell ref="RBA1:RBD1"/>
    <mergeCell ref="RBE1:RBH1"/>
    <mergeCell ref="RBI1:RBL1"/>
    <mergeCell ref="RBM1:RBP1"/>
    <mergeCell ref="RBQ1:RBT1"/>
    <mergeCell ref="QZY1:RAB1"/>
    <mergeCell ref="RAC1:RAF1"/>
    <mergeCell ref="RAG1:RAJ1"/>
    <mergeCell ref="RAK1:RAN1"/>
    <mergeCell ref="RAO1:RAR1"/>
    <mergeCell ref="RAS1:RAV1"/>
    <mergeCell ref="QZA1:QZD1"/>
    <mergeCell ref="QZE1:QZH1"/>
    <mergeCell ref="QZI1:QZL1"/>
    <mergeCell ref="QZM1:QZP1"/>
    <mergeCell ref="QZQ1:QZT1"/>
    <mergeCell ref="QZU1:QZX1"/>
    <mergeCell ref="RDQ1:RDT1"/>
    <mergeCell ref="RDU1:RDX1"/>
    <mergeCell ref="RDY1:REB1"/>
    <mergeCell ref="REC1:REF1"/>
    <mergeCell ref="REG1:REJ1"/>
    <mergeCell ref="REK1:REN1"/>
    <mergeCell ref="RCS1:RCV1"/>
    <mergeCell ref="RCW1:RCZ1"/>
    <mergeCell ref="RDA1:RDD1"/>
    <mergeCell ref="RDE1:RDH1"/>
    <mergeCell ref="RDI1:RDL1"/>
    <mergeCell ref="RDM1:RDP1"/>
    <mergeCell ref="RBU1:RBX1"/>
    <mergeCell ref="RBY1:RCB1"/>
    <mergeCell ref="RCC1:RCF1"/>
    <mergeCell ref="RCG1:RCJ1"/>
    <mergeCell ref="RCK1:RCN1"/>
    <mergeCell ref="RCO1:RCR1"/>
    <mergeCell ref="RGK1:RGN1"/>
    <mergeCell ref="RGO1:RGR1"/>
    <mergeCell ref="RGS1:RGV1"/>
    <mergeCell ref="RGW1:RGZ1"/>
    <mergeCell ref="RHA1:RHD1"/>
    <mergeCell ref="RHE1:RHH1"/>
    <mergeCell ref="RFM1:RFP1"/>
    <mergeCell ref="RFQ1:RFT1"/>
    <mergeCell ref="RFU1:RFX1"/>
    <mergeCell ref="RFY1:RGB1"/>
    <mergeCell ref="RGC1:RGF1"/>
    <mergeCell ref="RGG1:RGJ1"/>
    <mergeCell ref="REO1:RER1"/>
    <mergeCell ref="RES1:REV1"/>
    <mergeCell ref="REW1:REZ1"/>
    <mergeCell ref="RFA1:RFD1"/>
    <mergeCell ref="RFE1:RFH1"/>
    <mergeCell ref="RFI1:RFL1"/>
    <mergeCell ref="RJE1:RJH1"/>
    <mergeCell ref="RJI1:RJL1"/>
    <mergeCell ref="RJM1:RJP1"/>
    <mergeCell ref="RJQ1:RJT1"/>
    <mergeCell ref="RJU1:RJX1"/>
    <mergeCell ref="RJY1:RKB1"/>
    <mergeCell ref="RIG1:RIJ1"/>
    <mergeCell ref="RIK1:RIN1"/>
    <mergeCell ref="RIO1:RIR1"/>
    <mergeCell ref="RIS1:RIV1"/>
    <mergeCell ref="RIW1:RIZ1"/>
    <mergeCell ref="RJA1:RJD1"/>
    <mergeCell ref="RHI1:RHL1"/>
    <mergeCell ref="RHM1:RHP1"/>
    <mergeCell ref="RHQ1:RHT1"/>
    <mergeCell ref="RHU1:RHX1"/>
    <mergeCell ref="RHY1:RIB1"/>
    <mergeCell ref="RIC1:RIF1"/>
    <mergeCell ref="RLY1:RMB1"/>
    <mergeCell ref="RMC1:RMF1"/>
    <mergeCell ref="RMG1:RMJ1"/>
    <mergeCell ref="RMK1:RMN1"/>
    <mergeCell ref="RMO1:RMR1"/>
    <mergeCell ref="RMS1:RMV1"/>
    <mergeCell ref="RLA1:RLD1"/>
    <mergeCell ref="RLE1:RLH1"/>
    <mergeCell ref="RLI1:RLL1"/>
    <mergeCell ref="RLM1:RLP1"/>
    <mergeCell ref="RLQ1:RLT1"/>
    <mergeCell ref="RLU1:RLX1"/>
    <mergeCell ref="RKC1:RKF1"/>
    <mergeCell ref="RKG1:RKJ1"/>
    <mergeCell ref="RKK1:RKN1"/>
    <mergeCell ref="RKO1:RKR1"/>
    <mergeCell ref="RKS1:RKV1"/>
    <mergeCell ref="RKW1:RKZ1"/>
    <mergeCell ref="ROS1:ROV1"/>
    <mergeCell ref="ROW1:ROZ1"/>
    <mergeCell ref="RPA1:RPD1"/>
    <mergeCell ref="RPE1:RPH1"/>
    <mergeCell ref="RPI1:RPL1"/>
    <mergeCell ref="RPM1:RPP1"/>
    <mergeCell ref="RNU1:RNX1"/>
    <mergeCell ref="RNY1:ROB1"/>
    <mergeCell ref="ROC1:ROF1"/>
    <mergeCell ref="ROG1:ROJ1"/>
    <mergeCell ref="ROK1:RON1"/>
    <mergeCell ref="ROO1:ROR1"/>
    <mergeCell ref="RMW1:RMZ1"/>
    <mergeCell ref="RNA1:RND1"/>
    <mergeCell ref="RNE1:RNH1"/>
    <mergeCell ref="RNI1:RNL1"/>
    <mergeCell ref="RNM1:RNP1"/>
    <mergeCell ref="RNQ1:RNT1"/>
    <mergeCell ref="RRM1:RRP1"/>
    <mergeCell ref="RRQ1:RRT1"/>
    <mergeCell ref="RRU1:RRX1"/>
    <mergeCell ref="RRY1:RSB1"/>
    <mergeCell ref="RSC1:RSF1"/>
    <mergeCell ref="RSG1:RSJ1"/>
    <mergeCell ref="RQO1:RQR1"/>
    <mergeCell ref="RQS1:RQV1"/>
    <mergeCell ref="RQW1:RQZ1"/>
    <mergeCell ref="RRA1:RRD1"/>
    <mergeCell ref="RRE1:RRH1"/>
    <mergeCell ref="RRI1:RRL1"/>
    <mergeCell ref="RPQ1:RPT1"/>
    <mergeCell ref="RPU1:RPX1"/>
    <mergeCell ref="RPY1:RQB1"/>
    <mergeCell ref="RQC1:RQF1"/>
    <mergeCell ref="RQG1:RQJ1"/>
    <mergeCell ref="RQK1:RQN1"/>
    <mergeCell ref="RUG1:RUJ1"/>
    <mergeCell ref="RUK1:RUN1"/>
    <mergeCell ref="RUO1:RUR1"/>
    <mergeCell ref="RUS1:RUV1"/>
    <mergeCell ref="RUW1:RUZ1"/>
    <mergeCell ref="RVA1:RVD1"/>
    <mergeCell ref="RTI1:RTL1"/>
    <mergeCell ref="RTM1:RTP1"/>
    <mergeCell ref="RTQ1:RTT1"/>
    <mergeCell ref="RTU1:RTX1"/>
    <mergeCell ref="RTY1:RUB1"/>
    <mergeCell ref="RUC1:RUF1"/>
    <mergeCell ref="RSK1:RSN1"/>
    <mergeCell ref="RSO1:RSR1"/>
    <mergeCell ref="RSS1:RSV1"/>
    <mergeCell ref="RSW1:RSZ1"/>
    <mergeCell ref="RTA1:RTD1"/>
    <mergeCell ref="RTE1:RTH1"/>
    <mergeCell ref="RXA1:RXD1"/>
    <mergeCell ref="RXE1:RXH1"/>
    <mergeCell ref="RXI1:RXL1"/>
    <mergeCell ref="RXM1:RXP1"/>
    <mergeCell ref="RXQ1:RXT1"/>
    <mergeCell ref="RXU1:RXX1"/>
    <mergeCell ref="RWC1:RWF1"/>
    <mergeCell ref="RWG1:RWJ1"/>
    <mergeCell ref="RWK1:RWN1"/>
    <mergeCell ref="RWO1:RWR1"/>
    <mergeCell ref="RWS1:RWV1"/>
    <mergeCell ref="RWW1:RWZ1"/>
    <mergeCell ref="RVE1:RVH1"/>
    <mergeCell ref="RVI1:RVL1"/>
    <mergeCell ref="RVM1:RVP1"/>
    <mergeCell ref="RVQ1:RVT1"/>
    <mergeCell ref="RVU1:RVX1"/>
    <mergeCell ref="RVY1:RWB1"/>
    <mergeCell ref="RZU1:RZX1"/>
    <mergeCell ref="RZY1:SAB1"/>
    <mergeCell ref="SAC1:SAF1"/>
    <mergeCell ref="SAG1:SAJ1"/>
    <mergeCell ref="SAK1:SAN1"/>
    <mergeCell ref="SAO1:SAR1"/>
    <mergeCell ref="RYW1:RYZ1"/>
    <mergeCell ref="RZA1:RZD1"/>
    <mergeCell ref="RZE1:RZH1"/>
    <mergeCell ref="RZI1:RZL1"/>
    <mergeCell ref="RZM1:RZP1"/>
    <mergeCell ref="RZQ1:RZT1"/>
    <mergeCell ref="RXY1:RYB1"/>
    <mergeCell ref="RYC1:RYF1"/>
    <mergeCell ref="RYG1:RYJ1"/>
    <mergeCell ref="RYK1:RYN1"/>
    <mergeCell ref="RYO1:RYR1"/>
    <mergeCell ref="RYS1:RYV1"/>
    <mergeCell ref="SCO1:SCR1"/>
    <mergeCell ref="SCS1:SCV1"/>
    <mergeCell ref="SCW1:SCZ1"/>
    <mergeCell ref="SDA1:SDD1"/>
    <mergeCell ref="SDE1:SDH1"/>
    <mergeCell ref="SDI1:SDL1"/>
    <mergeCell ref="SBQ1:SBT1"/>
    <mergeCell ref="SBU1:SBX1"/>
    <mergeCell ref="SBY1:SCB1"/>
    <mergeCell ref="SCC1:SCF1"/>
    <mergeCell ref="SCG1:SCJ1"/>
    <mergeCell ref="SCK1:SCN1"/>
    <mergeCell ref="SAS1:SAV1"/>
    <mergeCell ref="SAW1:SAZ1"/>
    <mergeCell ref="SBA1:SBD1"/>
    <mergeCell ref="SBE1:SBH1"/>
    <mergeCell ref="SBI1:SBL1"/>
    <mergeCell ref="SBM1:SBP1"/>
    <mergeCell ref="SFI1:SFL1"/>
    <mergeCell ref="SFM1:SFP1"/>
    <mergeCell ref="SFQ1:SFT1"/>
    <mergeCell ref="SFU1:SFX1"/>
    <mergeCell ref="SFY1:SGB1"/>
    <mergeCell ref="SGC1:SGF1"/>
    <mergeCell ref="SEK1:SEN1"/>
    <mergeCell ref="SEO1:SER1"/>
    <mergeCell ref="SES1:SEV1"/>
    <mergeCell ref="SEW1:SEZ1"/>
    <mergeCell ref="SFA1:SFD1"/>
    <mergeCell ref="SFE1:SFH1"/>
    <mergeCell ref="SDM1:SDP1"/>
    <mergeCell ref="SDQ1:SDT1"/>
    <mergeCell ref="SDU1:SDX1"/>
    <mergeCell ref="SDY1:SEB1"/>
    <mergeCell ref="SEC1:SEF1"/>
    <mergeCell ref="SEG1:SEJ1"/>
    <mergeCell ref="SIC1:SIF1"/>
    <mergeCell ref="SIG1:SIJ1"/>
    <mergeCell ref="SIK1:SIN1"/>
    <mergeCell ref="SIO1:SIR1"/>
    <mergeCell ref="SIS1:SIV1"/>
    <mergeCell ref="SIW1:SIZ1"/>
    <mergeCell ref="SHE1:SHH1"/>
    <mergeCell ref="SHI1:SHL1"/>
    <mergeCell ref="SHM1:SHP1"/>
    <mergeCell ref="SHQ1:SHT1"/>
    <mergeCell ref="SHU1:SHX1"/>
    <mergeCell ref="SHY1:SIB1"/>
    <mergeCell ref="SGG1:SGJ1"/>
    <mergeCell ref="SGK1:SGN1"/>
    <mergeCell ref="SGO1:SGR1"/>
    <mergeCell ref="SGS1:SGV1"/>
    <mergeCell ref="SGW1:SGZ1"/>
    <mergeCell ref="SHA1:SHD1"/>
    <mergeCell ref="SKW1:SKZ1"/>
    <mergeCell ref="SLA1:SLD1"/>
    <mergeCell ref="SLE1:SLH1"/>
    <mergeCell ref="SLI1:SLL1"/>
    <mergeCell ref="SLM1:SLP1"/>
    <mergeCell ref="SLQ1:SLT1"/>
    <mergeCell ref="SJY1:SKB1"/>
    <mergeCell ref="SKC1:SKF1"/>
    <mergeCell ref="SKG1:SKJ1"/>
    <mergeCell ref="SKK1:SKN1"/>
    <mergeCell ref="SKO1:SKR1"/>
    <mergeCell ref="SKS1:SKV1"/>
    <mergeCell ref="SJA1:SJD1"/>
    <mergeCell ref="SJE1:SJH1"/>
    <mergeCell ref="SJI1:SJL1"/>
    <mergeCell ref="SJM1:SJP1"/>
    <mergeCell ref="SJQ1:SJT1"/>
    <mergeCell ref="SJU1:SJX1"/>
    <mergeCell ref="SNQ1:SNT1"/>
    <mergeCell ref="SNU1:SNX1"/>
    <mergeCell ref="SNY1:SOB1"/>
    <mergeCell ref="SOC1:SOF1"/>
    <mergeCell ref="SOG1:SOJ1"/>
    <mergeCell ref="SOK1:SON1"/>
    <mergeCell ref="SMS1:SMV1"/>
    <mergeCell ref="SMW1:SMZ1"/>
    <mergeCell ref="SNA1:SND1"/>
    <mergeCell ref="SNE1:SNH1"/>
    <mergeCell ref="SNI1:SNL1"/>
    <mergeCell ref="SNM1:SNP1"/>
    <mergeCell ref="SLU1:SLX1"/>
    <mergeCell ref="SLY1:SMB1"/>
    <mergeCell ref="SMC1:SMF1"/>
    <mergeCell ref="SMG1:SMJ1"/>
    <mergeCell ref="SMK1:SMN1"/>
    <mergeCell ref="SMO1:SMR1"/>
    <mergeCell ref="SQK1:SQN1"/>
    <mergeCell ref="SQO1:SQR1"/>
    <mergeCell ref="SQS1:SQV1"/>
    <mergeCell ref="SQW1:SQZ1"/>
    <mergeCell ref="SRA1:SRD1"/>
    <mergeCell ref="SRE1:SRH1"/>
    <mergeCell ref="SPM1:SPP1"/>
    <mergeCell ref="SPQ1:SPT1"/>
    <mergeCell ref="SPU1:SPX1"/>
    <mergeCell ref="SPY1:SQB1"/>
    <mergeCell ref="SQC1:SQF1"/>
    <mergeCell ref="SQG1:SQJ1"/>
    <mergeCell ref="SOO1:SOR1"/>
    <mergeCell ref="SOS1:SOV1"/>
    <mergeCell ref="SOW1:SOZ1"/>
    <mergeCell ref="SPA1:SPD1"/>
    <mergeCell ref="SPE1:SPH1"/>
    <mergeCell ref="SPI1:SPL1"/>
    <mergeCell ref="STE1:STH1"/>
    <mergeCell ref="STI1:STL1"/>
    <mergeCell ref="STM1:STP1"/>
    <mergeCell ref="STQ1:STT1"/>
    <mergeCell ref="STU1:STX1"/>
    <mergeCell ref="STY1:SUB1"/>
    <mergeCell ref="SSG1:SSJ1"/>
    <mergeCell ref="SSK1:SSN1"/>
    <mergeCell ref="SSO1:SSR1"/>
    <mergeCell ref="SSS1:SSV1"/>
    <mergeCell ref="SSW1:SSZ1"/>
    <mergeCell ref="STA1:STD1"/>
    <mergeCell ref="SRI1:SRL1"/>
    <mergeCell ref="SRM1:SRP1"/>
    <mergeCell ref="SRQ1:SRT1"/>
    <mergeCell ref="SRU1:SRX1"/>
    <mergeCell ref="SRY1:SSB1"/>
    <mergeCell ref="SSC1:SSF1"/>
    <mergeCell ref="SVY1:SWB1"/>
    <mergeCell ref="SWC1:SWF1"/>
    <mergeCell ref="SWG1:SWJ1"/>
    <mergeCell ref="SWK1:SWN1"/>
    <mergeCell ref="SWO1:SWR1"/>
    <mergeCell ref="SWS1:SWV1"/>
    <mergeCell ref="SVA1:SVD1"/>
    <mergeCell ref="SVE1:SVH1"/>
    <mergeCell ref="SVI1:SVL1"/>
    <mergeCell ref="SVM1:SVP1"/>
    <mergeCell ref="SVQ1:SVT1"/>
    <mergeCell ref="SVU1:SVX1"/>
    <mergeCell ref="SUC1:SUF1"/>
    <mergeCell ref="SUG1:SUJ1"/>
    <mergeCell ref="SUK1:SUN1"/>
    <mergeCell ref="SUO1:SUR1"/>
    <mergeCell ref="SUS1:SUV1"/>
    <mergeCell ref="SUW1:SUZ1"/>
    <mergeCell ref="SYS1:SYV1"/>
    <mergeCell ref="SYW1:SYZ1"/>
    <mergeCell ref="SZA1:SZD1"/>
    <mergeCell ref="SZE1:SZH1"/>
    <mergeCell ref="SZI1:SZL1"/>
    <mergeCell ref="SZM1:SZP1"/>
    <mergeCell ref="SXU1:SXX1"/>
    <mergeCell ref="SXY1:SYB1"/>
    <mergeCell ref="SYC1:SYF1"/>
    <mergeCell ref="SYG1:SYJ1"/>
    <mergeCell ref="SYK1:SYN1"/>
    <mergeCell ref="SYO1:SYR1"/>
    <mergeCell ref="SWW1:SWZ1"/>
    <mergeCell ref="SXA1:SXD1"/>
    <mergeCell ref="SXE1:SXH1"/>
    <mergeCell ref="SXI1:SXL1"/>
    <mergeCell ref="SXM1:SXP1"/>
    <mergeCell ref="SXQ1:SXT1"/>
    <mergeCell ref="TBM1:TBP1"/>
    <mergeCell ref="TBQ1:TBT1"/>
    <mergeCell ref="TBU1:TBX1"/>
    <mergeCell ref="TBY1:TCB1"/>
    <mergeCell ref="TCC1:TCF1"/>
    <mergeCell ref="TCG1:TCJ1"/>
    <mergeCell ref="TAO1:TAR1"/>
    <mergeCell ref="TAS1:TAV1"/>
    <mergeCell ref="TAW1:TAZ1"/>
    <mergeCell ref="TBA1:TBD1"/>
    <mergeCell ref="TBE1:TBH1"/>
    <mergeCell ref="TBI1:TBL1"/>
    <mergeCell ref="SZQ1:SZT1"/>
    <mergeCell ref="SZU1:SZX1"/>
    <mergeCell ref="SZY1:TAB1"/>
    <mergeCell ref="TAC1:TAF1"/>
    <mergeCell ref="TAG1:TAJ1"/>
    <mergeCell ref="TAK1:TAN1"/>
    <mergeCell ref="TEG1:TEJ1"/>
    <mergeCell ref="TEK1:TEN1"/>
    <mergeCell ref="TEO1:TER1"/>
    <mergeCell ref="TES1:TEV1"/>
    <mergeCell ref="TEW1:TEZ1"/>
    <mergeCell ref="TFA1:TFD1"/>
    <mergeCell ref="TDI1:TDL1"/>
    <mergeCell ref="TDM1:TDP1"/>
    <mergeCell ref="TDQ1:TDT1"/>
    <mergeCell ref="TDU1:TDX1"/>
    <mergeCell ref="TDY1:TEB1"/>
    <mergeCell ref="TEC1:TEF1"/>
    <mergeCell ref="TCK1:TCN1"/>
    <mergeCell ref="TCO1:TCR1"/>
    <mergeCell ref="TCS1:TCV1"/>
    <mergeCell ref="TCW1:TCZ1"/>
    <mergeCell ref="TDA1:TDD1"/>
    <mergeCell ref="TDE1:TDH1"/>
    <mergeCell ref="THA1:THD1"/>
    <mergeCell ref="THE1:THH1"/>
    <mergeCell ref="THI1:THL1"/>
    <mergeCell ref="THM1:THP1"/>
    <mergeCell ref="THQ1:THT1"/>
    <mergeCell ref="THU1:THX1"/>
    <mergeCell ref="TGC1:TGF1"/>
    <mergeCell ref="TGG1:TGJ1"/>
    <mergeCell ref="TGK1:TGN1"/>
    <mergeCell ref="TGO1:TGR1"/>
    <mergeCell ref="TGS1:TGV1"/>
    <mergeCell ref="TGW1:TGZ1"/>
    <mergeCell ref="TFE1:TFH1"/>
    <mergeCell ref="TFI1:TFL1"/>
    <mergeCell ref="TFM1:TFP1"/>
    <mergeCell ref="TFQ1:TFT1"/>
    <mergeCell ref="TFU1:TFX1"/>
    <mergeCell ref="TFY1:TGB1"/>
    <mergeCell ref="TJU1:TJX1"/>
    <mergeCell ref="TJY1:TKB1"/>
    <mergeCell ref="TKC1:TKF1"/>
    <mergeCell ref="TKG1:TKJ1"/>
    <mergeCell ref="TKK1:TKN1"/>
    <mergeCell ref="TKO1:TKR1"/>
    <mergeCell ref="TIW1:TIZ1"/>
    <mergeCell ref="TJA1:TJD1"/>
    <mergeCell ref="TJE1:TJH1"/>
    <mergeCell ref="TJI1:TJL1"/>
    <mergeCell ref="TJM1:TJP1"/>
    <mergeCell ref="TJQ1:TJT1"/>
    <mergeCell ref="THY1:TIB1"/>
    <mergeCell ref="TIC1:TIF1"/>
    <mergeCell ref="TIG1:TIJ1"/>
    <mergeCell ref="TIK1:TIN1"/>
    <mergeCell ref="TIO1:TIR1"/>
    <mergeCell ref="TIS1:TIV1"/>
    <mergeCell ref="TMO1:TMR1"/>
    <mergeCell ref="TMS1:TMV1"/>
    <mergeCell ref="TMW1:TMZ1"/>
    <mergeCell ref="TNA1:TND1"/>
    <mergeCell ref="TNE1:TNH1"/>
    <mergeCell ref="TNI1:TNL1"/>
    <mergeCell ref="TLQ1:TLT1"/>
    <mergeCell ref="TLU1:TLX1"/>
    <mergeCell ref="TLY1:TMB1"/>
    <mergeCell ref="TMC1:TMF1"/>
    <mergeCell ref="TMG1:TMJ1"/>
    <mergeCell ref="TMK1:TMN1"/>
    <mergeCell ref="TKS1:TKV1"/>
    <mergeCell ref="TKW1:TKZ1"/>
    <mergeCell ref="TLA1:TLD1"/>
    <mergeCell ref="TLE1:TLH1"/>
    <mergeCell ref="TLI1:TLL1"/>
    <mergeCell ref="TLM1:TLP1"/>
    <mergeCell ref="TPI1:TPL1"/>
    <mergeCell ref="TPM1:TPP1"/>
    <mergeCell ref="TPQ1:TPT1"/>
    <mergeCell ref="TPU1:TPX1"/>
    <mergeCell ref="TPY1:TQB1"/>
    <mergeCell ref="TQC1:TQF1"/>
    <mergeCell ref="TOK1:TON1"/>
    <mergeCell ref="TOO1:TOR1"/>
    <mergeCell ref="TOS1:TOV1"/>
    <mergeCell ref="TOW1:TOZ1"/>
    <mergeCell ref="TPA1:TPD1"/>
    <mergeCell ref="TPE1:TPH1"/>
    <mergeCell ref="TNM1:TNP1"/>
    <mergeCell ref="TNQ1:TNT1"/>
    <mergeCell ref="TNU1:TNX1"/>
    <mergeCell ref="TNY1:TOB1"/>
    <mergeCell ref="TOC1:TOF1"/>
    <mergeCell ref="TOG1:TOJ1"/>
    <mergeCell ref="TSC1:TSF1"/>
    <mergeCell ref="TSG1:TSJ1"/>
    <mergeCell ref="TSK1:TSN1"/>
    <mergeCell ref="TSO1:TSR1"/>
    <mergeCell ref="TSS1:TSV1"/>
    <mergeCell ref="TSW1:TSZ1"/>
    <mergeCell ref="TRE1:TRH1"/>
    <mergeCell ref="TRI1:TRL1"/>
    <mergeCell ref="TRM1:TRP1"/>
    <mergeCell ref="TRQ1:TRT1"/>
    <mergeCell ref="TRU1:TRX1"/>
    <mergeCell ref="TRY1:TSB1"/>
    <mergeCell ref="TQG1:TQJ1"/>
    <mergeCell ref="TQK1:TQN1"/>
    <mergeCell ref="TQO1:TQR1"/>
    <mergeCell ref="TQS1:TQV1"/>
    <mergeCell ref="TQW1:TQZ1"/>
    <mergeCell ref="TRA1:TRD1"/>
    <mergeCell ref="TUW1:TUZ1"/>
    <mergeCell ref="TVA1:TVD1"/>
    <mergeCell ref="TVE1:TVH1"/>
    <mergeCell ref="TVI1:TVL1"/>
    <mergeCell ref="TVM1:TVP1"/>
    <mergeCell ref="TVQ1:TVT1"/>
    <mergeCell ref="TTY1:TUB1"/>
    <mergeCell ref="TUC1:TUF1"/>
    <mergeCell ref="TUG1:TUJ1"/>
    <mergeCell ref="TUK1:TUN1"/>
    <mergeCell ref="TUO1:TUR1"/>
    <mergeCell ref="TUS1:TUV1"/>
    <mergeCell ref="TTA1:TTD1"/>
    <mergeCell ref="TTE1:TTH1"/>
    <mergeCell ref="TTI1:TTL1"/>
    <mergeCell ref="TTM1:TTP1"/>
    <mergeCell ref="TTQ1:TTT1"/>
    <mergeCell ref="TTU1:TTX1"/>
    <mergeCell ref="TXQ1:TXT1"/>
    <mergeCell ref="TXU1:TXX1"/>
    <mergeCell ref="TXY1:TYB1"/>
    <mergeCell ref="TYC1:TYF1"/>
    <mergeCell ref="TYG1:TYJ1"/>
    <mergeCell ref="TYK1:TYN1"/>
    <mergeCell ref="TWS1:TWV1"/>
    <mergeCell ref="TWW1:TWZ1"/>
    <mergeCell ref="TXA1:TXD1"/>
    <mergeCell ref="TXE1:TXH1"/>
    <mergeCell ref="TXI1:TXL1"/>
    <mergeCell ref="TXM1:TXP1"/>
    <mergeCell ref="TVU1:TVX1"/>
    <mergeCell ref="TVY1:TWB1"/>
    <mergeCell ref="TWC1:TWF1"/>
    <mergeCell ref="TWG1:TWJ1"/>
    <mergeCell ref="TWK1:TWN1"/>
    <mergeCell ref="TWO1:TWR1"/>
    <mergeCell ref="UAK1:UAN1"/>
    <mergeCell ref="UAO1:UAR1"/>
    <mergeCell ref="UAS1:UAV1"/>
    <mergeCell ref="UAW1:UAZ1"/>
    <mergeCell ref="UBA1:UBD1"/>
    <mergeCell ref="UBE1:UBH1"/>
    <mergeCell ref="TZM1:TZP1"/>
    <mergeCell ref="TZQ1:TZT1"/>
    <mergeCell ref="TZU1:TZX1"/>
    <mergeCell ref="TZY1:UAB1"/>
    <mergeCell ref="UAC1:UAF1"/>
    <mergeCell ref="UAG1:UAJ1"/>
    <mergeCell ref="TYO1:TYR1"/>
    <mergeCell ref="TYS1:TYV1"/>
    <mergeCell ref="TYW1:TYZ1"/>
    <mergeCell ref="TZA1:TZD1"/>
    <mergeCell ref="TZE1:TZH1"/>
    <mergeCell ref="TZI1:TZL1"/>
    <mergeCell ref="UDE1:UDH1"/>
    <mergeCell ref="UDI1:UDL1"/>
    <mergeCell ref="UDM1:UDP1"/>
    <mergeCell ref="UDQ1:UDT1"/>
    <mergeCell ref="UDU1:UDX1"/>
    <mergeCell ref="UDY1:UEB1"/>
    <mergeCell ref="UCG1:UCJ1"/>
    <mergeCell ref="UCK1:UCN1"/>
    <mergeCell ref="UCO1:UCR1"/>
    <mergeCell ref="UCS1:UCV1"/>
    <mergeCell ref="UCW1:UCZ1"/>
    <mergeCell ref="UDA1:UDD1"/>
    <mergeCell ref="UBI1:UBL1"/>
    <mergeCell ref="UBM1:UBP1"/>
    <mergeCell ref="UBQ1:UBT1"/>
    <mergeCell ref="UBU1:UBX1"/>
    <mergeCell ref="UBY1:UCB1"/>
    <mergeCell ref="UCC1:UCF1"/>
    <mergeCell ref="UFY1:UGB1"/>
    <mergeCell ref="UGC1:UGF1"/>
    <mergeCell ref="UGG1:UGJ1"/>
    <mergeCell ref="UGK1:UGN1"/>
    <mergeCell ref="UGO1:UGR1"/>
    <mergeCell ref="UGS1:UGV1"/>
    <mergeCell ref="UFA1:UFD1"/>
    <mergeCell ref="UFE1:UFH1"/>
    <mergeCell ref="UFI1:UFL1"/>
    <mergeCell ref="UFM1:UFP1"/>
    <mergeCell ref="UFQ1:UFT1"/>
    <mergeCell ref="UFU1:UFX1"/>
    <mergeCell ref="UEC1:UEF1"/>
    <mergeCell ref="UEG1:UEJ1"/>
    <mergeCell ref="UEK1:UEN1"/>
    <mergeCell ref="UEO1:UER1"/>
    <mergeCell ref="UES1:UEV1"/>
    <mergeCell ref="UEW1:UEZ1"/>
    <mergeCell ref="UIS1:UIV1"/>
    <mergeCell ref="UIW1:UIZ1"/>
    <mergeCell ref="UJA1:UJD1"/>
    <mergeCell ref="UJE1:UJH1"/>
    <mergeCell ref="UJI1:UJL1"/>
    <mergeCell ref="UJM1:UJP1"/>
    <mergeCell ref="UHU1:UHX1"/>
    <mergeCell ref="UHY1:UIB1"/>
    <mergeCell ref="UIC1:UIF1"/>
    <mergeCell ref="UIG1:UIJ1"/>
    <mergeCell ref="UIK1:UIN1"/>
    <mergeCell ref="UIO1:UIR1"/>
    <mergeCell ref="UGW1:UGZ1"/>
    <mergeCell ref="UHA1:UHD1"/>
    <mergeCell ref="UHE1:UHH1"/>
    <mergeCell ref="UHI1:UHL1"/>
    <mergeCell ref="UHM1:UHP1"/>
    <mergeCell ref="UHQ1:UHT1"/>
    <mergeCell ref="ULM1:ULP1"/>
    <mergeCell ref="ULQ1:ULT1"/>
    <mergeCell ref="ULU1:ULX1"/>
    <mergeCell ref="ULY1:UMB1"/>
    <mergeCell ref="UMC1:UMF1"/>
    <mergeCell ref="UMG1:UMJ1"/>
    <mergeCell ref="UKO1:UKR1"/>
    <mergeCell ref="UKS1:UKV1"/>
    <mergeCell ref="UKW1:UKZ1"/>
    <mergeCell ref="ULA1:ULD1"/>
    <mergeCell ref="ULE1:ULH1"/>
    <mergeCell ref="ULI1:ULL1"/>
    <mergeCell ref="UJQ1:UJT1"/>
    <mergeCell ref="UJU1:UJX1"/>
    <mergeCell ref="UJY1:UKB1"/>
    <mergeCell ref="UKC1:UKF1"/>
    <mergeCell ref="UKG1:UKJ1"/>
    <mergeCell ref="UKK1:UKN1"/>
    <mergeCell ref="UOG1:UOJ1"/>
    <mergeCell ref="UOK1:UON1"/>
    <mergeCell ref="UOO1:UOR1"/>
    <mergeCell ref="UOS1:UOV1"/>
    <mergeCell ref="UOW1:UOZ1"/>
    <mergeCell ref="UPA1:UPD1"/>
    <mergeCell ref="UNI1:UNL1"/>
    <mergeCell ref="UNM1:UNP1"/>
    <mergeCell ref="UNQ1:UNT1"/>
    <mergeCell ref="UNU1:UNX1"/>
    <mergeCell ref="UNY1:UOB1"/>
    <mergeCell ref="UOC1:UOF1"/>
    <mergeCell ref="UMK1:UMN1"/>
    <mergeCell ref="UMO1:UMR1"/>
    <mergeCell ref="UMS1:UMV1"/>
    <mergeCell ref="UMW1:UMZ1"/>
    <mergeCell ref="UNA1:UND1"/>
    <mergeCell ref="UNE1:UNH1"/>
    <mergeCell ref="URA1:URD1"/>
    <mergeCell ref="URE1:URH1"/>
    <mergeCell ref="URI1:URL1"/>
    <mergeCell ref="URM1:URP1"/>
    <mergeCell ref="URQ1:URT1"/>
    <mergeCell ref="URU1:URX1"/>
    <mergeCell ref="UQC1:UQF1"/>
    <mergeCell ref="UQG1:UQJ1"/>
    <mergeCell ref="UQK1:UQN1"/>
    <mergeCell ref="UQO1:UQR1"/>
    <mergeCell ref="UQS1:UQV1"/>
    <mergeCell ref="UQW1:UQZ1"/>
    <mergeCell ref="UPE1:UPH1"/>
    <mergeCell ref="UPI1:UPL1"/>
    <mergeCell ref="UPM1:UPP1"/>
    <mergeCell ref="UPQ1:UPT1"/>
    <mergeCell ref="UPU1:UPX1"/>
    <mergeCell ref="UPY1:UQB1"/>
    <mergeCell ref="UTU1:UTX1"/>
    <mergeCell ref="UTY1:UUB1"/>
    <mergeCell ref="UUC1:UUF1"/>
    <mergeCell ref="UUG1:UUJ1"/>
    <mergeCell ref="UUK1:UUN1"/>
    <mergeCell ref="UUO1:UUR1"/>
    <mergeCell ref="USW1:USZ1"/>
    <mergeCell ref="UTA1:UTD1"/>
    <mergeCell ref="UTE1:UTH1"/>
    <mergeCell ref="UTI1:UTL1"/>
    <mergeCell ref="UTM1:UTP1"/>
    <mergeCell ref="UTQ1:UTT1"/>
    <mergeCell ref="URY1:USB1"/>
    <mergeCell ref="USC1:USF1"/>
    <mergeCell ref="USG1:USJ1"/>
    <mergeCell ref="USK1:USN1"/>
    <mergeCell ref="USO1:USR1"/>
    <mergeCell ref="USS1:USV1"/>
    <mergeCell ref="UWO1:UWR1"/>
    <mergeCell ref="UWS1:UWV1"/>
    <mergeCell ref="UWW1:UWZ1"/>
    <mergeCell ref="UXA1:UXD1"/>
    <mergeCell ref="UXE1:UXH1"/>
    <mergeCell ref="UXI1:UXL1"/>
    <mergeCell ref="UVQ1:UVT1"/>
    <mergeCell ref="UVU1:UVX1"/>
    <mergeCell ref="UVY1:UWB1"/>
    <mergeCell ref="UWC1:UWF1"/>
    <mergeCell ref="UWG1:UWJ1"/>
    <mergeCell ref="UWK1:UWN1"/>
    <mergeCell ref="UUS1:UUV1"/>
    <mergeCell ref="UUW1:UUZ1"/>
    <mergeCell ref="UVA1:UVD1"/>
    <mergeCell ref="UVE1:UVH1"/>
    <mergeCell ref="UVI1:UVL1"/>
    <mergeCell ref="UVM1:UVP1"/>
    <mergeCell ref="UZI1:UZL1"/>
    <mergeCell ref="UZM1:UZP1"/>
    <mergeCell ref="UZQ1:UZT1"/>
    <mergeCell ref="UZU1:UZX1"/>
    <mergeCell ref="UZY1:VAB1"/>
    <mergeCell ref="VAC1:VAF1"/>
    <mergeCell ref="UYK1:UYN1"/>
    <mergeCell ref="UYO1:UYR1"/>
    <mergeCell ref="UYS1:UYV1"/>
    <mergeCell ref="UYW1:UYZ1"/>
    <mergeCell ref="UZA1:UZD1"/>
    <mergeCell ref="UZE1:UZH1"/>
    <mergeCell ref="UXM1:UXP1"/>
    <mergeCell ref="UXQ1:UXT1"/>
    <mergeCell ref="UXU1:UXX1"/>
    <mergeCell ref="UXY1:UYB1"/>
    <mergeCell ref="UYC1:UYF1"/>
    <mergeCell ref="UYG1:UYJ1"/>
    <mergeCell ref="VCC1:VCF1"/>
    <mergeCell ref="VCG1:VCJ1"/>
    <mergeCell ref="VCK1:VCN1"/>
    <mergeCell ref="VCO1:VCR1"/>
    <mergeCell ref="VCS1:VCV1"/>
    <mergeCell ref="VCW1:VCZ1"/>
    <mergeCell ref="VBE1:VBH1"/>
    <mergeCell ref="VBI1:VBL1"/>
    <mergeCell ref="VBM1:VBP1"/>
    <mergeCell ref="VBQ1:VBT1"/>
    <mergeCell ref="VBU1:VBX1"/>
    <mergeCell ref="VBY1:VCB1"/>
    <mergeCell ref="VAG1:VAJ1"/>
    <mergeCell ref="VAK1:VAN1"/>
    <mergeCell ref="VAO1:VAR1"/>
    <mergeCell ref="VAS1:VAV1"/>
    <mergeCell ref="VAW1:VAZ1"/>
    <mergeCell ref="VBA1:VBD1"/>
    <mergeCell ref="VEW1:VEZ1"/>
    <mergeCell ref="VFA1:VFD1"/>
    <mergeCell ref="VFE1:VFH1"/>
    <mergeCell ref="VFI1:VFL1"/>
    <mergeCell ref="VFM1:VFP1"/>
    <mergeCell ref="VFQ1:VFT1"/>
    <mergeCell ref="VDY1:VEB1"/>
    <mergeCell ref="VEC1:VEF1"/>
    <mergeCell ref="VEG1:VEJ1"/>
    <mergeCell ref="VEK1:VEN1"/>
    <mergeCell ref="VEO1:VER1"/>
    <mergeCell ref="VES1:VEV1"/>
    <mergeCell ref="VDA1:VDD1"/>
    <mergeCell ref="VDE1:VDH1"/>
    <mergeCell ref="VDI1:VDL1"/>
    <mergeCell ref="VDM1:VDP1"/>
    <mergeCell ref="VDQ1:VDT1"/>
    <mergeCell ref="VDU1:VDX1"/>
    <mergeCell ref="VHQ1:VHT1"/>
    <mergeCell ref="VHU1:VHX1"/>
    <mergeCell ref="VHY1:VIB1"/>
    <mergeCell ref="VIC1:VIF1"/>
    <mergeCell ref="VIG1:VIJ1"/>
    <mergeCell ref="VIK1:VIN1"/>
    <mergeCell ref="VGS1:VGV1"/>
    <mergeCell ref="VGW1:VGZ1"/>
    <mergeCell ref="VHA1:VHD1"/>
    <mergeCell ref="VHE1:VHH1"/>
    <mergeCell ref="VHI1:VHL1"/>
    <mergeCell ref="VHM1:VHP1"/>
    <mergeCell ref="VFU1:VFX1"/>
    <mergeCell ref="VFY1:VGB1"/>
    <mergeCell ref="VGC1:VGF1"/>
    <mergeCell ref="VGG1:VGJ1"/>
    <mergeCell ref="VGK1:VGN1"/>
    <mergeCell ref="VGO1:VGR1"/>
    <mergeCell ref="VKK1:VKN1"/>
    <mergeCell ref="VKO1:VKR1"/>
    <mergeCell ref="VKS1:VKV1"/>
    <mergeCell ref="VKW1:VKZ1"/>
    <mergeCell ref="VLA1:VLD1"/>
    <mergeCell ref="VLE1:VLH1"/>
    <mergeCell ref="VJM1:VJP1"/>
    <mergeCell ref="VJQ1:VJT1"/>
    <mergeCell ref="VJU1:VJX1"/>
    <mergeCell ref="VJY1:VKB1"/>
    <mergeCell ref="VKC1:VKF1"/>
    <mergeCell ref="VKG1:VKJ1"/>
    <mergeCell ref="VIO1:VIR1"/>
    <mergeCell ref="VIS1:VIV1"/>
    <mergeCell ref="VIW1:VIZ1"/>
    <mergeCell ref="VJA1:VJD1"/>
    <mergeCell ref="VJE1:VJH1"/>
    <mergeCell ref="VJI1:VJL1"/>
    <mergeCell ref="VNE1:VNH1"/>
    <mergeCell ref="VNI1:VNL1"/>
    <mergeCell ref="VNM1:VNP1"/>
    <mergeCell ref="VNQ1:VNT1"/>
    <mergeCell ref="VNU1:VNX1"/>
    <mergeCell ref="VNY1:VOB1"/>
    <mergeCell ref="VMG1:VMJ1"/>
    <mergeCell ref="VMK1:VMN1"/>
    <mergeCell ref="VMO1:VMR1"/>
    <mergeCell ref="VMS1:VMV1"/>
    <mergeCell ref="VMW1:VMZ1"/>
    <mergeCell ref="VNA1:VND1"/>
    <mergeCell ref="VLI1:VLL1"/>
    <mergeCell ref="VLM1:VLP1"/>
    <mergeCell ref="VLQ1:VLT1"/>
    <mergeCell ref="VLU1:VLX1"/>
    <mergeCell ref="VLY1:VMB1"/>
    <mergeCell ref="VMC1:VMF1"/>
    <mergeCell ref="VPY1:VQB1"/>
    <mergeCell ref="VQC1:VQF1"/>
    <mergeCell ref="VQG1:VQJ1"/>
    <mergeCell ref="VQK1:VQN1"/>
    <mergeCell ref="VQO1:VQR1"/>
    <mergeCell ref="VQS1:VQV1"/>
    <mergeCell ref="VPA1:VPD1"/>
    <mergeCell ref="VPE1:VPH1"/>
    <mergeCell ref="VPI1:VPL1"/>
    <mergeCell ref="VPM1:VPP1"/>
    <mergeCell ref="VPQ1:VPT1"/>
    <mergeCell ref="VPU1:VPX1"/>
    <mergeCell ref="VOC1:VOF1"/>
    <mergeCell ref="VOG1:VOJ1"/>
    <mergeCell ref="VOK1:VON1"/>
    <mergeCell ref="VOO1:VOR1"/>
    <mergeCell ref="VOS1:VOV1"/>
    <mergeCell ref="VOW1:VOZ1"/>
    <mergeCell ref="VSS1:VSV1"/>
    <mergeCell ref="VSW1:VSZ1"/>
    <mergeCell ref="VTA1:VTD1"/>
    <mergeCell ref="VTE1:VTH1"/>
    <mergeCell ref="VTI1:VTL1"/>
    <mergeCell ref="VTM1:VTP1"/>
    <mergeCell ref="VRU1:VRX1"/>
    <mergeCell ref="VRY1:VSB1"/>
    <mergeCell ref="VSC1:VSF1"/>
    <mergeCell ref="VSG1:VSJ1"/>
    <mergeCell ref="VSK1:VSN1"/>
    <mergeCell ref="VSO1:VSR1"/>
    <mergeCell ref="VQW1:VQZ1"/>
    <mergeCell ref="VRA1:VRD1"/>
    <mergeCell ref="VRE1:VRH1"/>
    <mergeCell ref="VRI1:VRL1"/>
    <mergeCell ref="VRM1:VRP1"/>
    <mergeCell ref="VRQ1:VRT1"/>
    <mergeCell ref="VVM1:VVP1"/>
    <mergeCell ref="VVQ1:VVT1"/>
    <mergeCell ref="VVU1:VVX1"/>
    <mergeCell ref="VVY1:VWB1"/>
    <mergeCell ref="VWC1:VWF1"/>
    <mergeCell ref="VWG1:VWJ1"/>
    <mergeCell ref="VUO1:VUR1"/>
    <mergeCell ref="VUS1:VUV1"/>
    <mergeCell ref="VUW1:VUZ1"/>
    <mergeCell ref="VVA1:VVD1"/>
    <mergeCell ref="VVE1:VVH1"/>
    <mergeCell ref="VVI1:VVL1"/>
    <mergeCell ref="VTQ1:VTT1"/>
    <mergeCell ref="VTU1:VTX1"/>
    <mergeCell ref="VTY1:VUB1"/>
    <mergeCell ref="VUC1:VUF1"/>
    <mergeCell ref="VUG1:VUJ1"/>
    <mergeCell ref="VUK1:VUN1"/>
    <mergeCell ref="VYG1:VYJ1"/>
    <mergeCell ref="VYK1:VYN1"/>
    <mergeCell ref="VYO1:VYR1"/>
    <mergeCell ref="VYS1:VYV1"/>
    <mergeCell ref="VYW1:VYZ1"/>
    <mergeCell ref="VZA1:VZD1"/>
    <mergeCell ref="VXI1:VXL1"/>
    <mergeCell ref="VXM1:VXP1"/>
    <mergeCell ref="VXQ1:VXT1"/>
    <mergeCell ref="VXU1:VXX1"/>
    <mergeCell ref="VXY1:VYB1"/>
    <mergeCell ref="VYC1:VYF1"/>
    <mergeCell ref="VWK1:VWN1"/>
    <mergeCell ref="VWO1:VWR1"/>
    <mergeCell ref="VWS1:VWV1"/>
    <mergeCell ref="VWW1:VWZ1"/>
    <mergeCell ref="VXA1:VXD1"/>
    <mergeCell ref="VXE1:VXH1"/>
    <mergeCell ref="WBA1:WBD1"/>
    <mergeCell ref="WBE1:WBH1"/>
    <mergeCell ref="WBI1:WBL1"/>
    <mergeCell ref="WBM1:WBP1"/>
    <mergeCell ref="WBQ1:WBT1"/>
    <mergeCell ref="WBU1:WBX1"/>
    <mergeCell ref="WAC1:WAF1"/>
    <mergeCell ref="WAG1:WAJ1"/>
    <mergeCell ref="WAK1:WAN1"/>
    <mergeCell ref="WAO1:WAR1"/>
    <mergeCell ref="WAS1:WAV1"/>
    <mergeCell ref="WAW1:WAZ1"/>
    <mergeCell ref="VZE1:VZH1"/>
    <mergeCell ref="VZI1:VZL1"/>
    <mergeCell ref="VZM1:VZP1"/>
    <mergeCell ref="VZQ1:VZT1"/>
    <mergeCell ref="VZU1:VZX1"/>
    <mergeCell ref="VZY1:WAB1"/>
    <mergeCell ref="WDU1:WDX1"/>
    <mergeCell ref="WDY1:WEB1"/>
    <mergeCell ref="WEC1:WEF1"/>
    <mergeCell ref="WEG1:WEJ1"/>
    <mergeCell ref="WEK1:WEN1"/>
    <mergeCell ref="WEO1:WER1"/>
    <mergeCell ref="WCW1:WCZ1"/>
    <mergeCell ref="WDA1:WDD1"/>
    <mergeCell ref="WDE1:WDH1"/>
    <mergeCell ref="WDI1:WDL1"/>
    <mergeCell ref="WDM1:WDP1"/>
    <mergeCell ref="WDQ1:WDT1"/>
    <mergeCell ref="WBY1:WCB1"/>
    <mergeCell ref="WCC1:WCF1"/>
    <mergeCell ref="WCG1:WCJ1"/>
    <mergeCell ref="WCK1:WCN1"/>
    <mergeCell ref="WCO1:WCR1"/>
    <mergeCell ref="WCS1:WCV1"/>
    <mergeCell ref="WGO1:WGR1"/>
    <mergeCell ref="WGS1:WGV1"/>
    <mergeCell ref="WGW1:WGZ1"/>
    <mergeCell ref="WHA1:WHD1"/>
    <mergeCell ref="WHE1:WHH1"/>
    <mergeCell ref="WHI1:WHL1"/>
    <mergeCell ref="WFQ1:WFT1"/>
    <mergeCell ref="WFU1:WFX1"/>
    <mergeCell ref="WFY1:WGB1"/>
    <mergeCell ref="WGC1:WGF1"/>
    <mergeCell ref="WGG1:WGJ1"/>
    <mergeCell ref="WGK1:WGN1"/>
    <mergeCell ref="WES1:WEV1"/>
    <mergeCell ref="WEW1:WEZ1"/>
    <mergeCell ref="WFA1:WFD1"/>
    <mergeCell ref="WFE1:WFH1"/>
    <mergeCell ref="WFI1:WFL1"/>
    <mergeCell ref="WFM1:WFP1"/>
    <mergeCell ref="WJI1:WJL1"/>
    <mergeCell ref="WJM1:WJP1"/>
    <mergeCell ref="WJQ1:WJT1"/>
    <mergeCell ref="WJU1:WJX1"/>
    <mergeCell ref="WJY1:WKB1"/>
    <mergeCell ref="WKC1:WKF1"/>
    <mergeCell ref="WIK1:WIN1"/>
    <mergeCell ref="WIO1:WIR1"/>
    <mergeCell ref="WIS1:WIV1"/>
    <mergeCell ref="WIW1:WIZ1"/>
    <mergeCell ref="WJA1:WJD1"/>
    <mergeCell ref="WJE1:WJH1"/>
    <mergeCell ref="WHM1:WHP1"/>
    <mergeCell ref="WHQ1:WHT1"/>
    <mergeCell ref="WHU1:WHX1"/>
    <mergeCell ref="WHY1:WIB1"/>
    <mergeCell ref="WIC1:WIF1"/>
    <mergeCell ref="WIG1:WIJ1"/>
    <mergeCell ref="WMC1:WMF1"/>
    <mergeCell ref="WMG1:WMJ1"/>
    <mergeCell ref="WMK1:WMN1"/>
    <mergeCell ref="WMO1:WMR1"/>
    <mergeCell ref="WMS1:WMV1"/>
    <mergeCell ref="WMW1:WMZ1"/>
    <mergeCell ref="WLE1:WLH1"/>
    <mergeCell ref="WLI1:WLL1"/>
    <mergeCell ref="WLM1:WLP1"/>
    <mergeCell ref="WLQ1:WLT1"/>
    <mergeCell ref="WLU1:WLX1"/>
    <mergeCell ref="WLY1:WMB1"/>
    <mergeCell ref="WKG1:WKJ1"/>
    <mergeCell ref="WKK1:WKN1"/>
    <mergeCell ref="WKO1:WKR1"/>
    <mergeCell ref="WKS1:WKV1"/>
    <mergeCell ref="WKW1:WKZ1"/>
    <mergeCell ref="WLA1:WLD1"/>
    <mergeCell ref="WOW1:WOZ1"/>
    <mergeCell ref="WPA1:WPD1"/>
    <mergeCell ref="WPE1:WPH1"/>
    <mergeCell ref="WPI1:WPL1"/>
    <mergeCell ref="WPM1:WPP1"/>
    <mergeCell ref="WPQ1:WPT1"/>
    <mergeCell ref="WNY1:WOB1"/>
    <mergeCell ref="WOC1:WOF1"/>
    <mergeCell ref="WOG1:WOJ1"/>
    <mergeCell ref="WOK1:WON1"/>
    <mergeCell ref="WOO1:WOR1"/>
    <mergeCell ref="WOS1:WOV1"/>
    <mergeCell ref="WNA1:WND1"/>
    <mergeCell ref="WNE1:WNH1"/>
    <mergeCell ref="WNI1:WNL1"/>
    <mergeCell ref="WNM1:WNP1"/>
    <mergeCell ref="WNQ1:WNT1"/>
    <mergeCell ref="WNU1:WNX1"/>
    <mergeCell ref="WRQ1:WRT1"/>
    <mergeCell ref="WRU1:WRX1"/>
    <mergeCell ref="WRY1:WSB1"/>
    <mergeCell ref="WSC1:WSF1"/>
    <mergeCell ref="WSG1:WSJ1"/>
    <mergeCell ref="WSK1:WSN1"/>
    <mergeCell ref="WQS1:WQV1"/>
    <mergeCell ref="WQW1:WQZ1"/>
    <mergeCell ref="WRA1:WRD1"/>
    <mergeCell ref="WRE1:WRH1"/>
    <mergeCell ref="WRI1:WRL1"/>
    <mergeCell ref="WRM1:WRP1"/>
    <mergeCell ref="WPU1:WPX1"/>
    <mergeCell ref="WPY1:WQB1"/>
    <mergeCell ref="WQC1:WQF1"/>
    <mergeCell ref="WQG1:WQJ1"/>
    <mergeCell ref="WQK1:WQN1"/>
    <mergeCell ref="WQO1:WQR1"/>
    <mergeCell ref="WUK1:WUN1"/>
    <mergeCell ref="WUO1:WUR1"/>
    <mergeCell ref="WUS1:WUV1"/>
    <mergeCell ref="WUW1:WUZ1"/>
    <mergeCell ref="WVA1:WVD1"/>
    <mergeCell ref="WVE1:WVH1"/>
    <mergeCell ref="WTM1:WTP1"/>
    <mergeCell ref="WTQ1:WTT1"/>
    <mergeCell ref="WTU1:WTX1"/>
    <mergeCell ref="WTY1:WUB1"/>
    <mergeCell ref="WUC1:WUF1"/>
    <mergeCell ref="WUG1:WUJ1"/>
    <mergeCell ref="WSO1:WSR1"/>
    <mergeCell ref="WSS1:WSV1"/>
    <mergeCell ref="WSW1:WSZ1"/>
    <mergeCell ref="WTA1:WTD1"/>
    <mergeCell ref="WTE1:WTH1"/>
    <mergeCell ref="WTI1:WTL1"/>
    <mergeCell ref="WXE1:WXH1"/>
    <mergeCell ref="WXI1:WXL1"/>
    <mergeCell ref="WXM1:WXP1"/>
    <mergeCell ref="WXQ1:WXT1"/>
    <mergeCell ref="WXU1:WXX1"/>
    <mergeCell ref="WXY1:WYB1"/>
    <mergeCell ref="WWG1:WWJ1"/>
    <mergeCell ref="WWK1:WWN1"/>
    <mergeCell ref="WWO1:WWR1"/>
    <mergeCell ref="WWS1:WWV1"/>
    <mergeCell ref="WWW1:WWZ1"/>
    <mergeCell ref="WXA1:WXD1"/>
    <mergeCell ref="WVI1:WVL1"/>
    <mergeCell ref="WVM1:WVP1"/>
    <mergeCell ref="WVQ1:WVT1"/>
    <mergeCell ref="WVU1:WVX1"/>
    <mergeCell ref="WVY1:WWB1"/>
    <mergeCell ref="WWC1:WWF1"/>
    <mergeCell ref="XAC1:XAF1"/>
    <mergeCell ref="XAG1:XAJ1"/>
    <mergeCell ref="XAK1:XAN1"/>
    <mergeCell ref="XAO1:XAR1"/>
    <mergeCell ref="XAS1:XAV1"/>
    <mergeCell ref="WZA1:WZD1"/>
    <mergeCell ref="WZE1:WZH1"/>
    <mergeCell ref="WZI1:WZL1"/>
    <mergeCell ref="WZM1:WZP1"/>
    <mergeCell ref="WZQ1:WZT1"/>
    <mergeCell ref="WZU1:WZX1"/>
    <mergeCell ref="WYC1:WYF1"/>
    <mergeCell ref="WYG1:WYJ1"/>
    <mergeCell ref="WYK1:WYN1"/>
    <mergeCell ref="WYO1:WYR1"/>
    <mergeCell ref="WYS1:WYV1"/>
    <mergeCell ref="WYW1:WYZ1"/>
    <mergeCell ref="A7:A8"/>
    <mergeCell ref="B7:B8"/>
    <mergeCell ref="C7:C8"/>
    <mergeCell ref="D7:D8"/>
    <mergeCell ref="XEO1:XER1"/>
    <mergeCell ref="XES1:XEV1"/>
    <mergeCell ref="XEW1:XEZ1"/>
    <mergeCell ref="XDQ1:XDT1"/>
    <mergeCell ref="XDU1:XDX1"/>
    <mergeCell ref="XDY1:XEB1"/>
    <mergeCell ref="XEC1:XEF1"/>
    <mergeCell ref="XEG1:XEJ1"/>
    <mergeCell ref="XEK1:XEN1"/>
    <mergeCell ref="XCS1:XCV1"/>
    <mergeCell ref="XCW1:XCZ1"/>
    <mergeCell ref="XDA1:XDD1"/>
    <mergeCell ref="XDE1:XDH1"/>
    <mergeCell ref="XDI1:XDL1"/>
    <mergeCell ref="XDM1:XDP1"/>
    <mergeCell ref="XBU1:XBX1"/>
    <mergeCell ref="XBY1:XCB1"/>
    <mergeCell ref="XCC1:XCF1"/>
    <mergeCell ref="XCG1:XCJ1"/>
    <mergeCell ref="XCK1:XCN1"/>
    <mergeCell ref="XCO1:XCR1"/>
    <mergeCell ref="XAW1:XAZ1"/>
    <mergeCell ref="XBA1:XBD1"/>
    <mergeCell ref="XBE1:XBH1"/>
    <mergeCell ref="XBI1:XBL1"/>
    <mergeCell ref="XBM1:XBP1"/>
    <mergeCell ref="XBQ1:XBT1"/>
    <mergeCell ref="WZY1:XAB1"/>
  </mergeCells>
  <printOptions horizontalCentered="1"/>
  <pageMargins left="0.39370078740157483" right="0.39370078740157483" top="0.98425196850393704" bottom="1.7716535433070868" header="0" footer="0"/>
  <pageSetup scale="67" orientation="portrait"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4C955-F1B5-48EB-B13A-E80C79136186}">
  <dimension ref="A1:I12"/>
  <sheetViews>
    <sheetView showGridLines="0" zoomScaleNormal="100" workbookViewId="0"/>
  </sheetViews>
  <sheetFormatPr baseColWidth="10" defaultColWidth="0" defaultRowHeight="11.45" customHeight="1" zeroHeight="1" x14ac:dyDescent="0.2"/>
  <cols>
    <col min="1" max="1" width="22.42578125" style="35" customWidth="1"/>
    <col min="2" max="7" width="13.7109375" style="35" customWidth="1"/>
    <col min="8" max="8" width="18.7109375" style="130" hidden="1" customWidth="1"/>
    <col min="9" max="9" width="23" style="35" hidden="1" customWidth="1"/>
    <col min="10" max="16384" width="11.42578125" style="35" hidden="1"/>
  </cols>
  <sheetData>
    <row r="1" spans="1:9" ht="18" customHeight="1" x14ac:dyDescent="0.3">
      <c r="A1" s="32" t="s">
        <v>239</v>
      </c>
      <c r="B1" s="32"/>
    </row>
    <row r="2" spans="1:9" ht="18" customHeight="1" x14ac:dyDescent="0.3">
      <c r="A2" s="32" t="s">
        <v>182</v>
      </c>
      <c r="B2" s="32"/>
    </row>
    <row r="3" spans="1:9" s="130" customFormat="1" ht="15.75" x14ac:dyDescent="0.2">
      <c r="A3" s="1207" t="s">
        <v>167</v>
      </c>
      <c r="B3" s="1207"/>
      <c r="C3" s="1207"/>
      <c r="D3" s="1207"/>
      <c r="E3" s="1207"/>
      <c r="F3" s="1207"/>
      <c r="G3" s="1207"/>
    </row>
    <row r="4" spans="1:9" s="130" customFormat="1" ht="15.75" x14ac:dyDescent="0.2">
      <c r="A4" s="1199" t="s">
        <v>122</v>
      </c>
      <c r="B4" s="1199"/>
      <c r="C4" s="1199"/>
      <c r="D4" s="1199"/>
      <c r="E4" s="1199"/>
      <c r="F4" s="1199"/>
      <c r="G4" s="1199"/>
    </row>
    <row r="5" spans="1:9" s="132" customFormat="1" ht="31.5" x14ac:dyDescent="0.2">
      <c r="A5" s="105" t="s">
        <v>128</v>
      </c>
      <c r="B5" s="105" t="s">
        <v>183</v>
      </c>
      <c r="C5" s="105" t="s">
        <v>184</v>
      </c>
      <c r="D5" s="105" t="s">
        <v>185</v>
      </c>
      <c r="E5" s="105" t="s">
        <v>186</v>
      </c>
      <c r="F5" s="105" t="s">
        <v>187</v>
      </c>
      <c r="G5" s="105" t="s">
        <v>123</v>
      </c>
      <c r="H5" s="131"/>
    </row>
    <row r="6" spans="1:9" s="132" customFormat="1" ht="15.75" x14ac:dyDescent="0.2">
      <c r="A6" s="133" t="s">
        <v>49</v>
      </c>
      <c r="B6" s="134">
        <v>270494288</v>
      </c>
      <c r="C6" s="134">
        <v>952692</v>
      </c>
      <c r="D6" s="134">
        <v>187837</v>
      </c>
      <c r="E6" s="134">
        <v>277746</v>
      </c>
      <c r="F6" s="134">
        <v>587515</v>
      </c>
      <c r="G6" s="135">
        <f>SUM(B6:F6)</f>
        <v>272500078</v>
      </c>
      <c r="H6" s="131"/>
      <c r="I6" s="136"/>
    </row>
    <row r="7" spans="1:9" s="132" customFormat="1" ht="15.75" x14ac:dyDescent="0.2">
      <c r="A7" s="137" t="s">
        <v>180</v>
      </c>
      <c r="B7" s="138">
        <v>922183</v>
      </c>
      <c r="C7" s="138">
        <v>6904</v>
      </c>
      <c r="D7" s="138">
        <v>0</v>
      </c>
      <c r="E7" s="138">
        <v>358</v>
      </c>
      <c r="F7" s="138">
        <v>13559</v>
      </c>
      <c r="G7" s="135">
        <f t="shared" ref="G7:G9" si="0">SUM(B7:F7)</f>
        <v>943004</v>
      </c>
      <c r="H7" s="131"/>
      <c r="I7" s="139"/>
    </row>
    <row r="8" spans="1:9" s="132" customFormat="1" ht="15.75" x14ac:dyDescent="0.2">
      <c r="A8" s="133" t="s">
        <v>188</v>
      </c>
      <c r="B8" s="140">
        <v>0</v>
      </c>
      <c r="C8" s="140">
        <v>-16449</v>
      </c>
      <c r="D8" s="140">
        <v>-18844</v>
      </c>
      <c r="E8" s="140">
        <v>-55956</v>
      </c>
      <c r="F8" s="140">
        <v>-313135</v>
      </c>
      <c r="G8" s="135">
        <f t="shared" si="0"/>
        <v>-404384</v>
      </c>
      <c r="H8" s="131"/>
      <c r="I8" s="141"/>
    </row>
    <row r="9" spans="1:9" s="132" customFormat="1" ht="15.75" x14ac:dyDescent="0.2">
      <c r="A9" s="137" t="s">
        <v>189</v>
      </c>
      <c r="B9" s="138">
        <v>-2704943</v>
      </c>
      <c r="C9" s="138">
        <v>-9527</v>
      </c>
      <c r="D9" s="138">
        <v>-1878</v>
      </c>
      <c r="E9" s="138">
        <v>-2778</v>
      </c>
      <c r="F9" s="138">
        <v>-5875</v>
      </c>
      <c r="G9" s="135">
        <f t="shared" si="0"/>
        <v>-2725001</v>
      </c>
      <c r="H9" s="131"/>
      <c r="I9" s="142"/>
    </row>
    <row r="10" spans="1:9" s="148" customFormat="1" ht="15.75" x14ac:dyDescent="0.2">
      <c r="A10" s="143" t="s">
        <v>171</v>
      </c>
      <c r="B10" s="144">
        <f>SUM(B6:B9)</f>
        <v>268711528</v>
      </c>
      <c r="C10" s="144">
        <f t="shared" ref="C10:G10" si="1">SUM(C6:C9)</f>
        <v>933620</v>
      </c>
      <c r="D10" s="144">
        <f t="shared" si="1"/>
        <v>167115</v>
      </c>
      <c r="E10" s="144">
        <f t="shared" si="1"/>
        <v>219370</v>
      </c>
      <c r="F10" s="144">
        <f t="shared" si="1"/>
        <v>282064</v>
      </c>
      <c r="G10" s="145">
        <f t="shared" si="1"/>
        <v>270313697</v>
      </c>
      <c r="H10" s="146"/>
      <c r="I10" s="147"/>
    </row>
    <row r="11" spans="1:9" s="132" customFormat="1" ht="15.75" x14ac:dyDescent="0.2">
      <c r="A11" s="231" t="s">
        <v>190</v>
      </c>
      <c r="B11" s="232">
        <v>935484500</v>
      </c>
      <c r="C11" s="232">
        <v>2678767</v>
      </c>
      <c r="D11" s="232">
        <v>826989</v>
      </c>
      <c r="E11" s="232">
        <v>963420</v>
      </c>
      <c r="F11" s="232">
        <v>2735876</v>
      </c>
      <c r="G11" s="232">
        <v>942689552</v>
      </c>
      <c r="H11" s="131"/>
      <c r="I11" s="152"/>
    </row>
    <row r="12" spans="1:9" ht="12.75" hidden="1" x14ac:dyDescent="0.2"/>
  </sheetData>
  <mergeCells count="2">
    <mergeCell ref="A3:G3"/>
    <mergeCell ref="A4:G4"/>
  </mergeCells>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199C7-6737-4741-AF6C-5736D55D418C}">
  <dimension ref="A1:I13"/>
  <sheetViews>
    <sheetView showGridLines="0" zoomScaleNormal="100" workbookViewId="0"/>
  </sheetViews>
  <sheetFormatPr baseColWidth="10" defaultColWidth="0" defaultRowHeight="11.45" customHeight="1" zeroHeight="1" x14ac:dyDescent="0.2"/>
  <cols>
    <col min="1" max="1" width="22.42578125" style="35" customWidth="1"/>
    <col min="2" max="7" width="13.7109375" style="35" customWidth="1"/>
    <col min="8" max="8" width="18.7109375" style="130" hidden="1" customWidth="1"/>
    <col min="9" max="9" width="23" style="35" hidden="1" customWidth="1"/>
    <col min="10" max="16384" width="11.42578125" style="35" hidden="1"/>
  </cols>
  <sheetData>
    <row r="1" spans="1:9" ht="18" customHeight="1" x14ac:dyDescent="0.3">
      <c r="A1" s="32" t="s">
        <v>239</v>
      </c>
      <c r="B1" s="32"/>
    </row>
    <row r="2" spans="1:9" ht="18" customHeight="1" x14ac:dyDescent="0.3">
      <c r="A2" s="32" t="s">
        <v>191</v>
      </c>
      <c r="B2" s="32"/>
    </row>
    <row r="3" spans="1:9" s="130" customFormat="1" ht="15.75" x14ac:dyDescent="0.2">
      <c r="A3" s="1207" t="s">
        <v>167</v>
      </c>
      <c r="B3" s="1207"/>
      <c r="C3" s="1207"/>
      <c r="D3" s="1207"/>
      <c r="E3" s="1207"/>
      <c r="F3" s="1207"/>
      <c r="G3" s="1207"/>
    </row>
    <row r="4" spans="1:9" s="130" customFormat="1" ht="15.75" x14ac:dyDescent="0.2">
      <c r="A4" s="1199" t="s">
        <v>122</v>
      </c>
      <c r="B4" s="1199"/>
      <c r="C4" s="1199"/>
      <c r="D4" s="1199"/>
      <c r="E4" s="1199"/>
      <c r="F4" s="1199"/>
      <c r="G4" s="1199"/>
    </row>
    <row r="5" spans="1:9" s="132" customFormat="1" ht="31.5" x14ac:dyDescent="0.2">
      <c r="A5" s="105" t="s">
        <v>129</v>
      </c>
      <c r="B5" s="105" t="s">
        <v>183</v>
      </c>
      <c r="C5" s="105" t="s">
        <v>184</v>
      </c>
      <c r="D5" s="105" t="s">
        <v>185</v>
      </c>
      <c r="E5" s="105" t="s">
        <v>186</v>
      </c>
      <c r="F5" s="105" t="s">
        <v>187</v>
      </c>
      <c r="G5" s="105" t="s">
        <v>123</v>
      </c>
      <c r="H5" s="131"/>
    </row>
    <row r="6" spans="1:9" s="132" customFormat="1" ht="15.75" x14ac:dyDescent="0.2">
      <c r="A6" s="133" t="s">
        <v>49</v>
      </c>
      <c r="B6" s="134">
        <v>217543759</v>
      </c>
      <c r="C6" s="134">
        <v>932993</v>
      </c>
      <c r="D6" s="134">
        <v>58921</v>
      </c>
      <c r="E6" s="134">
        <v>10936</v>
      </c>
      <c r="F6" s="134">
        <v>569890</v>
      </c>
      <c r="G6" s="135">
        <f>SUM(B6:F6)</f>
        <v>219116499</v>
      </c>
      <c r="H6" s="131"/>
      <c r="I6" s="152"/>
    </row>
    <row r="7" spans="1:9" s="132" customFormat="1" ht="15.75" x14ac:dyDescent="0.2">
      <c r="A7" s="137" t="s">
        <v>180</v>
      </c>
      <c r="B7" s="138">
        <v>719698</v>
      </c>
      <c r="C7" s="138">
        <v>358</v>
      </c>
      <c r="D7" s="138">
        <v>0</v>
      </c>
      <c r="E7" s="138">
        <v>0</v>
      </c>
      <c r="F7" s="138">
        <v>13659</v>
      </c>
      <c r="G7" s="135">
        <f t="shared" ref="G7:G9" si="0">SUM(B7:F7)</f>
        <v>733715</v>
      </c>
      <c r="H7" s="131"/>
      <c r="I7" s="152"/>
    </row>
    <row r="8" spans="1:9" s="132" customFormat="1" ht="15.75" x14ac:dyDescent="0.2">
      <c r="A8" s="133" t="s">
        <v>188</v>
      </c>
      <c r="B8" s="140">
        <v>0</v>
      </c>
      <c r="C8" s="140">
        <v>-9720</v>
      </c>
      <c r="D8" s="140">
        <v>-5899</v>
      </c>
      <c r="E8" s="140">
        <v>-2204</v>
      </c>
      <c r="F8" s="140">
        <v>-248543</v>
      </c>
      <c r="G8" s="135">
        <f t="shared" si="0"/>
        <v>-266366</v>
      </c>
      <c r="H8" s="131"/>
      <c r="I8" s="152"/>
    </row>
    <row r="9" spans="1:9" s="132" customFormat="1" ht="15.75" x14ac:dyDescent="0.2">
      <c r="A9" s="137" t="s">
        <v>189</v>
      </c>
      <c r="B9" s="138">
        <v>-2175438</v>
      </c>
      <c r="C9" s="138">
        <v>-9330</v>
      </c>
      <c r="D9" s="138">
        <v>-589</v>
      </c>
      <c r="E9" s="138">
        <v>-109</v>
      </c>
      <c r="F9" s="138">
        <v>-5699</v>
      </c>
      <c r="G9" s="135">
        <f t="shared" si="0"/>
        <v>-2191165</v>
      </c>
      <c r="H9" s="131"/>
      <c r="I9" s="152"/>
    </row>
    <row r="10" spans="1:9" s="148" customFormat="1" ht="15.75" x14ac:dyDescent="0.2">
      <c r="A10" s="153" t="s">
        <v>171</v>
      </c>
      <c r="B10" s="154">
        <f>SUM(B6:B9)</f>
        <v>216088019</v>
      </c>
      <c r="C10" s="154">
        <f t="shared" ref="C10:G10" si="1">SUM(C6:C9)</f>
        <v>914301</v>
      </c>
      <c r="D10" s="154">
        <f t="shared" si="1"/>
        <v>52433</v>
      </c>
      <c r="E10" s="154">
        <f t="shared" si="1"/>
        <v>8623</v>
      </c>
      <c r="F10" s="154">
        <f t="shared" si="1"/>
        <v>329307</v>
      </c>
      <c r="G10" s="155">
        <f t="shared" si="1"/>
        <v>217392683</v>
      </c>
      <c r="H10" s="146"/>
      <c r="I10" s="152"/>
    </row>
    <row r="11" spans="1:9" s="132" customFormat="1" ht="15.75" x14ac:dyDescent="0.2">
      <c r="A11" s="149" t="s">
        <v>190</v>
      </c>
      <c r="B11" s="150">
        <v>837543563</v>
      </c>
      <c r="C11" s="150">
        <v>2912667.793482895</v>
      </c>
      <c r="D11" s="150">
        <v>253314.95404911498</v>
      </c>
      <c r="E11" s="150">
        <v>193234.70129588665</v>
      </c>
      <c r="F11" s="150">
        <v>2510539.265527939</v>
      </c>
      <c r="G11" s="150">
        <f>+SUM(B11:F11)</f>
        <v>843413319.71435583</v>
      </c>
      <c r="H11" s="131"/>
      <c r="I11" s="152"/>
    </row>
    <row r="12" spans="1:9" ht="12.75" hidden="1" x14ac:dyDescent="0.2">
      <c r="B12" s="151"/>
      <c r="C12" s="151"/>
      <c r="D12" s="151"/>
      <c r="E12" s="151"/>
      <c r="F12" s="151"/>
      <c r="G12" s="151"/>
    </row>
    <row r="13" spans="1:9" ht="12.75" hidden="1" x14ac:dyDescent="0.2"/>
  </sheetData>
  <mergeCells count="2">
    <mergeCell ref="A3:G3"/>
    <mergeCell ref="A4:G4"/>
  </mergeCells>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15003-BAE2-4294-9774-3BE3FB018D98}">
  <dimension ref="A1:B13"/>
  <sheetViews>
    <sheetView showGridLines="0" zoomScaleNormal="100" workbookViewId="0"/>
  </sheetViews>
  <sheetFormatPr baseColWidth="10" defaultColWidth="0" defaultRowHeight="15" zeroHeight="1" x14ac:dyDescent="0.25"/>
  <cols>
    <col min="1" max="1" width="42.42578125" style="76" customWidth="1"/>
    <col min="2" max="2" width="18.28515625" style="76" customWidth="1"/>
    <col min="3" max="16384" width="11.42578125" style="76" hidden="1"/>
  </cols>
  <sheetData>
    <row r="1" spans="1:2" ht="18.75" x14ac:dyDescent="0.3">
      <c r="A1" s="118" t="s">
        <v>240</v>
      </c>
    </row>
    <row r="2" spans="1:2" ht="18.75" x14ac:dyDescent="0.3">
      <c r="A2" s="32" t="s">
        <v>192</v>
      </c>
    </row>
    <row r="3" spans="1:2" ht="15.75" x14ac:dyDescent="0.25">
      <c r="A3" s="1207" t="s">
        <v>879</v>
      </c>
      <c r="B3" s="1207"/>
    </row>
    <row r="4" spans="1:2" ht="15.75" x14ac:dyDescent="0.25">
      <c r="A4" s="1199" t="s">
        <v>122</v>
      </c>
      <c r="B4" s="1199"/>
    </row>
    <row r="5" spans="1:2" ht="20.25" customHeight="1" x14ac:dyDescent="0.25">
      <c r="A5" s="156" t="s">
        <v>193</v>
      </c>
      <c r="B5" s="157">
        <v>-2293823</v>
      </c>
    </row>
    <row r="6" spans="1:2" ht="15.75" x14ac:dyDescent="0.25">
      <c r="A6" s="158" t="s">
        <v>194</v>
      </c>
      <c r="B6" s="159">
        <v>-457481</v>
      </c>
    </row>
    <row r="7" spans="1:2" ht="15.75" customHeight="1" x14ac:dyDescent="0.25">
      <c r="A7" s="158" t="s">
        <v>174</v>
      </c>
      <c r="B7" s="159">
        <v>221772</v>
      </c>
    </row>
    <row r="8" spans="1:2" ht="15.75" x14ac:dyDescent="0.25">
      <c r="A8" s="158" t="s">
        <v>195</v>
      </c>
      <c r="B8" s="160">
        <v>72001</v>
      </c>
    </row>
    <row r="9" spans="1:2" ht="15" customHeight="1" x14ac:dyDescent="0.25">
      <c r="A9" s="156" t="s">
        <v>196</v>
      </c>
      <c r="B9" s="157">
        <f>+SUM(B5:B8)</f>
        <v>-2457531</v>
      </c>
    </row>
    <row r="10" spans="1:2" ht="15" customHeight="1" x14ac:dyDescent="0.25">
      <c r="A10" s="158" t="s">
        <v>194</v>
      </c>
      <c r="B10" s="159">
        <v>-1227785</v>
      </c>
    </row>
    <row r="11" spans="1:2" ht="15" customHeight="1" x14ac:dyDescent="0.25">
      <c r="A11" s="158" t="s">
        <v>174</v>
      </c>
      <c r="B11" s="159">
        <v>555931</v>
      </c>
    </row>
    <row r="12" spans="1:2" ht="15" hidden="1" customHeight="1" x14ac:dyDescent="0.25">
      <c r="A12" s="158" t="s">
        <v>195</v>
      </c>
      <c r="B12" s="160">
        <v>0</v>
      </c>
    </row>
    <row r="13" spans="1:2" ht="15.75" x14ac:dyDescent="0.25">
      <c r="A13" s="156" t="s">
        <v>197</v>
      </c>
      <c r="B13" s="157">
        <f>+SUM(B9:B12)</f>
        <v>-3129385</v>
      </c>
    </row>
  </sheetData>
  <mergeCells count="2">
    <mergeCell ref="A3:B3"/>
    <mergeCell ref="A4:B4"/>
  </mergeCells>
  <pageMargins left="0.7" right="0.7" top="0.75" bottom="0.75" header="0.3" footer="0.3"/>
  <pageSetup paperSize="9" orientation="portrait" horizontalDpi="90" verticalDpi="9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F10FA-863D-4C70-9A46-B7648AC83BA5}">
  <dimension ref="A1:G11"/>
  <sheetViews>
    <sheetView showGridLines="0" zoomScaleNormal="100" workbookViewId="0"/>
  </sheetViews>
  <sheetFormatPr baseColWidth="10" defaultColWidth="0" defaultRowHeight="15" zeroHeight="1" x14ac:dyDescent="0.25"/>
  <cols>
    <col min="1" max="1" width="33" style="76" customWidth="1"/>
    <col min="2" max="3" width="13.85546875" style="76" customWidth="1"/>
    <col min="4" max="4" width="17.28515625" style="76" customWidth="1"/>
    <col min="5" max="5" width="17.42578125" style="76" customWidth="1"/>
    <col min="6" max="6" width="16.42578125" style="76" hidden="1" customWidth="1"/>
    <col min="7" max="7" width="0" style="76" hidden="1" customWidth="1"/>
    <col min="8" max="16384" width="11.42578125" style="76" hidden="1"/>
  </cols>
  <sheetData>
    <row r="1" spans="1:7" ht="18.75" x14ac:dyDescent="0.3">
      <c r="A1" s="118" t="s">
        <v>240</v>
      </c>
    </row>
    <row r="2" spans="1:7" ht="18.75" x14ac:dyDescent="0.3">
      <c r="A2" s="118" t="s">
        <v>198</v>
      </c>
    </row>
    <row r="3" spans="1:7" ht="15.75" x14ac:dyDescent="0.25">
      <c r="A3" s="1200" t="s">
        <v>199</v>
      </c>
      <c r="B3" s="1200"/>
      <c r="C3" s="1200"/>
      <c r="D3" s="1200"/>
      <c r="E3" s="1200"/>
    </row>
    <row r="4" spans="1:7" ht="15.75" x14ac:dyDescent="0.25">
      <c r="A4" s="1201" t="s">
        <v>122</v>
      </c>
      <c r="B4" s="1201"/>
      <c r="C4" s="1201"/>
      <c r="D4" s="1201"/>
      <c r="E4" s="1201"/>
    </row>
    <row r="5" spans="1:7" ht="15.75" x14ac:dyDescent="0.25">
      <c r="B5" s="1215" t="s">
        <v>174</v>
      </c>
      <c r="C5" s="1215"/>
      <c r="D5" s="1215"/>
      <c r="E5" s="1215"/>
    </row>
    <row r="6" spans="1:7" ht="31.5" x14ac:dyDescent="0.25">
      <c r="A6" s="161" t="s">
        <v>109</v>
      </c>
      <c r="B6" s="119" t="s">
        <v>175</v>
      </c>
      <c r="C6" s="119" t="s">
        <v>176</v>
      </c>
      <c r="D6" s="120" t="s">
        <v>128</v>
      </c>
      <c r="E6" s="1216" t="s">
        <v>129</v>
      </c>
    </row>
    <row r="7" spans="1:7" ht="15.75" x14ac:dyDescent="0.25">
      <c r="A7" s="162"/>
      <c r="B7" s="122" t="s">
        <v>177</v>
      </c>
      <c r="C7" s="122" t="s">
        <v>178</v>
      </c>
      <c r="D7" s="122" t="s">
        <v>179</v>
      </c>
      <c r="E7" s="1217"/>
    </row>
    <row r="8" spans="1:7" ht="15.75" x14ac:dyDescent="0.25">
      <c r="A8" s="123" t="s">
        <v>49</v>
      </c>
      <c r="B8" s="124">
        <v>8643674</v>
      </c>
      <c r="C8" s="124">
        <v>107812</v>
      </c>
      <c r="D8" s="125">
        <f>+B8+C8</f>
        <v>8751486</v>
      </c>
      <c r="E8" s="124">
        <v>12206393</v>
      </c>
      <c r="F8" s="163"/>
    </row>
    <row r="9" spans="1:7" ht="15.75" x14ac:dyDescent="0.25">
      <c r="A9" s="126" t="s">
        <v>181</v>
      </c>
      <c r="B9" s="124">
        <v>-135545</v>
      </c>
      <c r="C9" s="124">
        <v>-108525</v>
      </c>
      <c r="D9" s="164">
        <f>+B9+C9</f>
        <v>-244070</v>
      </c>
      <c r="E9" s="124">
        <v>-296173</v>
      </c>
      <c r="F9" s="163"/>
    </row>
    <row r="10" spans="1:7" ht="15.75" x14ac:dyDescent="0.25">
      <c r="A10" s="127" t="s">
        <v>171</v>
      </c>
      <c r="B10" s="165">
        <f>+SUM(B8:B9)</f>
        <v>8508129</v>
      </c>
      <c r="C10" s="165">
        <f>+SUM(C8:C9)</f>
        <v>-713</v>
      </c>
      <c r="D10" s="166">
        <f>+B10+C10</f>
        <v>8507416</v>
      </c>
      <c r="E10" s="165">
        <f>SUM(E8:E9)</f>
        <v>11910220</v>
      </c>
      <c r="F10" s="163"/>
      <c r="G10" s="77"/>
    </row>
    <row r="11" spans="1:7" ht="15.75" hidden="1" x14ac:dyDescent="0.25">
      <c r="D11" s="164"/>
    </row>
  </sheetData>
  <mergeCells count="4">
    <mergeCell ref="A3:E3"/>
    <mergeCell ref="A4:E4"/>
    <mergeCell ref="B5:E5"/>
    <mergeCell ref="E6:E7"/>
  </mergeCells>
  <pageMargins left="0.7" right="0.7" top="0.75" bottom="0.75" header="0.3" footer="0.3"/>
  <pageSetup orientation="portrait" r:id="rId1"/>
  <ignoredErrors>
    <ignoredError sqref="B8:E10" unlockedFormula="1"/>
  </ignoredError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057DD-F64A-4AD0-AF67-234EBD5E7578}">
  <dimension ref="A1:J10"/>
  <sheetViews>
    <sheetView showGridLines="0" zoomScaleNormal="100" workbookViewId="0"/>
  </sheetViews>
  <sheetFormatPr baseColWidth="10" defaultColWidth="0" defaultRowHeight="12.75" zeroHeight="1" x14ac:dyDescent="0.2"/>
  <cols>
    <col min="1" max="1" width="22.42578125" style="35" customWidth="1"/>
    <col min="2" max="7" width="13.5703125" style="35" customWidth="1"/>
    <col min="8" max="8" width="14.42578125" style="35" hidden="1" customWidth="1"/>
    <col min="9" max="9" width="12.5703125" style="35" hidden="1" customWidth="1"/>
    <col min="10" max="10" width="26" style="35" hidden="1" customWidth="1"/>
    <col min="11" max="16384" width="11.42578125" style="35" hidden="1"/>
  </cols>
  <sheetData>
    <row r="1" spans="1:10" ht="18.75" x14ac:dyDescent="0.3">
      <c r="A1" s="32" t="s">
        <v>240</v>
      </c>
    </row>
    <row r="2" spans="1:10" ht="18.75" x14ac:dyDescent="0.3">
      <c r="A2" s="32" t="s">
        <v>200</v>
      </c>
    </row>
    <row r="3" spans="1:10" s="130" customFormat="1" ht="15.75" x14ac:dyDescent="0.2">
      <c r="A3" s="1207" t="s">
        <v>168</v>
      </c>
      <c r="B3" s="1207"/>
      <c r="C3" s="1207"/>
      <c r="D3" s="1207"/>
      <c r="E3" s="1207"/>
      <c r="F3" s="1207"/>
      <c r="G3" s="1207"/>
      <c r="J3" s="43"/>
    </row>
    <row r="4" spans="1:10" s="130" customFormat="1" ht="15.75" x14ac:dyDescent="0.2">
      <c r="A4" s="1199" t="s">
        <v>122</v>
      </c>
      <c r="B4" s="1199"/>
      <c r="C4" s="1199"/>
      <c r="D4" s="1199"/>
      <c r="E4" s="1199"/>
      <c r="F4" s="1199"/>
      <c r="G4" s="1199"/>
      <c r="J4" s="136"/>
    </row>
    <row r="5" spans="1:10" s="148" customFormat="1" ht="31.5" x14ac:dyDescent="0.2">
      <c r="A5" s="105" t="s">
        <v>128</v>
      </c>
      <c r="B5" s="105" t="s">
        <v>201</v>
      </c>
      <c r="C5" s="105" t="s">
        <v>184</v>
      </c>
      <c r="D5" s="105" t="s">
        <v>185</v>
      </c>
      <c r="E5" s="105" t="s">
        <v>186</v>
      </c>
      <c r="F5" s="105" t="s">
        <v>187</v>
      </c>
      <c r="G5" s="105" t="s">
        <v>123</v>
      </c>
      <c r="H5" s="167"/>
      <c r="I5" s="168"/>
      <c r="J5" s="35"/>
    </row>
    <row r="6" spans="1:10" s="132" customFormat="1" ht="15.75" x14ac:dyDescent="0.2">
      <c r="A6" s="133" t="s">
        <v>49</v>
      </c>
      <c r="B6" s="134">
        <v>8608237</v>
      </c>
      <c r="C6" s="134">
        <v>15209</v>
      </c>
      <c r="D6" s="134">
        <v>767</v>
      </c>
      <c r="E6" s="134">
        <v>19461</v>
      </c>
      <c r="F6" s="134">
        <v>107812</v>
      </c>
      <c r="G6" s="135">
        <f>+SUM(B6:F6)</f>
        <v>8751486</v>
      </c>
      <c r="H6" s="167"/>
      <c r="I6" s="169"/>
      <c r="J6" s="35"/>
    </row>
    <row r="7" spans="1:10" s="132" customFormat="1" ht="15.75" x14ac:dyDescent="0.2">
      <c r="A7" s="170" t="s">
        <v>188</v>
      </c>
      <c r="B7" s="138">
        <v>-36976</v>
      </c>
      <c r="C7" s="138">
        <v>-2515</v>
      </c>
      <c r="D7" s="138">
        <v>-767</v>
      </c>
      <c r="E7" s="138">
        <v>-11104</v>
      </c>
      <c r="F7" s="138">
        <v>-107812</v>
      </c>
      <c r="G7" s="171">
        <f>+SUM(B7:F7)</f>
        <v>-159174</v>
      </c>
      <c r="H7" s="167"/>
      <c r="I7" s="169"/>
      <c r="J7" s="43"/>
    </row>
    <row r="8" spans="1:10" s="132" customFormat="1" ht="15.75" x14ac:dyDescent="0.2">
      <c r="A8" s="172" t="s">
        <v>189</v>
      </c>
      <c r="B8" s="140">
        <v>-83888</v>
      </c>
      <c r="C8" s="140">
        <v>-128</v>
      </c>
      <c r="D8" s="140">
        <v>0</v>
      </c>
      <c r="E8" s="140">
        <v>-167</v>
      </c>
      <c r="F8" s="140">
        <v>-713</v>
      </c>
      <c r="G8" s="173">
        <f>+SUM(B8:F8)</f>
        <v>-84896</v>
      </c>
      <c r="H8" s="167"/>
      <c r="J8" s="174"/>
    </row>
    <row r="9" spans="1:10" s="148" customFormat="1" ht="15.75" x14ac:dyDescent="0.2">
      <c r="A9" s="175" t="s">
        <v>171</v>
      </c>
      <c r="B9" s="150">
        <f>+B6+B7+B8</f>
        <v>8487373</v>
      </c>
      <c r="C9" s="150">
        <f t="shared" ref="C9:G9" si="0">+C6+C7+C8</f>
        <v>12566</v>
      </c>
      <c r="D9" s="150">
        <f t="shared" si="0"/>
        <v>0</v>
      </c>
      <c r="E9" s="150">
        <f t="shared" si="0"/>
        <v>8190</v>
      </c>
      <c r="F9" s="150">
        <f t="shared" si="0"/>
        <v>-713</v>
      </c>
      <c r="G9" s="150">
        <f t="shared" si="0"/>
        <v>8507416</v>
      </c>
      <c r="H9" s="167"/>
      <c r="I9" s="168"/>
      <c r="J9" s="174"/>
    </row>
    <row r="10" spans="1:10" s="148" customFormat="1" ht="15.75" hidden="1" x14ac:dyDescent="0.2">
      <c r="A10" s="176"/>
      <c r="B10" s="177"/>
      <c r="C10" s="177"/>
      <c r="D10" s="177"/>
      <c r="E10" s="177"/>
      <c r="F10" s="177"/>
      <c r="G10" s="177"/>
      <c r="H10" s="167"/>
      <c r="I10" s="168"/>
      <c r="J10" s="174"/>
    </row>
  </sheetData>
  <mergeCells count="2">
    <mergeCell ref="A3:G3"/>
    <mergeCell ref="A4:G4"/>
  </mergeCells>
  <pageMargins left="0.7" right="0.7" top="0.75" bottom="0.75" header="0.3" footer="0.3"/>
  <pageSetup paperSize="9" orientation="portrait" horizontalDpi="90" verticalDpi="9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6E826-3A3B-457F-8B8E-403BD6AABD2A}">
  <dimension ref="A1:J12"/>
  <sheetViews>
    <sheetView showGridLines="0" zoomScaleNormal="100" workbookViewId="0"/>
  </sheetViews>
  <sheetFormatPr baseColWidth="10" defaultColWidth="0" defaultRowHeight="12.75" zeroHeight="1" x14ac:dyDescent="0.2"/>
  <cols>
    <col min="1" max="1" width="22.85546875" style="35" customWidth="1"/>
    <col min="2" max="7" width="13.5703125" style="35" customWidth="1"/>
    <col min="8" max="8" width="14.42578125" style="35" hidden="1" customWidth="1"/>
    <col min="9" max="9" width="12.5703125" style="35" hidden="1" customWidth="1"/>
    <col min="10" max="10" width="26" style="35" hidden="1" customWidth="1"/>
    <col min="11" max="16384" width="11.42578125" style="35" hidden="1"/>
  </cols>
  <sheetData>
    <row r="1" spans="1:10" ht="18.75" x14ac:dyDescent="0.3">
      <c r="A1" s="32" t="s">
        <v>240</v>
      </c>
    </row>
    <row r="2" spans="1:10" ht="18.75" x14ac:dyDescent="0.3">
      <c r="A2" s="32" t="s">
        <v>202</v>
      </c>
    </row>
    <row r="3" spans="1:10" s="130" customFormat="1" ht="15.75" x14ac:dyDescent="0.2">
      <c r="A3" s="1207" t="s">
        <v>168</v>
      </c>
      <c r="B3" s="1207"/>
      <c r="C3" s="1207"/>
      <c r="D3" s="1207"/>
      <c r="E3" s="1207"/>
      <c r="F3" s="1207"/>
      <c r="G3" s="1207"/>
      <c r="J3" s="43"/>
    </row>
    <row r="4" spans="1:10" s="130" customFormat="1" ht="15.75" x14ac:dyDescent="0.2">
      <c r="A4" s="1199" t="s">
        <v>122</v>
      </c>
      <c r="B4" s="1199"/>
      <c r="C4" s="1199"/>
      <c r="D4" s="1199"/>
      <c r="E4" s="1199"/>
      <c r="F4" s="1199"/>
      <c r="G4" s="1199"/>
      <c r="J4" s="136"/>
    </row>
    <row r="5" spans="1:10" s="148" customFormat="1" ht="31.5" x14ac:dyDescent="0.2">
      <c r="A5" s="105" t="s">
        <v>129</v>
      </c>
      <c r="B5" s="105" t="s">
        <v>201</v>
      </c>
      <c r="C5" s="105" t="s">
        <v>184</v>
      </c>
      <c r="D5" s="105" t="s">
        <v>185</v>
      </c>
      <c r="E5" s="105" t="s">
        <v>186</v>
      </c>
      <c r="F5" s="105" t="s">
        <v>187</v>
      </c>
      <c r="G5" s="105" t="s">
        <v>123</v>
      </c>
      <c r="H5" s="167"/>
      <c r="I5" s="168"/>
      <c r="J5" s="35"/>
    </row>
    <row r="6" spans="1:10" s="132" customFormat="1" ht="15.75" x14ac:dyDescent="0.2">
      <c r="A6" s="133" t="s">
        <v>49</v>
      </c>
      <c r="B6" s="134">
        <v>12043209</v>
      </c>
      <c r="C6" s="134">
        <v>5735</v>
      </c>
      <c r="D6" s="134">
        <v>821</v>
      </c>
      <c r="E6" s="134">
        <v>30491</v>
      </c>
      <c r="F6" s="134">
        <v>126137</v>
      </c>
      <c r="G6" s="135">
        <f>+SUM(B6:F6)</f>
        <v>12206393</v>
      </c>
      <c r="H6" s="167"/>
      <c r="I6" s="169"/>
      <c r="J6" s="35"/>
    </row>
    <row r="7" spans="1:10" s="132" customFormat="1" ht="15.75" x14ac:dyDescent="0.2">
      <c r="A7" s="170" t="s">
        <v>188</v>
      </c>
      <c r="B7" s="138">
        <v>-31766</v>
      </c>
      <c r="C7" s="138">
        <v>-2678</v>
      </c>
      <c r="D7" s="138">
        <v>-392</v>
      </c>
      <c r="E7" s="138">
        <v>-15340</v>
      </c>
      <c r="F7" s="138">
        <v>-126137</v>
      </c>
      <c r="G7" s="171">
        <f>+SUM(B7:F7)</f>
        <v>-176313</v>
      </c>
      <c r="H7" s="167"/>
      <c r="I7" s="169"/>
      <c r="J7" s="43"/>
    </row>
    <row r="8" spans="1:10" s="132" customFormat="1" ht="15.75" x14ac:dyDescent="0.2">
      <c r="A8" s="172" t="s">
        <v>189</v>
      </c>
      <c r="B8" s="140">
        <v>-118548</v>
      </c>
      <c r="C8" s="140">
        <v>-31</v>
      </c>
      <c r="D8" s="140">
        <v>-5</v>
      </c>
      <c r="E8" s="140">
        <v>-303</v>
      </c>
      <c r="F8" s="140">
        <v>-973</v>
      </c>
      <c r="G8" s="173">
        <f>+SUM(B8:F8)</f>
        <v>-119860</v>
      </c>
      <c r="H8" s="167"/>
      <c r="J8" s="174"/>
    </row>
    <row r="9" spans="1:10" s="148" customFormat="1" ht="15.75" x14ac:dyDescent="0.2">
      <c r="A9" s="175" t="s">
        <v>171</v>
      </c>
      <c r="B9" s="150">
        <f>+B6+B7+B8</f>
        <v>11892895</v>
      </c>
      <c r="C9" s="150">
        <f t="shared" ref="C9:G9" si="0">+C6+C7+C8</f>
        <v>3026</v>
      </c>
      <c r="D9" s="150">
        <f t="shared" si="0"/>
        <v>424</v>
      </c>
      <c r="E9" s="150">
        <f t="shared" si="0"/>
        <v>14848</v>
      </c>
      <c r="F9" s="150">
        <f t="shared" si="0"/>
        <v>-973</v>
      </c>
      <c r="G9" s="150">
        <f t="shared" si="0"/>
        <v>11910220</v>
      </c>
      <c r="H9" s="167"/>
      <c r="I9" s="168"/>
      <c r="J9" s="174"/>
    </row>
    <row r="10" spans="1:10" s="148" customFormat="1" ht="15.75" hidden="1" x14ac:dyDescent="0.2">
      <c r="A10" s="176"/>
      <c r="B10" s="177"/>
      <c r="C10" s="177"/>
      <c r="D10" s="177"/>
      <c r="E10" s="177"/>
      <c r="F10" s="177"/>
      <c r="G10" s="177"/>
      <c r="H10" s="167"/>
      <c r="I10" s="168"/>
      <c r="J10" s="174"/>
    </row>
    <row r="12" spans="1:10" ht="12.75" hidden="1" customHeight="1" x14ac:dyDescent="0.2"/>
  </sheetData>
  <mergeCells count="2">
    <mergeCell ref="A3:G3"/>
    <mergeCell ref="A4:G4"/>
  </mergeCells>
  <pageMargins left="0.7" right="0.7" top="0.75" bottom="0.75" header="0.3" footer="0.3"/>
  <pageSetup paperSize="9" orientation="portrait" horizontalDpi="90" verticalDpi="9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8AA11-A85B-417C-843C-C804DBC2FE4A}">
  <dimension ref="A1:B13"/>
  <sheetViews>
    <sheetView showGridLines="0" zoomScaleNormal="100" workbookViewId="0"/>
  </sheetViews>
  <sheetFormatPr baseColWidth="10" defaultColWidth="0" defaultRowHeight="15" zeroHeight="1" x14ac:dyDescent="0.25"/>
  <cols>
    <col min="1" max="1" width="43" style="76" customWidth="1"/>
    <col min="2" max="2" width="14.28515625" style="76" customWidth="1"/>
    <col min="3" max="16384" width="11.42578125" style="76" hidden="1"/>
  </cols>
  <sheetData>
    <row r="1" spans="1:2" ht="18.75" x14ac:dyDescent="0.3">
      <c r="A1" s="118" t="s">
        <v>241</v>
      </c>
    </row>
    <row r="2" spans="1:2" ht="18.75" x14ac:dyDescent="0.3">
      <c r="A2" s="118" t="s">
        <v>203</v>
      </c>
    </row>
    <row r="3" spans="1:2" ht="15.75" x14ac:dyDescent="0.25">
      <c r="A3" s="1207" t="s">
        <v>203</v>
      </c>
      <c r="B3" s="1207"/>
    </row>
    <row r="4" spans="1:2" ht="15.75" x14ac:dyDescent="0.25">
      <c r="A4" s="1199" t="s">
        <v>122</v>
      </c>
      <c r="B4" s="1199"/>
    </row>
    <row r="5" spans="1:2" ht="15.75" x14ac:dyDescent="0.25">
      <c r="A5" s="156" t="s">
        <v>193</v>
      </c>
      <c r="B5" s="157">
        <v>-456417</v>
      </c>
    </row>
    <row r="6" spans="1:2" ht="17.25" customHeight="1" x14ac:dyDescent="0.25">
      <c r="A6" s="158" t="s">
        <v>194</v>
      </c>
      <c r="B6" s="160">
        <v>-306893</v>
      </c>
    </row>
    <row r="7" spans="1:2" ht="16.5" customHeight="1" x14ac:dyDescent="0.25">
      <c r="A7" s="158" t="s">
        <v>174</v>
      </c>
      <c r="B7" s="160">
        <v>301610</v>
      </c>
    </row>
    <row r="8" spans="1:2" ht="14.25" customHeight="1" x14ac:dyDescent="0.25">
      <c r="A8" s="158" t="s">
        <v>195</v>
      </c>
      <c r="B8" s="160">
        <v>165527</v>
      </c>
    </row>
    <row r="9" spans="1:2" ht="15.75" x14ac:dyDescent="0.25">
      <c r="A9" s="178" t="s">
        <v>196</v>
      </c>
      <c r="B9" s="179">
        <f>+SUM(B5:B8)</f>
        <v>-296173</v>
      </c>
    </row>
    <row r="10" spans="1:2" ht="15.75" x14ac:dyDescent="0.25">
      <c r="A10" s="158" t="s">
        <v>194</v>
      </c>
      <c r="B10" s="160">
        <v>-183717</v>
      </c>
    </row>
    <row r="11" spans="1:2" ht="15.75" x14ac:dyDescent="0.25">
      <c r="A11" s="158" t="s">
        <v>174</v>
      </c>
      <c r="B11" s="160">
        <v>235820</v>
      </c>
    </row>
    <row r="12" spans="1:2" ht="15.75" hidden="1" x14ac:dyDescent="0.25">
      <c r="A12" s="158" t="s">
        <v>195</v>
      </c>
      <c r="B12" s="160">
        <v>0</v>
      </c>
    </row>
    <row r="13" spans="1:2" ht="15.75" x14ac:dyDescent="0.25">
      <c r="A13" s="178" t="s">
        <v>197</v>
      </c>
      <c r="B13" s="179">
        <f>+SUM(B9:B12)</f>
        <v>-244070</v>
      </c>
    </row>
  </sheetData>
  <mergeCells count="2">
    <mergeCell ref="A3:B3"/>
    <mergeCell ref="A4:B4"/>
  </mergeCells>
  <pageMargins left="0.7" right="0.7" top="0.75" bottom="0.75" header="0.3" footer="0.3"/>
  <pageSetup paperSize="9" orientation="portrait" horizontalDpi="90" verticalDpi="9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04296-E230-4319-AA83-E792A3C9603D}">
  <dimension ref="A1:F12"/>
  <sheetViews>
    <sheetView showGridLines="0" zoomScaleNormal="100" workbookViewId="0"/>
  </sheetViews>
  <sheetFormatPr baseColWidth="10" defaultColWidth="0" defaultRowHeight="15" zeroHeight="1" x14ac:dyDescent="0.25"/>
  <cols>
    <col min="1" max="1" width="22.85546875" style="76" customWidth="1"/>
    <col min="2" max="2" width="14.42578125" style="76" customWidth="1"/>
    <col min="3" max="3" width="12.85546875" style="76" customWidth="1"/>
    <col min="4" max="5" width="17.140625" style="76" customWidth="1"/>
    <col min="6" max="6" width="16.42578125" style="76" hidden="1" customWidth="1"/>
    <col min="7" max="16384" width="11.42578125" style="76" hidden="1"/>
  </cols>
  <sheetData>
    <row r="1" spans="1:6" ht="18.75" x14ac:dyDescent="0.3">
      <c r="A1" s="118" t="s">
        <v>239</v>
      </c>
    </row>
    <row r="2" spans="1:6" ht="18.75" x14ac:dyDescent="0.3">
      <c r="A2" s="118" t="s">
        <v>204</v>
      </c>
    </row>
    <row r="3" spans="1:6" ht="15.75" x14ac:dyDescent="0.25">
      <c r="A3" s="1200" t="s">
        <v>205</v>
      </c>
      <c r="B3" s="1200"/>
      <c r="C3" s="1200"/>
      <c r="D3" s="1200"/>
      <c r="E3" s="1200"/>
    </row>
    <row r="4" spans="1:6" ht="15.75" x14ac:dyDescent="0.25">
      <c r="A4" s="1201" t="s">
        <v>122</v>
      </c>
      <c r="B4" s="1201"/>
      <c r="C4" s="1201"/>
      <c r="D4" s="1201"/>
      <c r="E4" s="1201"/>
    </row>
    <row r="5" spans="1:6" ht="15.75" x14ac:dyDescent="0.25">
      <c r="A5" s="1214" t="s">
        <v>109</v>
      </c>
      <c r="B5" s="1215" t="s">
        <v>174</v>
      </c>
      <c r="C5" s="1215"/>
      <c r="D5" s="1215"/>
      <c r="E5" s="1219"/>
    </row>
    <row r="6" spans="1:6" ht="33.75" customHeight="1" x14ac:dyDescent="0.25">
      <c r="A6" s="1218"/>
      <c r="B6" s="119" t="s">
        <v>175</v>
      </c>
      <c r="C6" s="119" t="s">
        <v>176</v>
      </c>
      <c r="D6" s="120" t="s">
        <v>128</v>
      </c>
      <c r="E6" s="1216" t="s">
        <v>129</v>
      </c>
    </row>
    <row r="7" spans="1:6" ht="15.75" x14ac:dyDescent="0.25">
      <c r="A7" s="1217"/>
      <c r="B7" s="122" t="s">
        <v>177</v>
      </c>
      <c r="C7" s="122" t="s">
        <v>178</v>
      </c>
      <c r="D7" s="122" t="s">
        <v>179</v>
      </c>
      <c r="E7" s="1217"/>
    </row>
    <row r="8" spans="1:6" ht="15.75" x14ac:dyDescent="0.25">
      <c r="A8" s="126" t="s">
        <v>206</v>
      </c>
      <c r="B8" s="124">
        <v>1080203</v>
      </c>
      <c r="C8" s="124">
        <v>0</v>
      </c>
      <c r="D8" s="164">
        <f t="shared" ref="D8:D10" si="0">+B8+C8</f>
        <v>1080203</v>
      </c>
      <c r="E8" s="124">
        <v>1140029</v>
      </c>
      <c r="F8" s="163"/>
    </row>
    <row r="9" spans="1:6" ht="15.75" x14ac:dyDescent="0.25">
      <c r="A9" s="123" t="s">
        <v>207</v>
      </c>
      <c r="B9" s="124">
        <v>53524246</v>
      </c>
      <c r="C9" s="124">
        <v>72</v>
      </c>
      <c r="D9" s="125">
        <f t="shared" si="0"/>
        <v>53524318</v>
      </c>
      <c r="E9" s="124">
        <v>48677698</v>
      </c>
      <c r="F9" s="163"/>
    </row>
    <row r="10" spans="1:6" ht="15.75" x14ac:dyDescent="0.25">
      <c r="A10" s="126" t="s">
        <v>208</v>
      </c>
      <c r="B10" s="124">
        <v>0</v>
      </c>
      <c r="C10" s="124">
        <v>-72</v>
      </c>
      <c r="D10" s="164">
        <f t="shared" si="0"/>
        <v>-72</v>
      </c>
      <c r="E10" s="124">
        <v>-72</v>
      </c>
      <c r="F10" s="163"/>
    </row>
    <row r="11" spans="1:6" ht="15.75" x14ac:dyDescent="0.25">
      <c r="A11" s="127" t="s">
        <v>171</v>
      </c>
      <c r="B11" s="165">
        <f>+B8+B9+B10</f>
        <v>54604449</v>
      </c>
      <c r="C11" s="165">
        <f>+C8+C9+C10</f>
        <v>0</v>
      </c>
      <c r="D11" s="165">
        <f>+D8+D9+D10</f>
        <v>54604449</v>
      </c>
      <c r="E11" s="165">
        <f>+E8+E9+E10</f>
        <v>49817655</v>
      </c>
      <c r="F11" s="180"/>
    </row>
    <row r="12" spans="1:6" hidden="1" x14ac:dyDescent="0.25">
      <c r="D12" s="163"/>
    </row>
  </sheetData>
  <mergeCells count="5">
    <mergeCell ref="A3:E3"/>
    <mergeCell ref="A4:E4"/>
    <mergeCell ref="A5:A7"/>
    <mergeCell ref="B5:E5"/>
    <mergeCell ref="E6:E7"/>
  </mergeCells>
  <pageMargins left="0.7" right="0.7" top="0.75" bottom="0.75" header="0.3" footer="0.3"/>
  <pageSetup paperSize="9" orientation="portrait" horizontalDpi="90" verticalDpi="90" r:id="rId1"/>
  <ignoredErrors>
    <ignoredError sqref="B9:E11 B8 D8:E8" unlockedFormula="1"/>
  </ignoredError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D0469-8C68-44E8-A5D6-A7A26D574E7F}">
  <dimension ref="A1:L28"/>
  <sheetViews>
    <sheetView showGridLines="0" zoomScaleNormal="100" workbookViewId="0"/>
  </sheetViews>
  <sheetFormatPr baseColWidth="10" defaultColWidth="0" defaultRowHeight="12.75" zeroHeight="1" x14ac:dyDescent="0.2"/>
  <cols>
    <col min="1" max="1" width="27.7109375" style="35" customWidth="1"/>
    <col min="2" max="4" width="16" style="35" customWidth="1"/>
    <col min="5" max="7" width="16" style="181" customWidth="1"/>
    <col min="8" max="8" width="4.5703125" style="35" hidden="1" customWidth="1"/>
    <col min="9" max="9" width="12.42578125" style="35" hidden="1" customWidth="1"/>
    <col min="10" max="10" width="11.42578125" style="35" hidden="1" customWidth="1"/>
    <col min="11" max="11" width="31.28515625" style="35" hidden="1" customWidth="1"/>
    <col min="12" max="12" width="19.85546875" style="35" hidden="1" customWidth="1"/>
    <col min="13" max="16384" width="11.42578125" style="35" hidden="1"/>
  </cols>
  <sheetData>
    <row r="1" spans="1:10" ht="18.75" x14ac:dyDescent="0.3">
      <c r="A1" s="32" t="s">
        <v>240</v>
      </c>
    </row>
    <row r="2" spans="1:10" ht="18.75" x14ac:dyDescent="0.3">
      <c r="A2" s="32" t="s">
        <v>209</v>
      </c>
      <c r="B2" s="182"/>
    </row>
    <row r="3" spans="1:10" ht="15.75" x14ac:dyDescent="0.25">
      <c r="A3" s="1200" t="s">
        <v>169</v>
      </c>
      <c r="B3" s="1200"/>
      <c r="C3" s="1200"/>
      <c r="D3" s="1200"/>
      <c r="E3" s="1200"/>
      <c r="F3" s="1200"/>
      <c r="G3" s="1200"/>
    </row>
    <row r="4" spans="1:10" ht="15.75" x14ac:dyDescent="0.25">
      <c r="A4" s="1201" t="s">
        <v>122</v>
      </c>
      <c r="B4" s="1201"/>
      <c r="C4" s="1201"/>
      <c r="D4" s="1201"/>
      <c r="E4" s="1201"/>
      <c r="F4" s="1201"/>
      <c r="G4" s="1201"/>
    </row>
    <row r="5" spans="1:10" s="106" customFormat="1" ht="15.75" x14ac:dyDescent="0.2">
      <c r="A5" s="1220" t="s">
        <v>109</v>
      </c>
      <c r="B5" s="1221" t="s">
        <v>128</v>
      </c>
      <c r="C5" s="1221"/>
      <c r="D5" s="1221"/>
      <c r="E5" s="1222" t="s">
        <v>129</v>
      </c>
      <c r="F5" s="1222"/>
      <c r="G5" s="1222"/>
    </row>
    <row r="6" spans="1:10" s="106" customFormat="1" ht="15.75" x14ac:dyDescent="0.2">
      <c r="A6" s="1221"/>
      <c r="B6" s="183" t="s">
        <v>49</v>
      </c>
      <c r="C6" s="183" t="s">
        <v>208</v>
      </c>
      <c r="D6" s="183" t="s">
        <v>171</v>
      </c>
      <c r="E6" s="183" t="s">
        <v>49</v>
      </c>
      <c r="F6" s="184" t="s">
        <v>208</v>
      </c>
      <c r="G6" s="184" t="s">
        <v>171</v>
      </c>
    </row>
    <row r="7" spans="1:10" ht="15.75" x14ac:dyDescent="0.2">
      <c r="A7" s="176" t="s">
        <v>206</v>
      </c>
      <c r="B7" s="185">
        <f>+B8</f>
        <v>1080203</v>
      </c>
      <c r="C7" s="185">
        <f>+C8</f>
        <v>0</v>
      </c>
      <c r="D7" s="186">
        <f>+B7+C7</f>
        <v>1080203</v>
      </c>
      <c r="E7" s="187">
        <f>+E8</f>
        <v>1140029</v>
      </c>
      <c r="F7" s="187">
        <f>+F8</f>
        <v>0</v>
      </c>
      <c r="G7" s="187">
        <f>+E7+F7</f>
        <v>1140029</v>
      </c>
      <c r="J7" s="111"/>
    </row>
    <row r="8" spans="1:10" ht="15.75" x14ac:dyDescent="0.2">
      <c r="A8" s="170" t="s">
        <v>210</v>
      </c>
      <c r="B8" s="188">
        <v>1080203</v>
      </c>
      <c r="C8" s="188">
        <v>0</v>
      </c>
      <c r="D8" s="189">
        <v>1080203</v>
      </c>
      <c r="E8" s="190">
        <f>+E9</f>
        <v>1140029</v>
      </c>
      <c r="F8" s="190">
        <v>0</v>
      </c>
      <c r="G8" s="190">
        <f>+E8+F8</f>
        <v>1140029</v>
      </c>
      <c r="I8" s="111"/>
      <c r="J8" s="111"/>
    </row>
    <row r="9" spans="1:10" ht="15.75" x14ac:dyDescent="0.2">
      <c r="A9" s="191" t="s">
        <v>211</v>
      </c>
      <c r="B9" s="188">
        <v>1080203</v>
      </c>
      <c r="C9" s="188">
        <v>0</v>
      </c>
      <c r="D9" s="189">
        <v>1080203</v>
      </c>
      <c r="E9" s="190">
        <v>1140029</v>
      </c>
      <c r="F9" s="190">
        <v>0</v>
      </c>
      <c r="G9" s="190">
        <f>+E9+F9</f>
        <v>1140029</v>
      </c>
    </row>
    <row r="10" spans="1:10" ht="15.75" x14ac:dyDescent="0.2">
      <c r="A10" s="176" t="s">
        <v>207</v>
      </c>
      <c r="B10" s="192">
        <f>+B11+B14</f>
        <v>53524318</v>
      </c>
      <c r="C10" s="192">
        <f>+C11+C14</f>
        <v>-72</v>
      </c>
      <c r="D10" s="186">
        <f>+D11+D14</f>
        <v>53524246</v>
      </c>
      <c r="E10" s="187">
        <f>+E11+E14</f>
        <v>48677698</v>
      </c>
      <c r="F10" s="187">
        <f>+F11+F14</f>
        <v>-72</v>
      </c>
      <c r="G10" s="187">
        <f>G11+G14</f>
        <v>48677626</v>
      </c>
      <c r="I10" s="111"/>
      <c r="J10" s="111"/>
    </row>
    <row r="11" spans="1:10" ht="15.75" x14ac:dyDescent="0.2">
      <c r="A11" s="170" t="s">
        <v>212</v>
      </c>
      <c r="B11" s="188">
        <f>SUM(B12:B13)</f>
        <v>9443693</v>
      </c>
      <c r="C11" s="188">
        <f>SUM(C12:C13)</f>
        <v>-72</v>
      </c>
      <c r="D11" s="189">
        <f t="shared" ref="D11:D15" si="0">+B11+C11</f>
        <v>9443621</v>
      </c>
      <c r="E11" s="190">
        <f>SUM(E12+E13)</f>
        <v>8652416</v>
      </c>
      <c r="F11" s="190">
        <f>SUM(F12:F13)</f>
        <v>-72</v>
      </c>
      <c r="G11" s="190">
        <f t="shared" ref="G11:G12" si="1">+E11+F11</f>
        <v>8652344</v>
      </c>
    </row>
    <row r="12" spans="1:10" ht="15.75" x14ac:dyDescent="0.2">
      <c r="A12" s="191" t="s">
        <v>211</v>
      </c>
      <c r="B12" s="188">
        <v>9443621</v>
      </c>
      <c r="C12" s="188">
        <v>0</v>
      </c>
      <c r="D12" s="189">
        <f t="shared" si="0"/>
        <v>9443621</v>
      </c>
      <c r="E12" s="190">
        <v>8652344</v>
      </c>
      <c r="F12" s="190">
        <v>0</v>
      </c>
      <c r="G12" s="190">
        <f t="shared" si="1"/>
        <v>8652344</v>
      </c>
      <c r="I12" s="111"/>
      <c r="J12" s="111"/>
    </row>
    <row r="13" spans="1:10" ht="15.75" x14ac:dyDescent="0.2">
      <c r="A13" s="191" t="s">
        <v>213</v>
      </c>
      <c r="B13" s="188">
        <v>72</v>
      </c>
      <c r="C13" s="188">
        <v>-72</v>
      </c>
      <c r="D13" s="189">
        <f t="shared" si="0"/>
        <v>0</v>
      </c>
      <c r="E13" s="190">
        <v>72</v>
      </c>
      <c r="F13" s="190">
        <v>-72</v>
      </c>
      <c r="G13" s="190">
        <f>+E13+F13</f>
        <v>0</v>
      </c>
      <c r="I13" s="111"/>
    </row>
    <row r="14" spans="1:10" ht="15.75" x14ac:dyDescent="0.2">
      <c r="A14" s="170" t="s">
        <v>214</v>
      </c>
      <c r="B14" s="188">
        <f>SUM(B15:B15)</f>
        <v>44080625</v>
      </c>
      <c r="C14" s="188">
        <f>SUM(C15:C15)</f>
        <v>0</v>
      </c>
      <c r="D14" s="189">
        <f t="shared" si="0"/>
        <v>44080625</v>
      </c>
      <c r="E14" s="190">
        <f>SUM(E15:E15)</f>
        <v>40025282</v>
      </c>
      <c r="F14" s="190">
        <f>SUM(F15:F15)</f>
        <v>0</v>
      </c>
      <c r="G14" s="190">
        <f>+E14+F14</f>
        <v>40025282</v>
      </c>
    </row>
    <row r="15" spans="1:10" ht="15.75" x14ac:dyDescent="0.2">
      <c r="A15" s="191" t="s">
        <v>211</v>
      </c>
      <c r="B15" s="188">
        <v>44080625</v>
      </c>
      <c r="C15" s="188">
        <v>0</v>
      </c>
      <c r="D15" s="189">
        <f t="shared" si="0"/>
        <v>44080625</v>
      </c>
      <c r="E15" s="190">
        <v>40025282</v>
      </c>
      <c r="F15" s="190">
        <v>0</v>
      </c>
      <c r="G15" s="190">
        <f>+E15+F15</f>
        <v>40025282</v>
      </c>
    </row>
    <row r="16" spans="1:10" ht="15.75" x14ac:dyDescent="0.25">
      <c r="A16" s="50" t="s">
        <v>123</v>
      </c>
      <c r="B16" s="193">
        <f>+B7+B10</f>
        <v>54604521</v>
      </c>
      <c r="C16" s="193">
        <f>+C7+C10</f>
        <v>-72</v>
      </c>
      <c r="D16" s="194">
        <f>+B16+C16</f>
        <v>54604449</v>
      </c>
      <c r="E16" s="195">
        <f>+E7+E10</f>
        <v>49817727</v>
      </c>
      <c r="F16" s="195">
        <f>+F7+F10</f>
        <v>-72</v>
      </c>
      <c r="G16" s="195">
        <f>+E16+F16</f>
        <v>49817655</v>
      </c>
      <c r="I16" s="111"/>
    </row>
    <row r="17" s="35" customFormat="1" hidden="1" x14ac:dyDescent="0.2"/>
    <row r="18" s="35" customFormat="1" hidden="1" x14ac:dyDescent="0.2"/>
    <row r="19" s="35" customFormat="1" hidden="1" x14ac:dyDescent="0.2"/>
    <row r="20" s="35" customFormat="1" hidden="1" x14ac:dyDescent="0.2"/>
    <row r="21" s="35" customFormat="1" hidden="1" x14ac:dyDescent="0.2"/>
    <row r="22" s="35" customFormat="1" hidden="1" x14ac:dyDescent="0.2"/>
    <row r="23" s="35" customFormat="1" hidden="1" x14ac:dyDescent="0.2"/>
    <row r="24" s="35" customFormat="1" hidden="1" x14ac:dyDescent="0.2"/>
    <row r="25" s="35" customFormat="1" hidden="1" x14ac:dyDescent="0.2"/>
    <row r="26" s="35" customFormat="1" hidden="1" x14ac:dyDescent="0.2"/>
    <row r="27" s="35" customFormat="1" hidden="1" x14ac:dyDescent="0.2"/>
    <row r="28" s="35" customFormat="1" hidden="1" x14ac:dyDescent="0.2"/>
  </sheetData>
  <mergeCells count="5">
    <mergeCell ref="A3:G3"/>
    <mergeCell ref="A4:G4"/>
    <mergeCell ref="A5:A6"/>
    <mergeCell ref="B5:D5"/>
    <mergeCell ref="E5:G5"/>
  </mergeCells>
  <pageMargins left="0.7" right="0.7" top="0.75" bottom="0.75" header="0.3" footer="0.3"/>
  <pageSetup paperSize="9" orientation="portrait" r:id="rId1"/>
  <ignoredErrors>
    <ignoredError sqref="B8:G9 B14:C16 E14:G16 B7:C7 E7:G7 B11:G13 B10:F10" unlockedFormula="1"/>
    <ignoredError sqref="D14:D16 D7 G10" formula="1" unlockedFormula="1"/>
  </ignoredError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F3333-93E8-4172-AAA9-7DFCE0493AF4}">
  <dimension ref="A1:B13"/>
  <sheetViews>
    <sheetView showGridLines="0" zoomScaleNormal="100" workbookViewId="0"/>
  </sheetViews>
  <sheetFormatPr baseColWidth="10" defaultColWidth="0" defaultRowHeight="15" zeroHeight="1" x14ac:dyDescent="0.25"/>
  <cols>
    <col min="1" max="1" width="44.140625" style="76" customWidth="1"/>
    <col min="2" max="2" width="16.42578125" style="76" customWidth="1"/>
    <col min="3" max="16384" width="11.42578125" style="76" hidden="1"/>
  </cols>
  <sheetData>
    <row r="1" spans="1:2" ht="18.75" x14ac:dyDescent="0.3">
      <c r="A1" s="118" t="s">
        <v>240</v>
      </c>
    </row>
    <row r="2" spans="1:2" ht="18.75" x14ac:dyDescent="0.3">
      <c r="A2" s="118" t="s">
        <v>215</v>
      </c>
    </row>
    <row r="3" spans="1:2" ht="15.75" x14ac:dyDescent="0.25">
      <c r="A3" s="1207" t="s">
        <v>880</v>
      </c>
      <c r="B3" s="1207"/>
    </row>
    <row r="4" spans="1:2" ht="15.75" x14ac:dyDescent="0.25">
      <c r="A4" s="1199" t="s">
        <v>122</v>
      </c>
      <c r="B4" s="1199"/>
    </row>
    <row r="5" spans="1:2" ht="15.75" x14ac:dyDescent="0.25">
      <c r="A5" s="178" t="s">
        <v>193</v>
      </c>
      <c r="B5" s="179">
        <v>-72</v>
      </c>
    </row>
    <row r="6" spans="1:2" ht="15.75" x14ac:dyDescent="0.25">
      <c r="A6" s="158" t="s">
        <v>194</v>
      </c>
      <c r="B6" s="196">
        <v>0</v>
      </c>
    </row>
    <row r="7" spans="1:2" ht="15.75" x14ac:dyDescent="0.25">
      <c r="A7" s="158" t="s">
        <v>174</v>
      </c>
      <c r="B7" s="197">
        <v>0</v>
      </c>
    </row>
    <row r="8" spans="1:2" ht="15.75" x14ac:dyDescent="0.25">
      <c r="A8" s="158" t="s">
        <v>195</v>
      </c>
      <c r="B8" s="196">
        <v>0</v>
      </c>
    </row>
    <row r="9" spans="1:2" ht="15.75" x14ac:dyDescent="0.25">
      <c r="A9" s="178" t="s">
        <v>196</v>
      </c>
      <c r="B9" s="179">
        <f>+SUM(B5:B8)</f>
        <v>-72</v>
      </c>
    </row>
    <row r="10" spans="1:2" ht="15.75" x14ac:dyDescent="0.25">
      <c r="A10" s="158" t="s">
        <v>194</v>
      </c>
      <c r="B10" s="196">
        <v>0</v>
      </c>
    </row>
    <row r="11" spans="1:2" ht="15.75" x14ac:dyDescent="0.25">
      <c r="A11" s="158" t="s">
        <v>174</v>
      </c>
      <c r="B11" s="197">
        <v>0</v>
      </c>
    </row>
    <row r="12" spans="1:2" ht="15.75" x14ac:dyDescent="0.25">
      <c r="A12" s="158" t="s">
        <v>195</v>
      </c>
      <c r="B12" s="196">
        <v>0</v>
      </c>
    </row>
    <row r="13" spans="1:2" ht="15.75" x14ac:dyDescent="0.25">
      <c r="A13" s="178" t="s">
        <v>197</v>
      </c>
      <c r="B13" s="179">
        <f>+SUM(B9:B12)</f>
        <v>-72</v>
      </c>
    </row>
  </sheetData>
  <mergeCells count="2">
    <mergeCell ref="A3:B3"/>
    <mergeCell ref="A4:B4"/>
  </mergeCells>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50D4D-CA32-463B-A9F1-934A4ABD0A42}">
  <dimension ref="A1:XFD61"/>
  <sheetViews>
    <sheetView showGridLines="0" zoomScaleNormal="100" workbookViewId="0"/>
  </sheetViews>
  <sheetFormatPr baseColWidth="10" defaultColWidth="0" defaultRowHeight="17.45" customHeight="1" zeroHeight="1" x14ac:dyDescent="0.2"/>
  <cols>
    <col min="1" max="1" width="78.7109375" style="16" customWidth="1"/>
    <col min="2" max="2" width="10.7109375" style="19" customWidth="1"/>
    <col min="3" max="3" width="27.7109375" style="18" customWidth="1"/>
    <col min="4" max="4" width="27.7109375" style="17" customWidth="1"/>
    <col min="5" max="16383" width="11.42578125" style="16" hidden="1"/>
    <col min="16384" max="16384" width="8.7109375" style="16" hidden="1"/>
  </cols>
  <sheetData>
    <row r="1" spans="1:6" ht="17.45" customHeight="1" x14ac:dyDescent="0.2">
      <c r="A1" s="1078" t="s">
        <v>41</v>
      </c>
      <c r="B1" s="1075"/>
      <c r="C1" s="1075"/>
      <c r="D1" s="1075"/>
    </row>
    <row r="2" spans="1:6" s="29" customFormat="1" ht="17.45" customHeight="1" x14ac:dyDescent="0.35">
      <c r="A2" s="1078" t="s">
        <v>108</v>
      </c>
      <c r="B2" s="1075"/>
      <c r="C2" s="1075"/>
      <c r="D2" s="1075"/>
    </row>
    <row r="3" spans="1:6" s="10" customFormat="1" ht="17.45" customHeight="1" x14ac:dyDescent="0.3">
      <c r="A3" s="1116" t="s">
        <v>113</v>
      </c>
      <c r="B3" s="1115"/>
      <c r="C3" s="1115"/>
      <c r="D3" s="1115"/>
    </row>
    <row r="4" spans="1:6" s="28" customFormat="1" ht="17.45" customHeight="1" x14ac:dyDescent="0.25">
      <c r="A4" s="1093" t="s">
        <v>39</v>
      </c>
      <c r="B4" s="1093"/>
      <c r="C4" s="1093"/>
      <c r="D4" s="1093"/>
    </row>
    <row r="5" spans="1:6" s="28" customFormat="1" ht="17.45" customHeight="1" x14ac:dyDescent="0.25">
      <c r="A5" s="1077" t="s">
        <v>69</v>
      </c>
      <c r="B5" s="1071"/>
      <c r="C5" s="1071"/>
      <c r="D5" s="1071"/>
    </row>
    <row r="6" spans="1:6" s="28" customFormat="1" ht="15.75" x14ac:dyDescent="0.25">
      <c r="A6" s="1077" t="s">
        <v>957</v>
      </c>
      <c r="B6" s="1071"/>
      <c r="C6" s="1071"/>
      <c r="D6" s="1071"/>
    </row>
    <row r="7" spans="1:6" s="27" customFormat="1" ht="19.5" customHeight="1" x14ac:dyDescent="0.3">
      <c r="A7" s="1171" t="s">
        <v>107</v>
      </c>
      <c r="B7" s="1180" t="s">
        <v>37</v>
      </c>
      <c r="C7" s="1182" t="s">
        <v>114</v>
      </c>
      <c r="D7" s="1184" t="s">
        <v>36</v>
      </c>
    </row>
    <row r="8" spans="1:6" s="27" customFormat="1" ht="20.25" customHeight="1" x14ac:dyDescent="0.3">
      <c r="A8" s="1179"/>
      <c r="B8" s="1181"/>
      <c r="C8" s="1183"/>
      <c r="D8" s="1185"/>
    </row>
    <row r="9" spans="1:6" s="21" customFormat="1" ht="17.45" customHeight="1" x14ac:dyDescent="0.3">
      <c r="A9" s="90" t="s">
        <v>106</v>
      </c>
      <c r="B9" s="1117"/>
      <c r="C9" s="1118"/>
      <c r="D9" s="1119"/>
    </row>
    <row r="10" spans="1:6" s="25" customFormat="1" ht="17.45" customHeight="1" x14ac:dyDescent="0.3">
      <c r="A10" s="1120" t="s">
        <v>105</v>
      </c>
      <c r="B10" s="1121">
        <v>33</v>
      </c>
      <c r="C10" s="1082">
        <f>C12+C17+C11+C16</f>
        <v>14252404084</v>
      </c>
      <c r="D10" s="1082">
        <f>D12+D17+D11+D16</f>
        <v>4044331771</v>
      </c>
      <c r="E10" s="1166">
        <f>+C10-'[29]Estado resultado integral'!C8</f>
        <v>0</v>
      </c>
      <c r="F10" s="1166">
        <f>+D10-'[29]Estado resultado integral'!D8</f>
        <v>0</v>
      </c>
    </row>
    <row r="11" spans="1:6" s="25" customFormat="1" ht="17.45" customHeight="1" x14ac:dyDescent="0.3">
      <c r="A11" s="1122" t="s">
        <v>95</v>
      </c>
      <c r="B11" s="1123" t="s">
        <v>116</v>
      </c>
      <c r="C11" s="1087">
        <v>8707969655</v>
      </c>
      <c r="D11" s="1087">
        <v>0</v>
      </c>
      <c r="E11" s="1166">
        <f>+C11-'[29]Estado resultado integral'!C9</f>
        <v>0</v>
      </c>
      <c r="F11" s="1166">
        <f>+D11-'[29]Estado resultado integral'!D9</f>
        <v>0</v>
      </c>
    </row>
    <row r="12" spans="1:6" s="25" customFormat="1" ht="17.45" customHeight="1" x14ac:dyDescent="0.3">
      <c r="A12" s="1122" t="s">
        <v>15</v>
      </c>
      <c r="B12" s="1123" t="s">
        <v>117</v>
      </c>
      <c r="C12" s="1087">
        <f>+C13+C14+C15</f>
        <v>5544374253</v>
      </c>
      <c r="D12" s="1087">
        <v>4042023393</v>
      </c>
      <c r="E12" s="1166">
        <f>+C12-'[29]Estado resultado integral'!C10</f>
        <v>0</v>
      </c>
      <c r="F12" s="1166">
        <f>+D12-'[29]Estado resultado integral'!D10</f>
        <v>0</v>
      </c>
    </row>
    <row r="13" spans="1:6" s="26" customFormat="1" ht="17.45" customHeight="1" x14ac:dyDescent="0.3">
      <c r="A13" s="1124" t="s">
        <v>13</v>
      </c>
      <c r="B13" s="1121"/>
      <c r="C13" s="1087">
        <v>3881327762</v>
      </c>
      <c r="D13" s="1087">
        <v>2997064069</v>
      </c>
      <c r="E13" s="1166">
        <f>+C13-'[29]Estado resultado integral'!C11</f>
        <v>0</v>
      </c>
      <c r="F13" s="1166">
        <f>+D13-'[29]Estado resultado integral'!D11</f>
        <v>0</v>
      </c>
    </row>
    <row r="14" spans="1:6" s="26" customFormat="1" ht="17.45" customHeight="1" x14ac:dyDescent="0.3">
      <c r="A14" s="1124" t="s">
        <v>103</v>
      </c>
      <c r="B14" s="1121"/>
      <c r="C14" s="1087">
        <v>1799963</v>
      </c>
      <c r="D14" s="1087">
        <v>40334404</v>
      </c>
      <c r="E14" s="1166">
        <f>+C14-'[29]Estado resultado integral'!C12</f>
        <v>0</v>
      </c>
      <c r="F14" s="1166">
        <f>+D14-'[29]Estado resultado integral'!D12</f>
        <v>0</v>
      </c>
    </row>
    <row r="15" spans="1:6" s="26" customFormat="1" ht="17.45" customHeight="1" x14ac:dyDescent="0.3">
      <c r="A15" s="1124" t="s">
        <v>14</v>
      </c>
      <c r="B15" s="1121"/>
      <c r="C15" s="1087">
        <v>1661246528</v>
      </c>
      <c r="D15" s="1087">
        <v>1004624920</v>
      </c>
      <c r="E15" s="1166">
        <f>+C15-'[29]Estado resultado integral'!C13</f>
        <v>0</v>
      </c>
      <c r="F15" s="1166">
        <f>+D15-'[29]Estado resultado integral'!D13</f>
        <v>0</v>
      </c>
    </row>
    <row r="16" spans="1:6" s="26" customFormat="1" ht="18.75" x14ac:dyDescent="0.3">
      <c r="A16" s="1122" t="s">
        <v>115</v>
      </c>
      <c r="B16" s="1123" t="s">
        <v>118</v>
      </c>
      <c r="C16" s="1087">
        <v>40335</v>
      </c>
      <c r="D16" s="1087">
        <v>0</v>
      </c>
      <c r="E16" s="1166">
        <f>+C16-'[29]Estado resultado integral'!C14</f>
        <v>0</v>
      </c>
      <c r="F16" s="1166">
        <f>+D16-'[29]Estado resultado integral'!D14</f>
        <v>0</v>
      </c>
    </row>
    <row r="17" spans="1:6" s="25" customFormat="1" ht="18.75" x14ac:dyDescent="0.3">
      <c r="A17" s="1122" t="s">
        <v>102</v>
      </c>
      <c r="B17" s="1123" t="s">
        <v>119</v>
      </c>
      <c r="C17" s="1087">
        <v>19841</v>
      </c>
      <c r="D17" s="1087">
        <v>2308378</v>
      </c>
      <c r="E17" s="1166">
        <f>+C17-'[29]Estado resultado integral'!C15</f>
        <v>0</v>
      </c>
      <c r="F17" s="1166">
        <f>+D17-'[29]Estado resultado integral'!D15</f>
        <v>0</v>
      </c>
    </row>
    <row r="18" spans="1:6" s="25" customFormat="1" ht="17.45" customHeight="1" x14ac:dyDescent="0.3">
      <c r="A18" s="1120" t="s">
        <v>101</v>
      </c>
      <c r="B18" s="1121">
        <v>34</v>
      </c>
      <c r="C18" s="1083">
        <v>265373542</v>
      </c>
      <c r="D18" s="1083">
        <v>241316322</v>
      </c>
      <c r="E18" s="1166">
        <f>+C18-'[29]Estado resultado integral'!C16</f>
        <v>0</v>
      </c>
      <c r="F18" s="1166">
        <f>+D18-'[29]Estado resultado integral'!D16</f>
        <v>0</v>
      </c>
    </row>
    <row r="19" spans="1:6" s="25" customFormat="1" ht="17.45" customHeight="1" x14ac:dyDescent="0.3">
      <c r="A19" s="1120" t="s">
        <v>90</v>
      </c>
      <c r="B19" s="1121">
        <v>35</v>
      </c>
      <c r="C19" s="1083">
        <v>13432084</v>
      </c>
      <c r="D19" s="1083">
        <v>135418698</v>
      </c>
      <c r="E19" s="1166">
        <f>+C19-'[29]Estado resultado integral'!C17</f>
        <v>0</v>
      </c>
      <c r="F19" s="1166">
        <f>+D19-'[29]Estado resultado integral'!D17</f>
        <v>0</v>
      </c>
    </row>
    <row r="20" spans="1:6" s="25" customFormat="1" ht="17.45" customHeight="1" x14ac:dyDescent="0.3">
      <c r="A20" s="1120" t="s">
        <v>100</v>
      </c>
      <c r="B20" s="1121">
        <v>36</v>
      </c>
      <c r="C20" s="1083">
        <v>230244492</v>
      </c>
      <c r="D20" s="1083">
        <v>316145180</v>
      </c>
      <c r="E20" s="1166">
        <f>+C20-'[29]Estado resultado integral'!C18</f>
        <v>0</v>
      </c>
      <c r="F20" s="1166">
        <f>+D20-'[29]Estado resultado integral'!D18</f>
        <v>0</v>
      </c>
    </row>
    <row r="21" spans="1:6" s="25" customFormat="1" ht="17.45" customHeight="1" x14ac:dyDescent="0.3">
      <c r="A21" s="1120" t="s">
        <v>99</v>
      </c>
      <c r="B21" s="1121">
        <v>37</v>
      </c>
      <c r="C21" s="1083">
        <v>37497630</v>
      </c>
      <c r="D21" s="1083">
        <v>43099490</v>
      </c>
      <c r="E21" s="1166">
        <f>+C21-'[29]Estado resultado integral'!C19</f>
        <v>0</v>
      </c>
      <c r="F21" s="1166">
        <f>+D21-'[29]Estado resultado integral'!D19</f>
        <v>0</v>
      </c>
    </row>
    <row r="22" spans="1:6" s="21" customFormat="1" ht="17.45" customHeight="1" x14ac:dyDescent="0.3">
      <c r="A22" s="1120" t="s">
        <v>98</v>
      </c>
      <c r="B22" s="1121"/>
      <c r="C22" s="1092">
        <f>+C10+C18+C19+C20+C21</f>
        <v>14798951832</v>
      </c>
      <c r="D22" s="1092">
        <f>+D10+D18+D19+D20+D21</f>
        <v>4780311461</v>
      </c>
      <c r="E22" s="1166">
        <f>+C22-'[29]Estado resultado integral'!C20</f>
        <v>0</v>
      </c>
      <c r="F22" s="1166">
        <f>+D22-'[29]Estado resultado integral'!D20</f>
        <v>0</v>
      </c>
    </row>
    <row r="23" spans="1:6" s="21" customFormat="1" ht="17.45" customHeight="1" x14ac:dyDescent="0.3">
      <c r="A23" s="90" t="s">
        <v>97</v>
      </c>
      <c r="B23" s="1125"/>
      <c r="C23" s="1126"/>
      <c r="D23" s="1126"/>
      <c r="E23" s="1166">
        <f>+C23-'[29]Estado resultado integral'!C21</f>
        <v>0</v>
      </c>
      <c r="F23" s="1166">
        <f>+D23-'[29]Estado resultado integral'!D21</f>
        <v>0</v>
      </c>
    </row>
    <row r="24" spans="1:6" s="25" customFormat="1" ht="17.45" customHeight="1" x14ac:dyDescent="0.3">
      <c r="A24" s="1120" t="s">
        <v>96</v>
      </c>
      <c r="B24" s="1121">
        <v>38</v>
      </c>
      <c r="C24" s="1082">
        <f>+C26+C27+C25+C29</f>
        <v>4094571528</v>
      </c>
      <c r="D24" s="1082">
        <f>+D26+D27+D25+D29</f>
        <v>1975640959</v>
      </c>
      <c r="E24" s="1166">
        <f>+C24-'[29]Estado resultado integral'!C22</f>
        <v>0</v>
      </c>
      <c r="F24" s="1166">
        <f>+D24-'[29]Estado resultado integral'!D22</f>
        <v>0</v>
      </c>
    </row>
    <row r="25" spans="1:6" s="25" customFormat="1" ht="17.45" customHeight="1" x14ac:dyDescent="0.3">
      <c r="A25" s="1122" t="s">
        <v>95</v>
      </c>
      <c r="B25" s="1123" t="str">
        <f>+B11</f>
        <v>33A</v>
      </c>
      <c r="C25" s="1087">
        <v>0</v>
      </c>
      <c r="D25" s="1087">
        <v>332175829</v>
      </c>
      <c r="E25" s="1166">
        <f>+C25-'[29]Estado resultado integral'!C23</f>
        <v>0</v>
      </c>
      <c r="F25" s="1166">
        <f>+D25-'[29]Estado resultado integral'!D23</f>
        <v>0</v>
      </c>
    </row>
    <row r="26" spans="1:6" s="25" customFormat="1" ht="17.45" customHeight="1" x14ac:dyDescent="0.3">
      <c r="A26" s="1122" t="s">
        <v>870</v>
      </c>
      <c r="B26" s="1123" t="s">
        <v>120</v>
      </c>
      <c r="C26" s="1087">
        <v>3739179787</v>
      </c>
      <c r="D26" s="1087">
        <v>1586081170</v>
      </c>
      <c r="E26" s="1166">
        <f>+C26-'[29]Estado resultado integral'!C24</f>
        <v>0</v>
      </c>
      <c r="F26" s="1166">
        <f>+D26-'[29]Estado resultado integral'!D24</f>
        <v>0</v>
      </c>
    </row>
    <row r="27" spans="1:6" s="25" customFormat="1" ht="17.45" customHeight="1" x14ac:dyDescent="0.3">
      <c r="A27" s="1122" t="s">
        <v>94</v>
      </c>
      <c r="B27" s="1123" t="s">
        <v>121</v>
      </c>
      <c r="C27" s="1087">
        <f>+C28</f>
        <v>354140254</v>
      </c>
      <c r="D27" s="1087">
        <f>+D28</f>
        <v>57057738</v>
      </c>
      <c r="E27" s="1166">
        <f>+C27-'[29]Estado resultado integral'!C25</f>
        <v>0</v>
      </c>
      <c r="F27" s="1166">
        <f>+D27-'[29]Estado resultado integral'!D25</f>
        <v>0</v>
      </c>
    </row>
    <row r="28" spans="1:6" s="26" customFormat="1" ht="18.75" x14ac:dyDescent="0.3">
      <c r="A28" s="1124" t="s">
        <v>56</v>
      </c>
      <c r="B28" s="89"/>
      <c r="C28" s="1087">
        <v>354140254</v>
      </c>
      <c r="D28" s="1087">
        <v>57057738</v>
      </c>
      <c r="E28" s="1166">
        <f>+C28-'[29]Estado resultado integral'!C26</f>
        <v>0</v>
      </c>
      <c r="F28" s="1166">
        <f>+D28-'[29]Estado resultado integral'!D26</f>
        <v>0</v>
      </c>
    </row>
    <row r="29" spans="1:6" s="25" customFormat="1" ht="18.75" x14ac:dyDescent="0.3">
      <c r="A29" s="1122" t="s">
        <v>93</v>
      </c>
      <c r="B29" s="1123" t="s">
        <v>119</v>
      </c>
      <c r="C29" s="1087">
        <v>1251487</v>
      </c>
      <c r="D29" s="1087">
        <v>326222</v>
      </c>
      <c r="E29" s="1166">
        <f>+C29-'[29]Estado resultado integral'!C27</f>
        <v>0</v>
      </c>
      <c r="F29" s="1166">
        <f>+D29-'[29]Estado resultado integral'!D27</f>
        <v>0</v>
      </c>
    </row>
    <row r="30" spans="1:6" s="25" customFormat="1" ht="17.45" customHeight="1" x14ac:dyDescent="0.3">
      <c r="A30" s="1120" t="s">
        <v>92</v>
      </c>
      <c r="B30" s="1121">
        <v>39</v>
      </c>
      <c r="C30" s="1083">
        <v>46946148</v>
      </c>
      <c r="D30" s="1083">
        <v>48062330</v>
      </c>
      <c r="E30" s="1166">
        <f>+C30-'[29]Estado resultado integral'!C28</f>
        <v>0</v>
      </c>
      <c r="F30" s="1166">
        <f>+D30-'[29]Estado resultado integral'!D28</f>
        <v>0</v>
      </c>
    </row>
    <row r="31" spans="1:6" s="25" customFormat="1" ht="17.45" customHeight="1" x14ac:dyDescent="0.3">
      <c r="A31" s="1120" t="s">
        <v>91</v>
      </c>
      <c r="B31" s="1121">
        <v>40</v>
      </c>
      <c r="C31" s="1083">
        <v>106971041</v>
      </c>
      <c r="D31" s="1083">
        <v>103214143</v>
      </c>
      <c r="E31" s="1166">
        <f>+C31-'[29]Estado resultado integral'!C29</f>
        <v>0</v>
      </c>
      <c r="F31" s="1166">
        <f>+D31-'[29]Estado resultado integral'!D29</f>
        <v>0</v>
      </c>
    </row>
    <row r="32" spans="1:6" s="25" customFormat="1" ht="17.45" customHeight="1" x14ac:dyDescent="0.3">
      <c r="A32" s="1120" t="s">
        <v>90</v>
      </c>
      <c r="B32" s="1121">
        <f>+B19</f>
        <v>35</v>
      </c>
      <c r="C32" s="1083">
        <v>84608387</v>
      </c>
      <c r="D32" s="1083">
        <v>9639502</v>
      </c>
      <c r="E32" s="1166">
        <f>+C32-'[29]Estado resultado integral'!C30</f>
        <v>0</v>
      </c>
      <c r="F32" s="1166">
        <f>+D32-'[29]Estado resultado integral'!D30</f>
        <v>0</v>
      </c>
    </row>
    <row r="33" spans="1:6" s="25" customFormat="1" ht="17.45" customHeight="1" x14ac:dyDescent="0.3">
      <c r="A33" s="1120" t="s">
        <v>89</v>
      </c>
      <c r="B33" s="1121"/>
      <c r="C33" s="1083">
        <f>+C34+C35+C36</f>
        <v>341310961</v>
      </c>
      <c r="D33" s="1083">
        <v>333610864</v>
      </c>
      <c r="E33" s="1166">
        <f>+C33-'[29]Estado resultado integral'!C31</f>
        <v>0</v>
      </c>
      <c r="F33" s="1166">
        <f>+D33-'[29]Estado resultado integral'!D31</f>
        <v>0</v>
      </c>
    </row>
    <row r="34" spans="1:6" s="26" customFormat="1" ht="17.45" customHeight="1" x14ac:dyDescent="0.3">
      <c r="A34" s="1122" t="s">
        <v>88</v>
      </c>
      <c r="B34" s="1121">
        <f>+Activos!B28</f>
        <v>12</v>
      </c>
      <c r="C34" s="1087">
        <v>124330287</v>
      </c>
      <c r="D34" s="1087">
        <v>118471397</v>
      </c>
      <c r="E34" s="1166">
        <f>+C34-'[29]Estado resultado integral'!C32</f>
        <v>0</v>
      </c>
      <c r="F34" s="1166">
        <f>+D34-'[29]Estado resultado integral'!D32</f>
        <v>0</v>
      </c>
    </row>
    <row r="35" spans="1:6" s="26" customFormat="1" ht="17.45" customHeight="1" x14ac:dyDescent="0.3">
      <c r="A35" s="1122" t="s">
        <v>87</v>
      </c>
      <c r="B35" s="1121">
        <f>+Activos!B28</f>
        <v>12</v>
      </c>
      <c r="C35" s="1087">
        <v>196396636</v>
      </c>
      <c r="D35" s="1087">
        <v>197348063</v>
      </c>
      <c r="E35" s="1166">
        <f>+C35-'[29]Estado resultado integral'!C33</f>
        <v>0</v>
      </c>
      <c r="F35" s="1166">
        <f>+D35-'[29]Estado resultado integral'!D33</f>
        <v>0</v>
      </c>
    </row>
    <row r="36" spans="1:6" s="26" customFormat="1" ht="17.45" customHeight="1" x14ac:dyDescent="0.3">
      <c r="A36" s="1122" t="s">
        <v>86</v>
      </c>
      <c r="B36" s="1123"/>
      <c r="C36" s="1087">
        <v>20584038</v>
      </c>
      <c r="D36" s="1087">
        <v>17791404</v>
      </c>
      <c r="E36" s="1166">
        <f>+C36-'[29]Estado resultado integral'!C34</f>
        <v>0</v>
      </c>
      <c r="F36" s="1166">
        <f>+D36-'[29]Estado resultado integral'!D34</f>
        <v>0</v>
      </c>
    </row>
    <row r="37" spans="1:6" s="25" customFormat="1" ht="17.45" customHeight="1" x14ac:dyDescent="0.3">
      <c r="A37" s="1120" t="s">
        <v>85</v>
      </c>
      <c r="B37" s="1121">
        <v>41</v>
      </c>
      <c r="C37" s="1083">
        <v>559891356</v>
      </c>
      <c r="D37" s="1083">
        <v>520855144</v>
      </c>
      <c r="E37" s="1166">
        <f>+C37-'[29]Estado resultado integral'!C35</f>
        <v>0</v>
      </c>
      <c r="F37" s="1166">
        <f>+D37-'[29]Estado resultado integral'!D35</f>
        <v>0</v>
      </c>
    </row>
    <row r="38" spans="1:6" s="25" customFormat="1" ht="17.45" customHeight="1" x14ac:dyDescent="0.3">
      <c r="A38" s="1120" t="s">
        <v>84</v>
      </c>
      <c r="B38" s="1121">
        <v>42</v>
      </c>
      <c r="C38" s="1083">
        <v>168335799</v>
      </c>
      <c r="D38" s="1083">
        <v>137647325</v>
      </c>
      <c r="E38" s="1166">
        <f>+C38-'[29]Estado resultado integral'!C36</f>
        <v>0</v>
      </c>
      <c r="F38" s="1166">
        <f>+D38-'[29]Estado resultado integral'!D36</f>
        <v>0</v>
      </c>
    </row>
    <row r="39" spans="1:6" s="25" customFormat="1" ht="17.45" customHeight="1" x14ac:dyDescent="0.3">
      <c r="A39" s="1120" t="s">
        <v>83</v>
      </c>
      <c r="B39" s="1121"/>
      <c r="C39" s="1083">
        <v>15870548</v>
      </c>
      <c r="D39" s="1083">
        <v>14462888</v>
      </c>
      <c r="E39" s="1166">
        <f>+C39-'[29]Estado resultado integral'!C37</f>
        <v>0</v>
      </c>
      <c r="F39" s="1166">
        <f>+D39-'[29]Estado resultado integral'!D37</f>
        <v>0</v>
      </c>
    </row>
    <row r="40" spans="1:6" s="25" customFormat="1" ht="17.45" customHeight="1" x14ac:dyDescent="0.3">
      <c r="A40" s="1120" t="s">
        <v>82</v>
      </c>
      <c r="B40" s="1121"/>
      <c r="C40" s="1083">
        <v>15250216</v>
      </c>
      <c r="D40" s="1083">
        <v>13177640</v>
      </c>
      <c r="E40" s="1166">
        <f>+C40-'[29]Estado resultado integral'!C38</f>
        <v>0</v>
      </c>
      <c r="F40" s="1166">
        <f>+D40-'[29]Estado resultado integral'!D38</f>
        <v>0</v>
      </c>
    </row>
    <row r="41" spans="1:6" s="25" customFormat="1" ht="17.45" customHeight="1" x14ac:dyDescent="0.3">
      <c r="A41" s="1120" t="s">
        <v>81</v>
      </c>
      <c r="B41" s="1121"/>
      <c r="C41" s="1083">
        <v>12823138</v>
      </c>
      <c r="D41" s="1083">
        <v>10339041</v>
      </c>
      <c r="E41" s="1166">
        <f>+C41-'[29]Estado resultado integral'!C39</f>
        <v>0</v>
      </c>
      <c r="F41" s="1166">
        <f>+D41-'[29]Estado resultado integral'!D39</f>
        <v>0</v>
      </c>
    </row>
    <row r="42" spans="1:6" s="25" customFormat="1" ht="17.45" customHeight="1" x14ac:dyDescent="0.3">
      <c r="A42" s="1120" t="s">
        <v>80</v>
      </c>
      <c r="B42" s="1121"/>
      <c r="C42" s="1083">
        <v>16202143</v>
      </c>
      <c r="D42" s="1083">
        <v>15021207</v>
      </c>
      <c r="E42" s="1166">
        <f>+C42-'[29]Estado resultado integral'!C40</f>
        <v>0</v>
      </c>
      <c r="F42" s="1166">
        <f>+D42-'[29]Estado resultado integral'!D40</f>
        <v>0</v>
      </c>
    </row>
    <row r="43" spans="1:6" s="25" customFormat="1" ht="17.45" customHeight="1" x14ac:dyDescent="0.3">
      <c r="A43" s="1120" t="s">
        <v>79</v>
      </c>
      <c r="B43" s="1121">
        <v>43</v>
      </c>
      <c r="C43" s="1083">
        <v>89334216</v>
      </c>
      <c r="D43" s="1083">
        <v>87383070</v>
      </c>
      <c r="E43" s="1166">
        <f>+C43-'[29]Estado resultado integral'!C41</f>
        <v>0</v>
      </c>
      <c r="F43" s="1166">
        <f>+D43-'[29]Estado resultado integral'!D41</f>
        <v>0</v>
      </c>
    </row>
    <row r="44" spans="1:6" s="25" customFormat="1" ht="17.45" customHeight="1" x14ac:dyDescent="0.3">
      <c r="A44" s="1120" t="s">
        <v>78</v>
      </c>
      <c r="B44" s="1121">
        <v>44</v>
      </c>
      <c r="C44" s="1083">
        <v>20610840</v>
      </c>
      <c r="D44" s="1083">
        <v>4894963</v>
      </c>
      <c r="E44" s="1166">
        <f>+C44-'[29]Estado resultado integral'!C42</f>
        <v>0</v>
      </c>
      <c r="F44" s="1166">
        <f>+D44-'[29]Estado resultado integral'!D42</f>
        <v>0</v>
      </c>
    </row>
    <row r="45" spans="1:6" s="24" customFormat="1" ht="17.45" customHeight="1" x14ac:dyDescent="0.3">
      <c r="A45" s="1127" t="s">
        <v>77</v>
      </c>
      <c r="B45" s="1121"/>
      <c r="C45" s="1092">
        <f>+C24+C30+C31+C32+C33+C37+C38+C39+C40+C41+C42+C43+C44</f>
        <v>5572726321</v>
      </c>
      <c r="D45" s="1092">
        <f>+D24+D30+D31+D32+D33+D37+D38+D39+D40+D41+D42+D43+D44</f>
        <v>3273949076</v>
      </c>
      <c r="E45" s="1166">
        <f>+C45-'[29]Estado resultado integral'!C43</f>
        <v>0</v>
      </c>
      <c r="F45" s="1166">
        <f>+D45-'[29]Estado resultado integral'!D43</f>
        <v>0</v>
      </c>
    </row>
    <row r="46" spans="1:6" s="21" customFormat="1" ht="17.45" customHeight="1" x14ac:dyDescent="0.3">
      <c r="A46" s="1120" t="s">
        <v>76</v>
      </c>
      <c r="B46" s="1121"/>
      <c r="C46" s="1092">
        <f>+C22-C45</f>
        <v>9226225511</v>
      </c>
      <c r="D46" s="1092">
        <f>+D22-D45</f>
        <v>1506362385</v>
      </c>
      <c r="E46" s="1166">
        <f>+C46-'[29]Estado resultado integral'!C45</f>
        <v>0</v>
      </c>
      <c r="F46" s="1166">
        <f>+D46-'[29]Estado resultado integral'!D45</f>
        <v>0</v>
      </c>
    </row>
    <row r="47" spans="1:6" s="21" customFormat="1" ht="17.45" customHeight="1" x14ac:dyDescent="0.3">
      <c r="A47" s="90" t="s">
        <v>75</v>
      </c>
      <c r="B47" s="1121" t="s">
        <v>104</v>
      </c>
      <c r="C47" s="1082">
        <f>+C48+C49</f>
        <v>7722358047</v>
      </c>
      <c r="D47" s="1082">
        <f>+D48+D49</f>
        <v>-7959577583</v>
      </c>
      <c r="E47" s="1166">
        <f>+C47-'[29]Estado resultado integral'!C47</f>
        <v>0</v>
      </c>
      <c r="F47" s="1166">
        <f>+D47-'[29]Estado resultado integral'!D47</f>
        <v>0</v>
      </c>
    </row>
    <row r="48" spans="1:6" s="23" customFormat="1" ht="17.45" customHeight="1" x14ac:dyDescent="0.3">
      <c r="A48" s="1084" t="s">
        <v>74</v>
      </c>
      <c r="B48" s="1123"/>
      <c r="C48" s="1087">
        <v>1974644</v>
      </c>
      <c r="D48" s="1087">
        <v>-46298</v>
      </c>
      <c r="E48" s="1166">
        <f>+C48-'[29]Estado resultado integral'!C48</f>
        <v>0</v>
      </c>
      <c r="F48" s="1166">
        <f>+D48-'[29]Estado resultado integral'!D48</f>
        <v>0</v>
      </c>
    </row>
    <row r="49" spans="1:6" s="23" customFormat="1" ht="17.45" customHeight="1" x14ac:dyDescent="0.3">
      <c r="A49" s="1122" t="s">
        <v>73</v>
      </c>
      <c r="B49" s="1123"/>
      <c r="C49" s="1087">
        <f>+C50+C51</f>
        <v>7720383403</v>
      </c>
      <c r="D49" s="1087">
        <f>+D50+D51</f>
        <v>-7959531285</v>
      </c>
      <c r="E49" s="1166">
        <f>+C49-'[29]Estado resultado integral'!C49</f>
        <v>0</v>
      </c>
      <c r="F49" s="1166">
        <f>+D49-'[29]Estado resultado integral'!D49</f>
        <v>0</v>
      </c>
    </row>
    <row r="50" spans="1:6" s="22" customFormat="1" ht="18.75" x14ac:dyDescent="0.3">
      <c r="A50" s="1088" t="s">
        <v>72</v>
      </c>
      <c r="B50" s="1123"/>
      <c r="C50" s="1128">
        <f>7720383403-C51</f>
        <v>6627956071</v>
      </c>
      <c r="D50" s="1128">
        <v>-7959433683</v>
      </c>
      <c r="E50" s="1166">
        <f>+C50-'[29]Estado resultado integral'!C50</f>
        <v>0</v>
      </c>
      <c r="F50" s="1166">
        <f>+D50-'[29]Estado resultado integral'!D50</f>
        <v>0</v>
      </c>
    </row>
    <row r="51" spans="1:6" s="22" customFormat="1" ht="18.75" x14ac:dyDescent="0.3">
      <c r="A51" s="1088" t="s">
        <v>71</v>
      </c>
      <c r="B51" s="1123"/>
      <c r="C51" s="1128">
        <v>1092427332</v>
      </c>
      <c r="D51" s="1128">
        <v>-97602</v>
      </c>
      <c r="E51" s="1166">
        <f>+C51-'[29]Estado resultado integral'!C51</f>
        <v>0</v>
      </c>
      <c r="F51" s="1166">
        <f>+D51-'[29]Estado resultado integral'!D51</f>
        <v>0</v>
      </c>
    </row>
    <row r="52" spans="1:6" s="21" customFormat="1" ht="17.45" customHeight="1" x14ac:dyDescent="0.3">
      <c r="A52" s="1266" t="s">
        <v>70</v>
      </c>
      <c r="B52" s="1267"/>
      <c r="C52" s="1092">
        <f>+C46+C47</f>
        <v>16948583558</v>
      </c>
      <c r="D52" s="1092">
        <f>+D46+D47</f>
        <v>-6453215198</v>
      </c>
      <c r="E52" s="1166">
        <f>+C52-'[29]Estado resultado integral'!C52</f>
        <v>0</v>
      </c>
      <c r="F52" s="1166">
        <f>+D52-'[29]Estado resultado integral'!D52</f>
        <v>0</v>
      </c>
    </row>
    <row r="53" spans="1:6" ht="17.45" customHeight="1" x14ac:dyDescent="0.25">
      <c r="A53" s="1094" t="s">
        <v>941</v>
      </c>
      <c r="D53" s="20"/>
    </row>
    <row r="54" spans="1:6" ht="17.45" customHeight="1" x14ac:dyDescent="0.25">
      <c r="A54" s="1095" t="s">
        <v>942</v>
      </c>
    </row>
    <row r="55" spans="1:6" ht="17.45" customHeight="1" x14ac:dyDescent="0.25">
      <c r="A55" s="1094" t="s">
        <v>955</v>
      </c>
    </row>
    <row r="56" spans="1:6" ht="17.45" customHeight="1" x14ac:dyDescent="0.25">
      <c r="A56" s="1095" t="s">
        <v>943</v>
      </c>
    </row>
    <row r="57" spans="1:6" ht="17.45" customHeight="1" x14ac:dyDescent="0.25">
      <c r="A57" s="1095" t="s">
        <v>956</v>
      </c>
    </row>
    <row r="58" spans="1:6" ht="17.45" customHeight="1" x14ac:dyDescent="0.25">
      <c r="A58" s="1095" t="s">
        <v>944</v>
      </c>
    </row>
    <row r="59" spans="1:6" ht="17.45" customHeight="1" x14ac:dyDescent="0.25">
      <c r="A59" s="1094" t="s">
        <v>945</v>
      </c>
    </row>
    <row r="60" spans="1:6" ht="17.45" customHeight="1" x14ac:dyDescent="0.25">
      <c r="A60" s="1095" t="s">
        <v>946</v>
      </c>
    </row>
    <row r="61" spans="1:6" ht="17.45" customHeight="1" x14ac:dyDescent="0.25">
      <c r="A61" s="1095" t="s">
        <v>947</v>
      </c>
    </row>
  </sheetData>
  <mergeCells count="4">
    <mergeCell ref="A7:A8"/>
    <mergeCell ref="B7:B8"/>
    <mergeCell ref="C7:C8"/>
    <mergeCell ref="D7:D8"/>
  </mergeCells>
  <printOptions horizontalCentered="1"/>
  <pageMargins left="0.39370078740157483" right="0.39370078740157483" top="0.39370078740157483" bottom="0.59055118110236227" header="0" footer="0"/>
  <pageSetup scale="67" orientation="portrait"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C6394-5A5A-4275-821E-A8E026D6E4C5}">
  <dimension ref="A1:F18"/>
  <sheetViews>
    <sheetView showGridLines="0" zoomScaleNormal="100" workbookViewId="0"/>
  </sheetViews>
  <sheetFormatPr baseColWidth="10" defaultColWidth="0" defaultRowHeight="13.9" customHeight="1" zeroHeight="1" x14ac:dyDescent="0.2"/>
  <cols>
    <col min="1" max="1" width="44.28515625" style="35" customWidth="1"/>
    <col min="2" max="3" width="17.28515625" style="35" customWidth="1"/>
    <col min="4" max="4" width="10.7109375" style="35" hidden="1" customWidth="1"/>
    <col min="5" max="5" width="33.7109375" style="35" hidden="1" customWidth="1"/>
    <col min="6" max="6" width="15.42578125" style="35" hidden="1" customWidth="1"/>
    <col min="7" max="16384" width="11.42578125" style="35" hidden="1"/>
  </cols>
  <sheetData>
    <row r="1" spans="1:5" ht="17.25" customHeight="1" x14ac:dyDescent="0.3">
      <c r="A1" s="32" t="s">
        <v>240</v>
      </c>
    </row>
    <row r="2" spans="1:5" ht="18.75" x14ac:dyDescent="0.3">
      <c r="A2" s="32" t="s">
        <v>216</v>
      </c>
    </row>
    <row r="3" spans="1:5" ht="15.75" x14ac:dyDescent="0.2">
      <c r="A3" s="1207" t="s">
        <v>170</v>
      </c>
      <c r="B3" s="1207"/>
      <c r="C3" s="1207"/>
    </row>
    <row r="4" spans="1:5" ht="15.75" x14ac:dyDescent="0.2">
      <c r="A4" s="1199" t="s">
        <v>122</v>
      </c>
      <c r="B4" s="1199"/>
      <c r="C4" s="1199"/>
    </row>
    <row r="5" spans="1:5" ht="31.5" x14ac:dyDescent="0.2">
      <c r="A5" s="183" t="s">
        <v>109</v>
      </c>
      <c r="B5" s="198" t="s">
        <v>128</v>
      </c>
      <c r="C5" s="198" t="s">
        <v>129</v>
      </c>
    </row>
    <row r="6" spans="1:5" ht="15.75" x14ac:dyDescent="0.2">
      <c r="A6" s="133" t="s">
        <v>217</v>
      </c>
      <c r="B6" s="199">
        <v>86174</v>
      </c>
      <c r="C6" s="200">
        <v>98014</v>
      </c>
    </row>
    <row r="7" spans="1:5" ht="15.75" x14ac:dyDescent="0.2">
      <c r="A7" s="137" t="s">
        <v>218</v>
      </c>
      <c r="B7" s="201">
        <v>23</v>
      </c>
      <c r="C7" s="202">
        <v>1594</v>
      </c>
    </row>
    <row r="8" spans="1:5" ht="15.75" x14ac:dyDescent="0.2">
      <c r="A8" s="137" t="s">
        <v>219</v>
      </c>
      <c r="B8" s="201">
        <v>368274</v>
      </c>
      <c r="C8" s="202">
        <v>333596</v>
      </c>
    </row>
    <row r="9" spans="1:5" ht="15.75" x14ac:dyDescent="0.2">
      <c r="A9" s="137" t="s">
        <v>220</v>
      </c>
      <c r="B9" s="201">
        <v>29725</v>
      </c>
      <c r="C9" s="202">
        <v>28559</v>
      </c>
    </row>
    <row r="10" spans="1:5" ht="15.75" x14ac:dyDescent="0.2">
      <c r="A10" s="137" t="s">
        <v>221</v>
      </c>
      <c r="B10" s="201">
        <v>1664793</v>
      </c>
      <c r="C10" s="203">
        <v>1771474</v>
      </c>
    </row>
    <row r="11" spans="1:5" ht="15.75" x14ac:dyDescent="0.2">
      <c r="A11" s="133" t="s">
        <v>222</v>
      </c>
      <c r="B11" s="204">
        <v>971344</v>
      </c>
      <c r="C11" s="205">
        <v>1011816</v>
      </c>
    </row>
    <row r="12" spans="1:5" ht="15.75" x14ac:dyDescent="0.2">
      <c r="A12" s="137" t="s">
        <v>223</v>
      </c>
      <c r="B12" s="206">
        <v>54909</v>
      </c>
      <c r="C12" s="203">
        <v>58075</v>
      </c>
    </row>
    <row r="13" spans="1:5" ht="15.75" x14ac:dyDescent="0.2">
      <c r="A13" s="137" t="s">
        <v>224</v>
      </c>
      <c r="B13" s="204">
        <v>1136861</v>
      </c>
      <c r="C13" s="202">
        <v>1111364</v>
      </c>
    </row>
    <row r="14" spans="1:5" ht="15.75" x14ac:dyDescent="0.2">
      <c r="A14" s="137" t="s">
        <v>208</v>
      </c>
      <c r="B14" s="204">
        <v>-3556004</v>
      </c>
      <c r="C14" s="202">
        <v>-2472119</v>
      </c>
      <c r="E14" s="111"/>
    </row>
    <row r="15" spans="1:5" ht="15.75" x14ac:dyDescent="0.2">
      <c r="A15" s="153" t="s">
        <v>171</v>
      </c>
      <c r="B15" s="207">
        <f>SUM(B6:B14)</f>
        <v>756099</v>
      </c>
      <c r="C15" s="207">
        <f>SUM(C6:C14)</f>
        <v>1942373</v>
      </c>
    </row>
    <row r="16" spans="1:5" s="130" customFormat="1" ht="13.9" hidden="1" customHeight="1" x14ac:dyDescent="0.2"/>
    <row r="18" spans="2:2" ht="13.9" hidden="1" customHeight="1" x14ac:dyDescent="0.2">
      <c r="B18" s="111"/>
    </row>
  </sheetData>
  <mergeCells count="2">
    <mergeCell ref="A3:C3"/>
    <mergeCell ref="A4:C4"/>
  </mergeCells>
  <pageMargins left="0.7" right="0.7" top="0.75" bottom="0.75" header="0.3" footer="0.3"/>
  <pageSetup paperSize="9" orientation="portrait" r:id="rId1"/>
  <ignoredErrors>
    <ignoredError sqref="B15:C15" unlockedFormula="1"/>
  </ignoredError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EEED5-79F7-4BEF-8133-FB6EDC064CAF}">
  <dimension ref="A1:F12"/>
  <sheetViews>
    <sheetView showGridLines="0" zoomScaleNormal="100" workbookViewId="0"/>
  </sheetViews>
  <sheetFormatPr baseColWidth="10" defaultColWidth="0" defaultRowHeight="15" zeroHeight="1" x14ac:dyDescent="0.25"/>
  <cols>
    <col min="1" max="1" width="23.7109375" style="76" customWidth="1"/>
    <col min="2" max="4" width="16.28515625" style="76" customWidth="1"/>
    <col min="5" max="5" width="18" style="76" customWidth="1"/>
    <col min="6" max="16384" width="11.42578125" style="76" hidden="1"/>
  </cols>
  <sheetData>
    <row r="1" spans="1:6" ht="18.75" x14ac:dyDescent="0.3">
      <c r="A1" s="118" t="s">
        <v>240</v>
      </c>
    </row>
    <row r="2" spans="1:6" ht="18.75" x14ac:dyDescent="0.3">
      <c r="A2" s="118" t="s">
        <v>225</v>
      </c>
    </row>
    <row r="3" spans="1:6" ht="15.75" x14ac:dyDescent="0.25">
      <c r="A3" s="1200" t="s">
        <v>226</v>
      </c>
      <c r="B3" s="1200"/>
      <c r="C3" s="1200"/>
      <c r="D3" s="1200"/>
      <c r="E3" s="1200"/>
    </row>
    <row r="4" spans="1:6" ht="15.75" x14ac:dyDescent="0.25">
      <c r="A4" s="1201" t="s">
        <v>122</v>
      </c>
      <c r="B4" s="1201"/>
      <c r="C4" s="1201"/>
      <c r="D4" s="1201"/>
      <c r="E4" s="1201"/>
    </row>
    <row r="5" spans="1:6" ht="15.75" x14ac:dyDescent="0.25">
      <c r="A5" s="1214" t="s">
        <v>109</v>
      </c>
      <c r="B5" s="1215" t="s">
        <v>174</v>
      </c>
      <c r="C5" s="1215"/>
      <c r="D5" s="1215"/>
      <c r="E5" s="1215"/>
    </row>
    <row r="6" spans="1:6" ht="47.25" x14ac:dyDescent="0.25">
      <c r="A6" s="1218"/>
      <c r="B6" s="119" t="s">
        <v>175</v>
      </c>
      <c r="C6" s="119" t="s">
        <v>176</v>
      </c>
      <c r="D6" s="120" t="s">
        <v>128</v>
      </c>
      <c r="E6" s="1216" t="s">
        <v>129</v>
      </c>
    </row>
    <row r="7" spans="1:6" ht="15.75" x14ac:dyDescent="0.25">
      <c r="A7" s="1217"/>
      <c r="B7" s="122" t="s">
        <v>177</v>
      </c>
      <c r="C7" s="122" t="s">
        <v>178</v>
      </c>
      <c r="D7" s="122" t="s">
        <v>179</v>
      </c>
      <c r="E7" s="1217"/>
    </row>
    <row r="8" spans="1:6" ht="15.75" x14ac:dyDescent="0.25">
      <c r="A8" s="126" t="s">
        <v>206</v>
      </c>
      <c r="B8" s="124">
        <v>473434</v>
      </c>
      <c r="C8" s="124">
        <v>1229728</v>
      </c>
      <c r="D8" s="164">
        <f t="shared" ref="D8:D10" si="0">+B8+C8</f>
        <v>1703162</v>
      </c>
      <c r="E8" s="124">
        <v>1785134</v>
      </c>
    </row>
    <row r="9" spans="1:6" ht="15.75" x14ac:dyDescent="0.25">
      <c r="A9" s="123" t="s">
        <v>207</v>
      </c>
      <c r="B9" s="124">
        <v>291698</v>
      </c>
      <c r="C9" s="124">
        <v>2317243</v>
      </c>
      <c r="D9" s="125">
        <f t="shared" si="0"/>
        <v>2608941</v>
      </c>
      <c r="E9" s="124">
        <v>2629358</v>
      </c>
    </row>
    <row r="10" spans="1:6" ht="15.75" x14ac:dyDescent="0.25">
      <c r="A10" s="126" t="s">
        <v>208</v>
      </c>
      <c r="B10" s="124">
        <v>-9033</v>
      </c>
      <c r="C10" s="124">
        <v>-3546971</v>
      </c>
      <c r="D10" s="164">
        <f t="shared" si="0"/>
        <v>-3556004</v>
      </c>
      <c r="E10" s="124">
        <v>-2472119</v>
      </c>
      <c r="F10" s="485"/>
    </row>
    <row r="11" spans="1:6" ht="15.75" x14ac:dyDescent="0.25">
      <c r="A11" s="127" t="s">
        <v>171</v>
      </c>
      <c r="B11" s="128">
        <f>+B8+B9+B10</f>
        <v>756099</v>
      </c>
      <c r="C11" s="128">
        <f>+C8+C9+C10</f>
        <v>0</v>
      </c>
      <c r="D11" s="128">
        <f>+D8+D9+D10</f>
        <v>756099</v>
      </c>
      <c r="E11" s="128">
        <f>+E8+E9+E10</f>
        <v>1942373</v>
      </c>
    </row>
    <row r="12" spans="1:6" ht="15.75" hidden="1" x14ac:dyDescent="0.25">
      <c r="D12" s="125"/>
    </row>
  </sheetData>
  <mergeCells count="5">
    <mergeCell ref="A3:E3"/>
    <mergeCell ref="A4:E4"/>
    <mergeCell ref="A5:A7"/>
    <mergeCell ref="B5:E5"/>
    <mergeCell ref="E6:E7"/>
  </mergeCells>
  <pageMargins left="0.7" right="0.7" top="0.75" bottom="0.75" header="0.3" footer="0.3"/>
  <pageSetup paperSize="9" orientation="portrait" horizontalDpi="90" verticalDpi="90" r:id="rId1"/>
  <ignoredErrors>
    <ignoredError sqref="B8:E11" unlockedFormula="1"/>
  </ignoredError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D3EFD-F143-463D-9EAD-9A7BAFAED5AF}">
  <dimension ref="A1:G19"/>
  <sheetViews>
    <sheetView showGridLines="0" zoomScaleNormal="100" workbookViewId="0"/>
  </sheetViews>
  <sheetFormatPr baseColWidth="10" defaultColWidth="0" defaultRowHeight="15" zeroHeight="1" x14ac:dyDescent="0.25"/>
  <cols>
    <col min="1" max="1" width="21.28515625" style="76" customWidth="1"/>
    <col min="2" max="7" width="13.7109375" style="76" customWidth="1"/>
    <col min="8" max="16384" width="11.42578125" style="76" hidden="1"/>
  </cols>
  <sheetData>
    <row r="1" spans="1:7" ht="18.75" x14ac:dyDescent="0.3">
      <c r="A1" s="118" t="s">
        <v>240</v>
      </c>
    </row>
    <row r="2" spans="1:7" ht="18.75" x14ac:dyDescent="0.3">
      <c r="A2" s="118" t="s">
        <v>227</v>
      </c>
    </row>
    <row r="3" spans="1:7" ht="15.75" x14ac:dyDescent="0.25">
      <c r="A3" s="1200" t="s">
        <v>170</v>
      </c>
      <c r="B3" s="1200"/>
      <c r="C3" s="1200"/>
      <c r="D3" s="1200"/>
      <c r="E3" s="1200"/>
      <c r="F3" s="1200"/>
      <c r="G3" s="1200"/>
    </row>
    <row r="4" spans="1:7" ht="15.75" x14ac:dyDescent="0.25">
      <c r="A4" s="1199" t="s">
        <v>122</v>
      </c>
      <c r="B4" s="1199"/>
      <c r="C4" s="1199"/>
      <c r="D4" s="1199"/>
      <c r="E4" s="1199"/>
      <c r="F4" s="1199"/>
      <c r="G4" s="1199"/>
    </row>
    <row r="5" spans="1:7" ht="15.75" x14ac:dyDescent="0.25">
      <c r="A5" s="208"/>
      <c r="B5" s="1221" t="s">
        <v>128</v>
      </c>
      <c r="C5" s="1221"/>
      <c r="D5" s="1221"/>
      <c r="E5" s="1221" t="s">
        <v>129</v>
      </c>
      <c r="F5" s="1221"/>
      <c r="G5" s="1221"/>
    </row>
    <row r="6" spans="1:7" ht="15.75" x14ac:dyDescent="0.25">
      <c r="A6" s="183" t="s">
        <v>109</v>
      </c>
      <c r="B6" s="183" t="s">
        <v>49</v>
      </c>
      <c r="C6" s="183" t="s">
        <v>208</v>
      </c>
      <c r="D6" s="183" t="s">
        <v>171</v>
      </c>
      <c r="E6" s="183" t="s">
        <v>49</v>
      </c>
      <c r="F6" s="183" t="s">
        <v>208</v>
      </c>
      <c r="G6" s="183" t="s">
        <v>171</v>
      </c>
    </row>
    <row r="7" spans="1:7" ht="15.75" x14ac:dyDescent="0.25">
      <c r="A7" s="209" t="s">
        <v>206</v>
      </c>
      <c r="B7" s="210">
        <f>+SUM(B8:B9)</f>
        <v>1703162</v>
      </c>
      <c r="C7" s="210">
        <f>+SUM(C8:C9)</f>
        <v>-1229728</v>
      </c>
      <c r="D7" s="210">
        <f>+SUM(D8:D9)</f>
        <v>473434</v>
      </c>
      <c r="E7" s="211">
        <f>SUM(E8:E9)</f>
        <v>1785134</v>
      </c>
      <c r="F7" s="211">
        <f>SUM(F8:F9)</f>
        <v>-125955</v>
      </c>
      <c r="G7" s="211">
        <f>SUM(G8:G9)</f>
        <v>1659179</v>
      </c>
    </row>
    <row r="8" spans="1:7" ht="15.75" x14ac:dyDescent="0.25">
      <c r="A8" s="137" t="s">
        <v>211</v>
      </c>
      <c r="B8" s="188">
        <v>473434</v>
      </c>
      <c r="C8" s="188">
        <v>0</v>
      </c>
      <c r="D8" s="188">
        <f t="shared" ref="D8:D15" si="0">+B8+C8</f>
        <v>473434</v>
      </c>
      <c r="E8" s="212">
        <v>1659179</v>
      </c>
      <c r="F8" s="212">
        <v>0</v>
      </c>
      <c r="G8" s="213">
        <f t="shared" ref="G8:G15" si="1">+E8+F8</f>
        <v>1659179</v>
      </c>
    </row>
    <row r="9" spans="1:7" ht="15.75" x14ac:dyDescent="0.25">
      <c r="A9" s="133" t="s">
        <v>213</v>
      </c>
      <c r="B9" s="214">
        <v>1229728</v>
      </c>
      <c r="C9" s="214">
        <v>-1229728</v>
      </c>
      <c r="D9" s="188">
        <f t="shared" si="0"/>
        <v>0</v>
      </c>
      <c r="E9" s="213">
        <v>125955</v>
      </c>
      <c r="F9" s="213">
        <v>-125955</v>
      </c>
      <c r="G9" s="213">
        <f t="shared" si="1"/>
        <v>0</v>
      </c>
    </row>
    <row r="10" spans="1:7" ht="15.75" x14ac:dyDescent="0.25">
      <c r="A10" s="176" t="s">
        <v>207</v>
      </c>
      <c r="B10" s="192">
        <f>+SUM(B11:B15)</f>
        <v>2608941</v>
      </c>
      <c r="C10" s="192">
        <f>+SUM(C11:C15)</f>
        <v>-2326276</v>
      </c>
      <c r="D10" s="192">
        <f>SUM(D11:D15)</f>
        <v>282665</v>
      </c>
      <c r="E10" s="215">
        <f>+SUM(E11:E15)</f>
        <v>2629358</v>
      </c>
      <c r="F10" s="215">
        <f>+SUM(F11:F15)</f>
        <v>-2346164</v>
      </c>
      <c r="G10" s="215">
        <f>SUM(G11:G15)</f>
        <v>283194</v>
      </c>
    </row>
    <row r="11" spans="1:7" ht="15.75" x14ac:dyDescent="0.25">
      <c r="A11" s="133" t="s">
        <v>211</v>
      </c>
      <c r="B11" s="188">
        <v>262162</v>
      </c>
      <c r="C11" s="188">
        <v>0</v>
      </c>
      <c r="D11" s="188">
        <f t="shared" si="0"/>
        <v>262162</v>
      </c>
      <c r="E11" s="213">
        <v>184987</v>
      </c>
      <c r="F11" s="213">
        <v>0</v>
      </c>
      <c r="G11" s="213">
        <f t="shared" si="1"/>
        <v>184987</v>
      </c>
    </row>
    <row r="12" spans="1:7" ht="15.75" x14ac:dyDescent="0.25">
      <c r="A12" s="137" t="s">
        <v>228</v>
      </c>
      <c r="B12" s="188">
        <v>2440</v>
      </c>
      <c r="C12" s="188">
        <v>-24</v>
      </c>
      <c r="D12" s="188">
        <f t="shared" si="0"/>
        <v>2416</v>
      </c>
      <c r="E12" s="212">
        <v>15222</v>
      </c>
      <c r="F12" s="212">
        <v>-152</v>
      </c>
      <c r="G12" s="213">
        <f t="shared" si="1"/>
        <v>15070</v>
      </c>
    </row>
    <row r="13" spans="1:7" ht="15.75" x14ac:dyDescent="0.25">
      <c r="A13" s="133" t="s">
        <v>229</v>
      </c>
      <c r="B13" s="188">
        <v>15130</v>
      </c>
      <c r="C13" s="188">
        <v>-3026</v>
      </c>
      <c r="D13" s="188">
        <f t="shared" si="0"/>
        <v>12104</v>
      </c>
      <c r="E13" s="213">
        <v>52043</v>
      </c>
      <c r="F13" s="213">
        <v>-10409</v>
      </c>
      <c r="G13" s="213">
        <f t="shared" si="1"/>
        <v>41634</v>
      </c>
    </row>
    <row r="14" spans="1:7" ht="15.75" x14ac:dyDescent="0.25">
      <c r="A14" s="137" t="s">
        <v>230</v>
      </c>
      <c r="B14" s="188">
        <v>11966</v>
      </c>
      <c r="C14" s="188">
        <v>-5983</v>
      </c>
      <c r="D14" s="188">
        <f t="shared" si="0"/>
        <v>5983</v>
      </c>
      <c r="E14" s="212">
        <v>83006</v>
      </c>
      <c r="F14" s="212">
        <v>-41503</v>
      </c>
      <c r="G14" s="213">
        <f t="shared" si="1"/>
        <v>41503</v>
      </c>
    </row>
    <row r="15" spans="1:7" ht="15.75" x14ac:dyDescent="0.25">
      <c r="A15" s="133" t="s">
        <v>213</v>
      </c>
      <c r="B15" s="216">
        <v>2317243</v>
      </c>
      <c r="C15" s="216">
        <v>-2317243</v>
      </c>
      <c r="D15" s="216">
        <f t="shared" si="0"/>
        <v>0</v>
      </c>
      <c r="E15" s="213">
        <v>2294100</v>
      </c>
      <c r="F15" s="213">
        <v>-2294100</v>
      </c>
      <c r="G15" s="213">
        <f t="shared" si="1"/>
        <v>0</v>
      </c>
    </row>
    <row r="16" spans="1:7" ht="15.75" x14ac:dyDescent="0.25">
      <c r="A16" s="175" t="s">
        <v>171</v>
      </c>
      <c r="B16" s="193">
        <f>+B7+B10</f>
        <v>4312103</v>
      </c>
      <c r="C16" s="193">
        <f>+C7+C10</f>
        <v>-3556004</v>
      </c>
      <c r="D16" s="193">
        <f>+B16+C16</f>
        <v>756099</v>
      </c>
      <c r="E16" s="217">
        <f>+E7+E10</f>
        <v>4414492</v>
      </c>
      <c r="F16" s="217">
        <f>+F7+F10</f>
        <v>-2472119</v>
      </c>
      <c r="G16" s="217">
        <f>+E16+F16</f>
        <v>1942373</v>
      </c>
    </row>
    <row r="17" spans="4:4" ht="15.75" hidden="1" x14ac:dyDescent="0.25">
      <c r="D17" s="216"/>
    </row>
    <row r="19" spans="4:4" hidden="1" x14ac:dyDescent="0.25">
      <c r="D19" s="77"/>
    </row>
  </sheetData>
  <mergeCells count="4">
    <mergeCell ref="A3:G3"/>
    <mergeCell ref="A4:G4"/>
    <mergeCell ref="B5:D5"/>
    <mergeCell ref="E5:G5"/>
  </mergeCells>
  <pageMargins left="0.7" right="0.7" top="0.75" bottom="0.75" header="0.3" footer="0.3"/>
  <pageSetup paperSize="9" orientation="portrait" horizontalDpi="90" verticalDpi="90" r:id="rId1"/>
  <ignoredErrors>
    <ignoredError sqref="B7:G8 B11:G15 B10:C10 E10:F10 B16:C16 E16:G16 B9:G9" unlockedFormula="1"/>
    <ignoredError sqref="D10 D16 G10" formula="1" unlockedFormula="1"/>
  </ignoredError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05D91-1008-4792-9106-E53678CB08AF}">
  <dimension ref="A1:B15"/>
  <sheetViews>
    <sheetView showGridLines="0" zoomScaleNormal="100" workbookViewId="0"/>
  </sheetViews>
  <sheetFormatPr baseColWidth="10" defaultColWidth="0" defaultRowHeight="15" zeroHeight="1" x14ac:dyDescent="0.25"/>
  <cols>
    <col min="1" max="1" width="51.28515625" style="76" customWidth="1"/>
    <col min="2" max="2" width="20.85546875" style="76" customWidth="1"/>
    <col min="3" max="16384" width="11.42578125" style="76" hidden="1"/>
  </cols>
  <sheetData>
    <row r="1" spans="1:2" ht="18.75" x14ac:dyDescent="0.3">
      <c r="A1" s="118" t="s">
        <v>240</v>
      </c>
    </row>
    <row r="2" spans="1:2" ht="18.75" x14ac:dyDescent="0.3">
      <c r="A2" s="118" t="s">
        <v>231</v>
      </c>
    </row>
    <row r="3" spans="1:2" ht="15.75" x14ac:dyDescent="0.25">
      <c r="A3" s="1207" t="s">
        <v>881</v>
      </c>
      <c r="B3" s="1207"/>
    </row>
    <row r="4" spans="1:2" ht="15.75" x14ac:dyDescent="0.25">
      <c r="A4" s="1199" t="s">
        <v>122</v>
      </c>
      <c r="B4" s="1199"/>
    </row>
    <row r="5" spans="1:2" ht="15.75" x14ac:dyDescent="0.25">
      <c r="A5" s="156" t="s">
        <v>193</v>
      </c>
      <c r="B5" s="157">
        <v>-4182970</v>
      </c>
    </row>
    <row r="6" spans="1:2" ht="15.75" x14ac:dyDescent="0.25">
      <c r="A6" s="158" t="s">
        <v>194</v>
      </c>
      <c r="B6" s="160">
        <v>-429127</v>
      </c>
    </row>
    <row r="7" spans="1:2" ht="15.75" x14ac:dyDescent="0.25">
      <c r="A7" s="158" t="s">
        <v>174</v>
      </c>
      <c r="B7" s="160">
        <v>1092966</v>
      </c>
    </row>
    <row r="8" spans="1:2" ht="15.75" x14ac:dyDescent="0.25">
      <c r="A8" s="158" t="s">
        <v>195</v>
      </c>
      <c r="B8" s="160">
        <v>1047012</v>
      </c>
    </row>
    <row r="9" spans="1:2" ht="15.75" x14ac:dyDescent="0.25">
      <c r="A9" s="156" t="s">
        <v>232</v>
      </c>
      <c r="B9" s="157">
        <f>SUM(B5:B8)</f>
        <v>-2472119</v>
      </c>
    </row>
    <row r="10" spans="1:2" ht="15.75" x14ac:dyDescent="0.25">
      <c r="A10" s="158" t="s">
        <v>194</v>
      </c>
      <c r="B10" s="160">
        <v>-1503011</v>
      </c>
    </row>
    <row r="11" spans="1:2" ht="15.75" x14ac:dyDescent="0.25">
      <c r="A11" s="158" t="s">
        <v>174</v>
      </c>
      <c r="B11" s="160">
        <v>382952</v>
      </c>
    </row>
    <row r="12" spans="1:2" ht="15.75" x14ac:dyDescent="0.25">
      <c r="A12" s="158" t="s">
        <v>195</v>
      </c>
      <c r="B12" s="160">
        <v>36174</v>
      </c>
    </row>
    <row r="13" spans="1:2" ht="15.75" x14ac:dyDescent="0.25">
      <c r="A13" s="156" t="s">
        <v>233</v>
      </c>
      <c r="B13" s="157">
        <f>SUM(B9:B12)</f>
        <v>-3556004</v>
      </c>
    </row>
    <row r="14" spans="1:2" ht="15.75" hidden="1" x14ac:dyDescent="0.25">
      <c r="A14" s="218"/>
      <c r="B14" s="219"/>
    </row>
    <row r="15" spans="1:2" hidden="1" x14ac:dyDescent="0.25">
      <c r="B15" s="77"/>
    </row>
  </sheetData>
  <mergeCells count="2">
    <mergeCell ref="A3:B3"/>
    <mergeCell ref="A4:B4"/>
  </mergeCells>
  <pageMargins left="0.7" right="0.7" top="0.75" bottom="0.75" header="0.3" footer="0.3"/>
  <pageSetup paperSize="9" orientation="portrait" horizontalDpi="90" verticalDpi="9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E7D1A8-B20F-47DC-B5AF-D3F32B2C3EB5}">
  <sheetPr>
    <tabColor rgb="FF00B050"/>
  </sheetPr>
  <dimension ref="A1:B13"/>
  <sheetViews>
    <sheetView showGridLines="0" zoomScaleNormal="100" workbookViewId="0"/>
  </sheetViews>
  <sheetFormatPr baseColWidth="10" defaultRowHeight="15" x14ac:dyDescent="0.25"/>
  <cols>
    <col min="1" max="1" width="58.5703125" style="76" customWidth="1"/>
    <col min="2" max="2" width="25" style="76" customWidth="1"/>
    <col min="3" max="16384" width="11.42578125" style="76"/>
  </cols>
  <sheetData>
    <row r="1" spans="1:2" ht="18.75" x14ac:dyDescent="0.3">
      <c r="A1" s="118" t="s">
        <v>240</v>
      </c>
    </row>
    <row r="2" spans="1:2" ht="38.25" customHeight="1" x14ac:dyDescent="0.25">
      <c r="A2" s="220" t="s">
        <v>234</v>
      </c>
    </row>
    <row r="3" spans="1:2" ht="15.75" x14ac:dyDescent="0.25">
      <c r="A3" s="1198" t="s">
        <v>234</v>
      </c>
      <c r="B3" s="1207"/>
    </row>
    <row r="4" spans="1:2" ht="15.75" x14ac:dyDescent="0.25">
      <c r="A4" s="1199" t="s">
        <v>122</v>
      </c>
      <c r="B4" s="1199"/>
    </row>
    <row r="5" spans="1:2" ht="15.75" x14ac:dyDescent="0.25">
      <c r="A5" s="156" t="s">
        <v>193</v>
      </c>
      <c r="B5" s="157">
        <v>-338704</v>
      </c>
    </row>
    <row r="6" spans="1:2" ht="15.75" x14ac:dyDescent="0.25">
      <c r="A6" s="158" t="s">
        <v>194</v>
      </c>
      <c r="B6" s="160">
        <v>0</v>
      </c>
    </row>
    <row r="7" spans="1:2" ht="15.75" x14ac:dyDescent="0.25">
      <c r="A7" s="158" t="s">
        <v>174</v>
      </c>
      <c r="B7" s="160">
        <v>169352</v>
      </c>
    </row>
    <row r="8" spans="1:2" ht="15.75" x14ac:dyDescent="0.25">
      <c r="A8" s="158" t="s">
        <v>235</v>
      </c>
      <c r="B8" s="160">
        <v>0</v>
      </c>
    </row>
    <row r="9" spans="1:2" ht="15.75" x14ac:dyDescent="0.25">
      <c r="A9" s="156" t="s">
        <v>196</v>
      </c>
      <c r="B9" s="157">
        <f>+SUM(B5:B8)</f>
        <v>-169352</v>
      </c>
    </row>
    <row r="10" spans="1:2" ht="15.75" x14ac:dyDescent="0.25">
      <c r="A10" s="158" t="s">
        <v>194</v>
      </c>
      <c r="B10" s="160">
        <v>0</v>
      </c>
    </row>
    <row r="11" spans="1:2" ht="15.75" x14ac:dyDescent="0.25">
      <c r="A11" s="158" t="s">
        <v>174</v>
      </c>
      <c r="B11" s="160">
        <v>169352</v>
      </c>
    </row>
    <row r="12" spans="1:2" ht="15.75" x14ac:dyDescent="0.25">
      <c r="A12" s="158" t="s">
        <v>235</v>
      </c>
      <c r="B12" s="160">
        <v>0</v>
      </c>
    </row>
    <row r="13" spans="1:2" ht="15.75" x14ac:dyDescent="0.25">
      <c r="A13" s="156" t="s">
        <v>197</v>
      </c>
      <c r="B13" s="157">
        <f>+SUM(B9:B12)</f>
        <v>0</v>
      </c>
    </row>
  </sheetData>
  <mergeCells count="2">
    <mergeCell ref="A3:B3"/>
    <mergeCell ref="A4:B4"/>
  </mergeCells>
  <pageMargins left="0.7" right="0.7" top="0.75" bottom="0.75" header="0.3" footer="0.3"/>
  <pageSetup paperSize="9" orientation="portrait" horizontalDpi="90" verticalDpi="9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F111A-5BF2-4690-98DB-181350A240FB}">
  <dimension ref="A1:L9"/>
  <sheetViews>
    <sheetView showGridLines="0" zoomScaleNormal="100" workbookViewId="0"/>
  </sheetViews>
  <sheetFormatPr baseColWidth="10" defaultColWidth="0" defaultRowHeight="15.75" zeroHeight="1" x14ac:dyDescent="0.25"/>
  <cols>
    <col min="1" max="1" width="37.140625" style="107" customWidth="1"/>
    <col min="2" max="3" width="17.85546875" style="107" customWidth="1"/>
    <col min="4" max="4" width="1.42578125" style="107" hidden="1" customWidth="1"/>
    <col min="5" max="5" width="25" style="221" hidden="1" customWidth="1"/>
    <col min="6" max="6" width="11.42578125" style="107" hidden="1" customWidth="1"/>
    <col min="7" max="7" width="15.42578125" style="107" hidden="1" customWidth="1"/>
    <col min="8" max="8" width="17.28515625" style="221" hidden="1" customWidth="1"/>
    <col min="9" max="9" width="15.42578125" style="107" hidden="1" customWidth="1"/>
    <col min="10" max="10" width="17.28515625" style="107" hidden="1" customWidth="1"/>
    <col min="11" max="11" width="15.42578125" style="107" hidden="1" customWidth="1"/>
    <col min="12" max="12" width="17.28515625" style="107" hidden="1" customWidth="1"/>
    <col min="13" max="16384" width="11.42578125" style="107" hidden="1"/>
  </cols>
  <sheetData>
    <row r="1" spans="1:8" ht="18.75" x14ac:dyDescent="0.3">
      <c r="A1" s="118" t="s">
        <v>239</v>
      </c>
    </row>
    <row r="2" spans="1:8" ht="18.75" x14ac:dyDescent="0.3">
      <c r="A2" s="118" t="s">
        <v>882</v>
      </c>
    </row>
    <row r="3" spans="1:8" x14ac:dyDescent="0.25">
      <c r="A3" s="1198" t="s">
        <v>883</v>
      </c>
      <c r="B3" s="1198"/>
      <c r="C3" s="1198"/>
    </row>
    <row r="4" spans="1:8" x14ac:dyDescent="0.25">
      <c r="A4" s="1199" t="s">
        <v>122</v>
      </c>
      <c r="B4" s="1199"/>
      <c r="C4" s="1199"/>
    </row>
    <row r="5" spans="1:8" s="223" customFormat="1" ht="31.5" x14ac:dyDescent="0.25">
      <c r="A5" s="183" t="s">
        <v>109</v>
      </c>
      <c r="B5" s="222" t="s">
        <v>128</v>
      </c>
      <c r="C5" s="222" t="s">
        <v>236</v>
      </c>
      <c r="E5" s="224"/>
      <c r="H5" s="224"/>
    </row>
    <row r="6" spans="1:8" x14ac:dyDescent="0.25">
      <c r="A6" s="137" t="s">
        <v>168</v>
      </c>
      <c r="B6" s="225">
        <v>0</v>
      </c>
      <c r="C6" s="226">
        <v>237528</v>
      </c>
    </row>
    <row r="7" spans="1:8" x14ac:dyDescent="0.25">
      <c r="A7" s="137" t="s">
        <v>237</v>
      </c>
      <c r="B7" s="225">
        <v>36174</v>
      </c>
      <c r="C7" s="226">
        <v>1047012</v>
      </c>
    </row>
    <row r="8" spans="1:8" x14ac:dyDescent="0.25">
      <c r="A8" s="153" t="s">
        <v>171</v>
      </c>
      <c r="B8" s="227">
        <f>SUM(B6:B7)</f>
        <v>36174</v>
      </c>
      <c r="C8" s="228">
        <f>SUM(C6:C7)</f>
        <v>1284540</v>
      </c>
    </row>
    <row r="9" spans="1:8" hidden="1" x14ac:dyDescent="0.25">
      <c r="A9" s="143"/>
      <c r="B9" s="229"/>
      <c r="C9" s="230"/>
    </row>
  </sheetData>
  <mergeCells count="2">
    <mergeCell ref="A3:C3"/>
    <mergeCell ref="A4:C4"/>
  </mergeCells>
  <pageMargins left="0.7" right="0.7" top="0.75" bottom="0.75" header="0.3" footer="0.3"/>
  <pageSetup orientation="portrait" verticalDpi="0" r:id="rId1"/>
  <ignoredErrors>
    <ignoredError sqref="B8" unlockedFormula="1"/>
  </ignoredError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211B3-9505-4BE2-AA29-EE7CA03C8A24}">
  <dimension ref="A1:WVP10"/>
  <sheetViews>
    <sheetView showGridLines="0" zoomScaleNormal="100" workbookViewId="0"/>
  </sheetViews>
  <sheetFormatPr baseColWidth="10" defaultColWidth="0" defaultRowHeight="12.75" zeroHeight="1" x14ac:dyDescent="0.2"/>
  <cols>
    <col min="1" max="1" width="47.85546875" style="442" customWidth="1"/>
    <col min="2" max="2" width="17.5703125" style="442" customWidth="1"/>
    <col min="3" max="3" width="17.28515625" style="442" customWidth="1"/>
    <col min="4" max="4" width="1.5703125" style="442" hidden="1"/>
    <col min="5" max="7" width="9.140625" style="442" hidden="1"/>
    <col min="8" max="8" width="12.28515625" style="442" hidden="1"/>
    <col min="9" max="252" width="9.140625" style="442" hidden="1"/>
    <col min="253" max="253" width="1.140625" style="442" hidden="1"/>
    <col min="254" max="254" width="66.140625" style="442" hidden="1"/>
    <col min="255" max="255" width="0.42578125" style="442" hidden="1"/>
    <col min="256" max="256" width="20.85546875" style="442" hidden="1"/>
    <col min="257" max="257" width="0.42578125" style="442" hidden="1"/>
    <col min="258" max="258" width="20.85546875" style="442" hidden="1"/>
    <col min="259" max="259" width="0.85546875" style="442" hidden="1"/>
    <col min="260" max="260" width="2.7109375" style="442" hidden="1"/>
    <col min="261" max="263" width="9.140625" style="442" hidden="1"/>
    <col min="264" max="264" width="12.28515625" style="442" hidden="1"/>
    <col min="265" max="508" width="9.140625" style="442" hidden="1"/>
    <col min="509" max="509" width="1.140625" style="442" hidden="1"/>
    <col min="510" max="510" width="66.140625" style="442" hidden="1"/>
    <col min="511" max="511" width="0.42578125" style="442" hidden="1"/>
    <col min="512" max="512" width="20.85546875" style="442" hidden="1"/>
    <col min="513" max="513" width="0.42578125" style="442" hidden="1"/>
    <col min="514" max="514" width="20.85546875" style="442" hidden="1"/>
    <col min="515" max="515" width="0.85546875" style="442" hidden="1"/>
    <col min="516" max="516" width="2.7109375" style="442" hidden="1"/>
    <col min="517" max="519" width="9.140625" style="442" hidden="1"/>
    <col min="520" max="520" width="12.28515625" style="442" hidden="1"/>
    <col min="521" max="764" width="9.140625" style="442" hidden="1"/>
    <col min="765" max="765" width="1.140625" style="442" hidden="1"/>
    <col min="766" max="766" width="66.140625" style="442" hidden="1"/>
    <col min="767" max="767" width="0.42578125" style="442" hidden="1"/>
    <col min="768" max="768" width="20.85546875" style="442" hidden="1"/>
    <col min="769" max="769" width="0.42578125" style="442" hidden="1"/>
    <col min="770" max="770" width="20.85546875" style="442" hidden="1"/>
    <col min="771" max="771" width="0.85546875" style="442" hidden="1"/>
    <col min="772" max="772" width="2.7109375" style="442" hidden="1"/>
    <col min="773" max="775" width="9.140625" style="442" hidden="1"/>
    <col min="776" max="776" width="12.28515625" style="442" hidden="1"/>
    <col min="777" max="1020" width="9.140625" style="442" hidden="1"/>
    <col min="1021" max="1021" width="1.140625" style="442" hidden="1"/>
    <col min="1022" max="1022" width="66.140625" style="442" hidden="1"/>
    <col min="1023" max="1023" width="0.42578125" style="442" hidden="1"/>
    <col min="1024" max="1024" width="20.85546875" style="442" hidden="1"/>
    <col min="1025" max="1025" width="0.42578125" style="442" hidden="1"/>
    <col min="1026" max="1026" width="20.85546875" style="442" hidden="1"/>
    <col min="1027" max="1027" width="0.85546875" style="442" hidden="1"/>
    <col min="1028" max="1028" width="2.7109375" style="442" hidden="1"/>
    <col min="1029" max="1031" width="9.140625" style="442" hidden="1"/>
    <col min="1032" max="1032" width="12.28515625" style="442" hidden="1"/>
    <col min="1033" max="1276" width="9.140625" style="442" hidden="1"/>
    <col min="1277" max="1277" width="1.140625" style="442" hidden="1"/>
    <col min="1278" max="1278" width="66.140625" style="442" hidden="1"/>
    <col min="1279" max="1279" width="0.42578125" style="442" hidden="1"/>
    <col min="1280" max="1280" width="20.85546875" style="442" hidden="1"/>
    <col min="1281" max="1281" width="0.42578125" style="442" hidden="1"/>
    <col min="1282" max="1282" width="20.85546875" style="442" hidden="1"/>
    <col min="1283" max="1283" width="0.85546875" style="442" hidden="1"/>
    <col min="1284" max="1284" width="2.7109375" style="442" hidden="1"/>
    <col min="1285" max="1287" width="9.140625" style="442" hidden="1"/>
    <col min="1288" max="1288" width="12.28515625" style="442" hidden="1"/>
    <col min="1289" max="1532" width="9.140625" style="442" hidden="1"/>
    <col min="1533" max="1533" width="1.140625" style="442" hidden="1"/>
    <col min="1534" max="1534" width="66.140625" style="442" hidden="1"/>
    <col min="1535" max="1535" width="0.42578125" style="442" hidden="1"/>
    <col min="1536" max="1536" width="20.85546875" style="442" hidden="1"/>
    <col min="1537" max="1537" width="0.42578125" style="442" hidden="1"/>
    <col min="1538" max="1538" width="20.85546875" style="442" hidden="1"/>
    <col min="1539" max="1539" width="0.85546875" style="442" hidden="1"/>
    <col min="1540" max="1540" width="2.7109375" style="442" hidden="1"/>
    <col min="1541" max="1543" width="9.140625" style="442" hidden="1"/>
    <col min="1544" max="1544" width="12.28515625" style="442" hidden="1"/>
    <col min="1545" max="1788" width="9.140625" style="442" hidden="1"/>
    <col min="1789" max="1789" width="1.140625" style="442" hidden="1"/>
    <col min="1790" max="1790" width="66.140625" style="442" hidden="1"/>
    <col min="1791" max="1791" width="0.42578125" style="442" hidden="1"/>
    <col min="1792" max="1792" width="20.85546875" style="442" hidden="1"/>
    <col min="1793" max="1793" width="0.42578125" style="442" hidden="1"/>
    <col min="1794" max="1794" width="20.85546875" style="442" hidden="1"/>
    <col min="1795" max="1795" width="0.85546875" style="442" hidden="1"/>
    <col min="1796" max="1796" width="2.7109375" style="442" hidden="1"/>
    <col min="1797" max="1799" width="9.140625" style="442" hidden="1"/>
    <col min="1800" max="1800" width="12.28515625" style="442" hidden="1"/>
    <col min="1801" max="2044" width="9.140625" style="442" hidden="1"/>
    <col min="2045" max="2045" width="1.140625" style="442" hidden="1"/>
    <col min="2046" max="2046" width="66.140625" style="442" hidden="1"/>
    <col min="2047" max="2047" width="0.42578125" style="442" hidden="1"/>
    <col min="2048" max="2048" width="20.85546875" style="442" hidden="1"/>
    <col min="2049" max="2049" width="0.42578125" style="442" hidden="1"/>
    <col min="2050" max="2050" width="20.85546875" style="442" hidden="1"/>
    <col min="2051" max="2051" width="0.85546875" style="442" hidden="1"/>
    <col min="2052" max="2052" width="2.7109375" style="442" hidden="1"/>
    <col min="2053" max="2055" width="9.140625" style="442" hidden="1"/>
    <col min="2056" max="2056" width="12.28515625" style="442" hidden="1"/>
    <col min="2057" max="2300" width="9.140625" style="442" hidden="1"/>
    <col min="2301" max="2301" width="1.140625" style="442" hidden="1"/>
    <col min="2302" max="2302" width="66.140625" style="442" hidden="1"/>
    <col min="2303" max="2303" width="0.42578125" style="442" hidden="1"/>
    <col min="2304" max="2304" width="20.85546875" style="442" hidden="1"/>
    <col min="2305" max="2305" width="0.42578125" style="442" hidden="1"/>
    <col min="2306" max="2306" width="20.85546875" style="442" hidden="1"/>
    <col min="2307" max="2307" width="0.85546875" style="442" hidden="1"/>
    <col min="2308" max="2308" width="2.7109375" style="442" hidden="1"/>
    <col min="2309" max="2311" width="9.140625" style="442" hidden="1"/>
    <col min="2312" max="2312" width="12.28515625" style="442" hidden="1"/>
    <col min="2313" max="2556" width="9.140625" style="442" hidden="1"/>
    <col min="2557" max="2557" width="1.140625" style="442" hidden="1"/>
    <col min="2558" max="2558" width="66.140625" style="442" hidden="1"/>
    <col min="2559" max="2559" width="0.42578125" style="442" hidden="1"/>
    <col min="2560" max="2560" width="20.85546875" style="442" hidden="1"/>
    <col min="2561" max="2561" width="0.42578125" style="442" hidden="1"/>
    <col min="2562" max="2562" width="20.85546875" style="442" hidden="1"/>
    <col min="2563" max="2563" width="0.85546875" style="442" hidden="1"/>
    <col min="2564" max="2564" width="2.7109375" style="442" hidden="1"/>
    <col min="2565" max="2567" width="9.140625" style="442" hidden="1"/>
    <col min="2568" max="2568" width="12.28515625" style="442" hidden="1"/>
    <col min="2569" max="2812" width="9.140625" style="442" hidden="1"/>
    <col min="2813" max="2813" width="1.140625" style="442" hidden="1"/>
    <col min="2814" max="2814" width="66.140625" style="442" hidden="1"/>
    <col min="2815" max="2815" width="0.42578125" style="442" hidden="1"/>
    <col min="2816" max="2816" width="20.85546875" style="442" hidden="1"/>
    <col min="2817" max="2817" width="0.42578125" style="442" hidden="1"/>
    <col min="2818" max="2818" width="20.85546875" style="442" hidden="1"/>
    <col min="2819" max="2819" width="0.85546875" style="442" hidden="1"/>
    <col min="2820" max="2820" width="2.7109375" style="442" hidden="1"/>
    <col min="2821" max="2823" width="9.140625" style="442" hidden="1"/>
    <col min="2824" max="2824" width="12.28515625" style="442" hidden="1"/>
    <col min="2825" max="3068" width="9.140625" style="442" hidden="1"/>
    <col min="3069" max="3069" width="1.140625" style="442" hidden="1"/>
    <col min="3070" max="3070" width="66.140625" style="442" hidden="1"/>
    <col min="3071" max="3071" width="0.42578125" style="442" hidden="1"/>
    <col min="3072" max="3072" width="20.85546875" style="442" hidden="1"/>
    <col min="3073" max="3073" width="0.42578125" style="442" hidden="1"/>
    <col min="3074" max="3074" width="20.85546875" style="442" hidden="1"/>
    <col min="3075" max="3075" width="0.85546875" style="442" hidden="1"/>
    <col min="3076" max="3076" width="2.7109375" style="442" hidden="1"/>
    <col min="3077" max="3079" width="9.140625" style="442" hidden="1"/>
    <col min="3080" max="3080" width="12.28515625" style="442" hidden="1"/>
    <col min="3081" max="3324" width="9.140625" style="442" hidden="1"/>
    <col min="3325" max="3325" width="1.140625" style="442" hidden="1"/>
    <col min="3326" max="3326" width="66.140625" style="442" hidden="1"/>
    <col min="3327" max="3327" width="0.42578125" style="442" hidden="1"/>
    <col min="3328" max="3328" width="20.85546875" style="442" hidden="1"/>
    <col min="3329" max="3329" width="0.42578125" style="442" hidden="1"/>
    <col min="3330" max="3330" width="20.85546875" style="442" hidden="1"/>
    <col min="3331" max="3331" width="0.85546875" style="442" hidden="1"/>
    <col min="3332" max="3332" width="2.7109375" style="442" hidden="1"/>
    <col min="3333" max="3335" width="9.140625" style="442" hidden="1"/>
    <col min="3336" max="3336" width="12.28515625" style="442" hidden="1"/>
    <col min="3337" max="3580" width="9.140625" style="442" hidden="1"/>
    <col min="3581" max="3581" width="1.140625" style="442" hidden="1"/>
    <col min="3582" max="3582" width="66.140625" style="442" hidden="1"/>
    <col min="3583" max="3583" width="0.42578125" style="442" hidden="1"/>
    <col min="3584" max="3584" width="20.85546875" style="442" hidden="1"/>
    <col min="3585" max="3585" width="0.42578125" style="442" hidden="1"/>
    <col min="3586" max="3586" width="20.85546875" style="442" hidden="1"/>
    <col min="3587" max="3587" width="0.85546875" style="442" hidden="1"/>
    <col min="3588" max="3588" width="2.7109375" style="442" hidden="1"/>
    <col min="3589" max="3591" width="9.140625" style="442" hidden="1"/>
    <col min="3592" max="3592" width="12.28515625" style="442" hidden="1"/>
    <col min="3593" max="3836" width="9.140625" style="442" hidden="1"/>
    <col min="3837" max="3837" width="1.140625" style="442" hidden="1"/>
    <col min="3838" max="3838" width="66.140625" style="442" hidden="1"/>
    <col min="3839" max="3839" width="0.42578125" style="442" hidden="1"/>
    <col min="3840" max="3840" width="20.85546875" style="442" hidden="1"/>
    <col min="3841" max="3841" width="0.42578125" style="442" hidden="1"/>
    <col min="3842" max="3842" width="20.85546875" style="442" hidden="1"/>
    <col min="3843" max="3843" width="0.85546875" style="442" hidden="1"/>
    <col min="3844" max="3844" width="2.7109375" style="442" hidden="1"/>
    <col min="3845" max="3847" width="9.140625" style="442" hidden="1"/>
    <col min="3848" max="3848" width="12.28515625" style="442" hidden="1"/>
    <col min="3849" max="4092" width="9.140625" style="442" hidden="1"/>
    <col min="4093" max="4093" width="1.140625" style="442" hidden="1"/>
    <col min="4094" max="4094" width="66.140625" style="442" hidden="1"/>
    <col min="4095" max="4095" width="0.42578125" style="442" hidden="1"/>
    <col min="4096" max="4096" width="20.85546875" style="442" hidden="1"/>
    <col min="4097" max="4097" width="0.42578125" style="442" hidden="1"/>
    <col min="4098" max="4098" width="20.85546875" style="442" hidden="1"/>
    <col min="4099" max="4099" width="0.85546875" style="442" hidden="1"/>
    <col min="4100" max="4100" width="2.7109375" style="442" hidden="1"/>
    <col min="4101" max="4103" width="9.140625" style="442" hidden="1"/>
    <col min="4104" max="4104" width="12.28515625" style="442" hidden="1"/>
    <col min="4105" max="4348" width="9.140625" style="442" hidden="1"/>
    <col min="4349" max="4349" width="1.140625" style="442" hidden="1"/>
    <col min="4350" max="4350" width="66.140625" style="442" hidden="1"/>
    <col min="4351" max="4351" width="0.42578125" style="442" hidden="1"/>
    <col min="4352" max="4352" width="20.85546875" style="442" hidden="1"/>
    <col min="4353" max="4353" width="0.42578125" style="442" hidden="1"/>
    <col min="4354" max="4354" width="20.85546875" style="442" hidden="1"/>
    <col min="4355" max="4355" width="0.85546875" style="442" hidden="1"/>
    <col min="4356" max="4356" width="2.7109375" style="442" hidden="1"/>
    <col min="4357" max="4359" width="9.140625" style="442" hidden="1"/>
    <col min="4360" max="4360" width="12.28515625" style="442" hidden="1"/>
    <col min="4361" max="4604" width="9.140625" style="442" hidden="1"/>
    <col min="4605" max="4605" width="1.140625" style="442" hidden="1"/>
    <col min="4606" max="4606" width="66.140625" style="442" hidden="1"/>
    <col min="4607" max="4607" width="0.42578125" style="442" hidden="1"/>
    <col min="4608" max="4608" width="20.85546875" style="442" hidden="1"/>
    <col min="4609" max="4609" width="0.42578125" style="442" hidden="1"/>
    <col min="4610" max="4610" width="20.85546875" style="442" hidden="1"/>
    <col min="4611" max="4611" width="0.85546875" style="442" hidden="1"/>
    <col min="4612" max="4612" width="2.7109375" style="442" hidden="1"/>
    <col min="4613" max="4615" width="9.140625" style="442" hidden="1"/>
    <col min="4616" max="4616" width="12.28515625" style="442" hidden="1"/>
    <col min="4617" max="4860" width="9.140625" style="442" hidden="1"/>
    <col min="4861" max="4861" width="1.140625" style="442" hidden="1"/>
    <col min="4862" max="4862" width="66.140625" style="442" hidden="1"/>
    <col min="4863" max="4863" width="0.42578125" style="442" hidden="1"/>
    <col min="4864" max="4864" width="20.85546875" style="442" hidden="1"/>
    <col min="4865" max="4865" width="0.42578125" style="442" hidden="1"/>
    <col min="4866" max="4866" width="20.85546875" style="442" hidden="1"/>
    <col min="4867" max="4867" width="0.85546875" style="442" hidden="1"/>
    <col min="4868" max="4868" width="2.7109375" style="442" hidden="1"/>
    <col min="4869" max="4871" width="9.140625" style="442" hidden="1"/>
    <col min="4872" max="4872" width="12.28515625" style="442" hidden="1"/>
    <col min="4873" max="5116" width="9.140625" style="442" hidden="1"/>
    <col min="5117" max="5117" width="1.140625" style="442" hidden="1"/>
    <col min="5118" max="5118" width="66.140625" style="442" hidden="1"/>
    <col min="5119" max="5119" width="0.42578125" style="442" hidden="1"/>
    <col min="5120" max="5120" width="20.85546875" style="442" hidden="1"/>
    <col min="5121" max="5121" width="0.42578125" style="442" hidden="1"/>
    <col min="5122" max="5122" width="20.85546875" style="442" hidden="1"/>
    <col min="5123" max="5123" width="0.85546875" style="442" hidden="1"/>
    <col min="5124" max="5124" width="2.7109375" style="442" hidden="1"/>
    <col min="5125" max="5127" width="9.140625" style="442" hidden="1"/>
    <col min="5128" max="5128" width="12.28515625" style="442" hidden="1"/>
    <col min="5129" max="5372" width="9.140625" style="442" hidden="1"/>
    <col min="5373" max="5373" width="1.140625" style="442" hidden="1"/>
    <col min="5374" max="5374" width="66.140625" style="442" hidden="1"/>
    <col min="5375" max="5375" width="0.42578125" style="442" hidden="1"/>
    <col min="5376" max="5376" width="20.85546875" style="442" hidden="1"/>
    <col min="5377" max="5377" width="0.42578125" style="442" hidden="1"/>
    <col min="5378" max="5378" width="20.85546875" style="442" hidden="1"/>
    <col min="5379" max="5379" width="0.85546875" style="442" hidden="1"/>
    <col min="5380" max="5380" width="2.7109375" style="442" hidden="1"/>
    <col min="5381" max="5383" width="9.140625" style="442" hidden="1"/>
    <col min="5384" max="5384" width="12.28515625" style="442" hidden="1"/>
    <col min="5385" max="5628" width="9.140625" style="442" hidden="1"/>
    <col min="5629" max="5629" width="1.140625" style="442" hidden="1"/>
    <col min="5630" max="5630" width="66.140625" style="442" hidden="1"/>
    <col min="5631" max="5631" width="0.42578125" style="442" hidden="1"/>
    <col min="5632" max="5632" width="20.85546875" style="442" hidden="1"/>
    <col min="5633" max="5633" width="0.42578125" style="442" hidden="1"/>
    <col min="5634" max="5634" width="20.85546875" style="442" hidden="1"/>
    <col min="5635" max="5635" width="0.85546875" style="442" hidden="1"/>
    <col min="5636" max="5636" width="2.7109375" style="442" hidden="1"/>
    <col min="5637" max="5639" width="9.140625" style="442" hidden="1"/>
    <col min="5640" max="5640" width="12.28515625" style="442" hidden="1"/>
    <col min="5641" max="5884" width="9.140625" style="442" hidden="1"/>
    <col min="5885" max="5885" width="1.140625" style="442" hidden="1"/>
    <col min="5886" max="5886" width="66.140625" style="442" hidden="1"/>
    <col min="5887" max="5887" width="0.42578125" style="442" hidden="1"/>
    <col min="5888" max="5888" width="20.85546875" style="442" hidden="1"/>
    <col min="5889" max="5889" width="0.42578125" style="442" hidden="1"/>
    <col min="5890" max="5890" width="20.85546875" style="442" hidden="1"/>
    <col min="5891" max="5891" width="0.85546875" style="442" hidden="1"/>
    <col min="5892" max="5892" width="2.7109375" style="442" hidden="1"/>
    <col min="5893" max="5895" width="9.140625" style="442" hidden="1"/>
    <col min="5896" max="5896" width="12.28515625" style="442" hidden="1"/>
    <col min="5897" max="6140" width="9.140625" style="442" hidden="1"/>
    <col min="6141" max="6141" width="1.140625" style="442" hidden="1"/>
    <col min="6142" max="6142" width="66.140625" style="442" hidden="1"/>
    <col min="6143" max="6143" width="0.42578125" style="442" hidden="1"/>
    <col min="6144" max="6144" width="20.85546875" style="442" hidden="1"/>
    <col min="6145" max="6145" width="0.42578125" style="442" hidden="1"/>
    <col min="6146" max="6146" width="20.85546875" style="442" hidden="1"/>
    <col min="6147" max="6147" width="0.85546875" style="442" hidden="1"/>
    <col min="6148" max="6148" width="2.7109375" style="442" hidden="1"/>
    <col min="6149" max="6151" width="9.140625" style="442" hidden="1"/>
    <col min="6152" max="6152" width="12.28515625" style="442" hidden="1"/>
    <col min="6153" max="6396" width="9.140625" style="442" hidden="1"/>
    <col min="6397" max="6397" width="1.140625" style="442" hidden="1"/>
    <col min="6398" max="6398" width="66.140625" style="442" hidden="1"/>
    <col min="6399" max="6399" width="0.42578125" style="442" hidden="1"/>
    <col min="6400" max="6400" width="20.85546875" style="442" hidden="1"/>
    <col min="6401" max="6401" width="0.42578125" style="442" hidden="1"/>
    <col min="6402" max="6402" width="20.85546875" style="442" hidden="1"/>
    <col min="6403" max="6403" width="0.85546875" style="442" hidden="1"/>
    <col min="6404" max="6404" width="2.7109375" style="442" hidden="1"/>
    <col min="6405" max="6407" width="9.140625" style="442" hidden="1"/>
    <col min="6408" max="6408" width="12.28515625" style="442" hidden="1"/>
    <col min="6409" max="6652" width="9.140625" style="442" hidden="1"/>
    <col min="6653" max="6653" width="1.140625" style="442" hidden="1"/>
    <col min="6654" max="6654" width="66.140625" style="442" hidden="1"/>
    <col min="6655" max="6655" width="0.42578125" style="442" hidden="1"/>
    <col min="6656" max="6656" width="20.85546875" style="442" hidden="1"/>
    <col min="6657" max="6657" width="0.42578125" style="442" hidden="1"/>
    <col min="6658" max="6658" width="20.85546875" style="442" hidden="1"/>
    <col min="6659" max="6659" width="0.85546875" style="442" hidden="1"/>
    <col min="6660" max="6660" width="2.7109375" style="442" hidden="1"/>
    <col min="6661" max="6663" width="9.140625" style="442" hidden="1"/>
    <col min="6664" max="6664" width="12.28515625" style="442" hidden="1"/>
    <col min="6665" max="6908" width="9.140625" style="442" hidden="1"/>
    <col min="6909" max="6909" width="1.140625" style="442" hidden="1"/>
    <col min="6910" max="6910" width="66.140625" style="442" hidden="1"/>
    <col min="6911" max="6911" width="0.42578125" style="442" hidden="1"/>
    <col min="6912" max="6912" width="20.85546875" style="442" hidden="1"/>
    <col min="6913" max="6913" width="0.42578125" style="442" hidden="1"/>
    <col min="6914" max="6914" width="20.85546875" style="442" hidden="1"/>
    <col min="6915" max="6915" width="0.85546875" style="442" hidden="1"/>
    <col min="6916" max="6916" width="2.7109375" style="442" hidden="1"/>
    <col min="6917" max="6919" width="9.140625" style="442" hidden="1"/>
    <col min="6920" max="6920" width="12.28515625" style="442" hidden="1"/>
    <col min="6921" max="7164" width="9.140625" style="442" hidden="1"/>
    <col min="7165" max="7165" width="1.140625" style="442" hidden="1"/>
    <col min="7166" max="7166" width="66.140625" style="442" hidden="1"/>
    <col min="7167" max="7167" width="0.42578125" style="442" hidden="1"/>
    <col min="7168" max="7168" width="20.85546875" style="442" hidden="1"/>
    <col min="7169" max="7169" width="0.42578125" style="442" hidden="1"/>
    <col min="7170" max="7170" width="20.85546875" style="442" hidden="1"/>
    <col min="7171" max="7171" width="0.85546875" style="442" hidden="1"/>
    <col min="7172" max="7172" width="2.7109375" style="442" hidden="1"/>
    <col min="7173" max="7175" width="9.140625" style="442" hidden="1"/>
    <col min="7176" max="7176" width="12.28515625" style="442" hidden="1"/>
    <col min="7177" max="7420" width="9.140625" style="442" hidden="1"/>
    <col min="7421" max="7421" width="1.140625" style="442" hidden="1"/>
    <col min="7422" max="7422" width="66.140625" style="442" hidden="1"/>
    <col min="7423" max="7423" width="0.42578125" style="442" hidden="1"/>
    <col min="7424" max="7424" width="20.85546875" style="442" hidden="1"/>
    <col min="7425" max="7425" width="0.42578125" style="442" hidden="1"/>
    <col min="7426" max="7426" width="20.85546875" style="442" hidden="1"/>
    <col min="7427" max="7427" width="0.85546875" style="442" hidden="1"/>
    <col min="7428" max="7428" width="2.7109375" style="442" hidden="1"/>
    <col min="7429" max="7431" width="9.140625" style="442" hidden="1"/>
    <col min="7432" max="7432" width="12.28515625" style="442" hidden="1"/>
    <col min="7433" max="7676" width="9.140625" style="442" hidden="1"/>
    <col min="7677" max="7677" width="1.140625" style="442" hidden="1"/>
    <col min="7678" max="7678" width="66.140625" style="442" hidden="1"/>
    <col min="7679" max="7679" width="0.42578125" style="442" hidden="1"/>
    <col min="7680" max="7680" width="20.85546875" style="442" hidden="1"/>
    <col min="7681" max="7681" width="0.42578125" style="442" hidden="1"/>
    <col min="7682" max="7682" width="20.85546875" style="442" hidden="1"/>
    <col min="7683" max="7683" width="0.85546875" style="442" hidden="1"/>
    <col min="7684" max="7684" width="2.7109375" style="442" hidden="1"/>
    <col min="7685" max="7687" width="9.140625" style="442" hidden="1"/>
    <col min="7688" max="7688" width="12.28515625" style="442" hidden="1"/>
    <col min="7689" max="7932" width="9.140625" style="442" hidden="1"/>
    <col min="7933" max="7933" width="1.140625" style="442" hidden="1"/>
    <col min="7934" max="7934" width="66.140625" style="442" hidden="1"/>
    <col min="7935" max="7935" width="0.42578125" style="442" hidden="1"/>
    <col min="7936" max="7936" width="20.85546875" style="442" hidden="1"/>
    <col min="7937" max="7937" width="0.42578125" style="442" hidden="1"/>
    <col min="7938" max="7938" width="20.85546875" style="442" hidden="1"/>
    <col min="7939" max="7939" width="0.85546875" style="442" hidden="1"/>
    <col min="7940" max="7940" width="2.7109375" style="442" hidden="1"/>
    <col min="7941" max="7943" width="9.140625" style="442" hidden="1"/>
    <col min="7944" max="7944" width="12.28515625" style="442" hidden="1"/>
    <col min="7945" max="8188" width="9.140625" style="442" hidden="1"/>
    <col min="8189" max="8189" width="1.140625" style="442" hidden="1"/>
    <col min="8190" max="8190" width="66.140625" style="442" hidden="1"/>
    <col min="8191" max="8191" width="0.42578125" style="442" hidden="1"/>
    <col min="8192" max="8192" width="20.85546875" style="442" hidden="1"/>
    <col min="8193" max="8193" width="0.42578125" style="442" hidden="1"/>
    <col min="8194" max="8194" width="20.85546875" style="442" hidden="1"/>
    <col min="8195" max="8195" width="0.85546875" style="442" hidden="1"/>
    <col min="8196" max="8196" width="2.7109375" style="442" hidden="1"/>
    <col min="8197" max="8199" width="9.140625" style="442" hidden="1"/>
    <col min="8200" max="8200" width="12.28515625" style="442" hidden="1"/>
    <col min="8201" max="8444" width="9.140625" style="442" hidden="1"/>
    <col min="8445" max="8445" width="1.140625" style="442" hidden="1"/>
    <col min="8446" max="8446" width="66.140625" style="442" hidden="1"/>
    <col min="8447" max="8447" width="0.42578125" style="442" hidden="1"/>
    <col min="8448" max="8448" width="20.85546875" style="442" hidden="1"/>
    <col min="8449" max="8449" width="0.42578125" style="442" hidden="1"/>
    <col min="8450" max="8450" width="20.85546875" style="442" hidden="1"/>
    <col min="8451" max="8451" width="0.85546875" style="442" hidden="1"/>
    <col min="8452" max="8452" width="2.7109375" style="442" hidden="1"/>
    <col min="8453" max="8455" width="9.140625" style="442" hidden="1"/>
    <col min="8456" max="8456" width="12.28515625" style="442" hidden="1"/>
    <col min="8457" max="8700" width="9.140625" style="442" hidden="1"/>
    <col min="8701" max="8701" width="1.140625" style="442" hidden="1"/>
    <col min="8702" max="8702" width="66.140625" style="442" hidden="1"/>
    <col min="8703" max="8703" width="0.42578125" style="442" hidden="1"/>
    <col min="8704" max="8704" width="20.85546875" style="442" hidden="1"/>
    <col min="8705" max="8705" width="0.42578125" style="442" hidden="1"/>
    <col min="8706" max="8706" width="20.85546875" style="442" hidden="1"/>
    <col min="8707" max="8707" width="0.85546875" style="442" hidden="1"/>
    <col min="8708" max="8708" width="2.7109375" style="442" hidden="1"/>
    <col min="8709" max="8711" width="9.140625" style="442" hidden="1"/>
    <col min="8712" max="8712" width="12.28515625" style="442" hidden="1"/>
    <col min="8713" max="8956" width="9.140625" style="442" hidden="1"/>
    <col min="8957" max="8957" width="1.140625" style="442" hidden="1"/>
    <col min="8958" max="8958" width="66.140625" style="442" hidden="1"/>
    <col min="8959" max="8959" width="0.42578125" style="442" hidden="1"/>
    <col min="8960" max="8960" width="20.85546875" style="442" hidden="1"/>
    <col min="8961" max="8961" width="0.42578125" style="442" hidden="1"/>
    <col min="8962" max="8962" width="20.85546875" style="442" hidden="1"/>
    <col min="8963" max="8963" width="0.85546875" style="442" hidden="1"/>
    <col min="8964" max="8964" width="2.7109375" style="442" hidden="1"/>
    <col min="8965" max="8967" width="9.140625" style="442" hidden="1"/>
    <col min="8968" max="8968" width="12.28515625" style="442" hidden="1"/>
    <col min="8969" max="9212" width="9.140625" style="442" hidden="1"/>
    <col min="9213" max="9213" width="1.140625" style="442" hidden="1"/>
    <col min="9214" max="9214" width="66.140625" style="442" hidden="1"/>
    <col min="9215" max="9215" width="0.42578125" style="442" hidden="1"/>
    <col min="9216" max="9216" width="20.85546875" style="442" hidden="1"/>
    <col min="9217" max="9217" width="0.42578125" style="442" hidden="1"/>
    <col min="9218" max="9218" width="20.85546875" style="442" hidden="1"/>
    <col min="9219" max="9219" width="0.85546875" style="442" hidden="1"/>
    <col min="9220" max="9220" width="2.7109375" style="442" hidden="1"/>
    <col min="9221" max="9223" width="9.140625" style="442" hidden="1"/>
    <col min="9224" max="9224" width="12.28515625" style="442" hidden="1"/>
    <col min="9225" max="9468" width="9.140625" style="442" hidden="1"/>
    <col min="9469" max="9469" width="1.140625" style="442" hidden="1"/>
    <col min="9470" max="9470" width="66.140625" style="442" hidden="1"/>
    <col min="9471" max="9471" width="0.42578125" style="442" hidden="1"/>
    <col min="9472" max="9472" width="20.85546875" style="442" hidden="1"/>
    <col min="9473" max="9473" width="0.42578125" style="442" hidden="1"/>
    <col min="9474" max="9474" width="20.85546875" style="442" hidden="1"/>
    <col min="9475" max="9475" width="0.85546875" style="442" hidden="1"/>
    <col min="9476" max="9476" width="2.7109375" style="442" hidden="1"/>
    <col min="9477" max="9479" width="9.140625" style="442" hidden="1"/>
    <col min="9480" max="9480" width="12.28515625" style="442" hidden="1"/>
    <col min="9481" max="9724" width="9.140625" style="442" hidden="1"/>
    <col min="9725" max="9725" width="1.140625" style="442" hidden="1"/>
    <col min="9726" max="9726" width="66.140625" style="442" hidden="1"/>
    <col min="9727" max="9727" width="0.42578125" style="442" hidden="1"/>
    <col min="9728" max="9728" width="20.85546875" style="442" hidden="1"/>
    <col min="9729" max="9729" width="0.42578125" style="442" hidden="1"/>
    <col min="9730" max="9730" width="20.85546875" style="442" hidden="1"/>
    <col min="9731" max="9731" width="0.85546875" style="442" hidden="1"/>
    <col min="9732" max="9732" width="2.7109375" style="442" hidden="1"/>
    <col min="9733" max="9735" width="9.140625" style="442" hidden="1"/>
    <col min="9736" max="9736" width="12.28515625" style="442" hidden="1"/>
    <col min="9737" max="9980" width="9.140625" style="442" hidden="1"/>
    <col min="9981" max="9981" width="1.140625" style="442" hidden="1"/>
    <col min="9982" max="9982" width="66.140625" style="442" hidden="1"/>
    <col min="9983" max="9983" width="0.42578125" style="442" hidden="1"/>
    <col min="9984" max="9984" width="20.85546875" style="442" hidden="1"/>
    <col min="9985" max="9985" width="0.42578125" style="442" hidden="1"/>
    <col min="9986" max="9986" width="20.85546875" style="442" hidden="1"/>
    <col min="9987" max="9987" width="0.85546875" style="442" hidden="1"/>
    <col min="9988" max="9988" width="2.7109375" style="442" hidden="1"/>
    <col min="9989" max="9991" width="9.140625" style="442" hidden="1"/>
    <col min="9992" max="9992" width="12.28515625" style="442" hidden="1"/>
    <col min="9993" max="10236" width="9.140625" style="442" hidden="1"/>
    <col min="10237" max="10237" width="1.140625" style="442" hidden="1"/>
    <col min="10238" max="10238" width="66.140625" style="442" hidden="1"/>
    <col min="10239" max="10239" width="0.42578125" style="442" hidden="1"/>
    <col min="10240" max="10240" width="20.85546875" style="442" hidden="1"/>
    <col min="10241" max="10241" width="0.42578125" style="442" hidden="1"/>
    <col min="10242" max="10242" width="20.85546875" style="442" hidden="1"/>
    <col min="10243" max="10243" width="0.85546875" style="442" hidden="1"/>
    <col min="10244" max="10244" width="2.7109375" style="442" hidden="1"/>
    <col min="10245" max="10247" width="9.140625" style="442" hidden="1"/>
    <col min="10248" max="10248" width="12.28515625" style="442" hidden="1"/>
    <col min="10249" max="10492" width="9.140625" style="442" hidden="1"/>
    <col min="10493" max="10493" width="1.140625" style="442" hidden="1"/>
    <col min="10494" max="10494" width="66.140625" style="442" hidden="1"/>
    <col min="10495" max="10495" width="0.42578125" style="442" hidden="1"/>
    <col min="10496" max="10496" width="20.85546875" style="442" hidden="1"/>
    <col min="10497" max="10497" width="0.42578125" style="442" hidden="1"/>
    <col min="10498" max="10498" width="20.85546875" style="442" hidden="1"/>
    <col min="10499" max="10499" width="0.85546875" style="442" hidden="1"/>
    <col min="10500" max="10500" width="2.7109375" style="442" hidden="1"/>
    <col min="10501" max="10503" width="9.140625" style="442" hidden="1"/>
    <col min="10504" max="10504" width="12.28515625" style="442" hidden="1"/>
    <col min="10505" max="10748" width="9.140625" style="442" hidden="1"/>
    <col min="10749" max="10749" width="1.140625" style="442" hidden="1"/>
    <col min="10750" max="10750" width="66.140625" style="442" hidden="1"/>
    <col min="10751" max="10751" width="0.42578125" style="442" hidden="1"/>
    <col min="10752" max="10752" width="20.85546875" style="442" hidden="1"/>
    <col min="10753" max="10753" width="0.42578125" style="442" hidden="1"/>
    <col min="10754" max="10754" width="20.85546875" style="442" hidden="1"/>
    <col min="10755" max="10755" width="0.85546875" style="442" hidden="1"/>
    <col min="10756" max="10756" width="2.7109375" style="442" hidden="1"/>
    <col min="10757" max="10759" width="9.140625" style="442" hidden="1"/>
    <col min="10760" max="10760" width="12.28515625" style="442" hidden="1"/>
    <col min="10761" max="11004" width="9.140625" style="442" hidden="1"/>
    <col min="11005" max="11005" width="1.140625" style="442" hidden="1"/>
    <col min="11006" max="11006" width="66.140625" style="442" hidden="1"/>
    <col min="11007" max="11007" width="0.42578125" style="442" hidden="1"/>
    <col min="11008" max="11008" width="20.85546875" style="442" hidden="1"/>
    <col min="11009" max="11009" width="0.42578125" style="442" hidden="1"/>
    <col min="11010" max="11010" width="20.85546875" style="442" hidden="1"/>
    <col min="11011" max="11011" width="0.85546875" style="442" hidden="1"/>
    <col min="11012" max="11012" width="2.7109375" style="442" hidden="1"/>
    <col min="11013" max="11015" width="9.140625" style="442" hidden="1"/>
    <col min="11016" max="11016" width="12.28515625" style="442" hidden="1"/>
    <col min="11017" max="11260" width="9.140625" style="442" hidden="1"/>
    <col min="11261" max="11261" width="1.140625" style="442" hidden="1"/>
    <col min="11262" max="11262" width="66.140625" style="442" hidden="1"/>
    <col min="11263" max="11263" width="0.42578125" style="442" hidden="1"/>
    <col min="11264" max="11264" width="20.85546875" style="442" hidden="1"/>
    <col min="11265" max="11265" width="0.42578125" style="442" hidden="1"/>
    <col min="11266" max="11266" width="20.85546875" style="442" hidden="1"/>
    <col min="11267" max="11267" width="0.85546875" style="442" hidden="1"/>
    <col min="11268" max="11268" width="2.7109375" style="442" hidden="1"/>
    <col min="11269" max="11271" width="9.140625" style="442" hidden="1"/>
    <col min="11272" max="11272" width="12.28515625" style="442" hidden="1"/>
    <col min="11273" max="11516" width="9.140625" style="442" hidden="1"/>
    <col min="11517" max="11517" width="1.140625" style="442" hidden="1"/>
    <col min="11518" max="11518" width="66.140625" style="442" hidden="1"/>
    <col min="11519" max="11519" width="0.42578125" style="442" hidden="1"/>
    <col min="11520" max="11520" width="20.85546875" style="442" hidden="1"/>
    <col min="11521" max="11521" width="0.42578125" style="442" hidden="1"/>
    <col min="11522" max="11522" width="20.85546875" style="442" hidden="1"/>
    <col min="11523" max="11523" width="0.85546875" style="442" hidden="1"/>
    <col min="11524" max="11524" width="2.7109375" style="442" hidden="1"/>
    <col min="11525" max="11527" width="9.140625" style="442" hidden="1"/>
    <col min="11528" max="11528" width="12.28515625" style="442" hidden="1"/>
    <col min="11529" max="11772" width="9.140625" style="442" hidden="1"/>
    <col min="11773" max="11773" width="1.140625" style="442" hidden="1"/>
    <col min="11774" max="11774" width="66.140625" style="442" hidden="1"/>
    <col min="11775" max="11775" width="0.42578125" style="442" hidden="1"/>
    <col min="11776" max="11776" width="20.85546875" style="442" hidden="1"/>
    <col min="11777" max="11777" width="0.42578125" style="442" hidden="1"/>
    <col min="11778" max="11778" width="20.85546875" style="442" hidden="1"/>
    <col min="11779" max="11779" width="0.85546875" style="442" hidden="1"/>
    <col min="11780" max="11780" width="2.7109375" style="442" hidden="1"/>
    <col min="11781" max="11783" width="9.140625" style="442" hidden="1"/>
    <col min="11784" max="11784" width="12.28515625" style="442" hidden="1"/>
    <col min="11785" max="12028" width="9.140625" style="442" hidden="1"/>
    <col min="12029" max="12029" width="1.140625" style="442" hidden="1"/>
    <col min="12030" max="12030" width="66.140625" style="442" hidden="1"/>
    <col min="12031" max="12031" width="0.42578125" style="442" hidden="1"/>
    <col min="12032" max="12032" width="20.85546875" style="442" hidden="1"/>
    <col min="12033" max="12033" width="0.42578125" style="442" hidden="1"/>
    <col min="12034" max="12034" width="20.85546875" style="442" hidden="1"/>
    <col min="12035" max="12035" width="0.85546875" style="442" hidden="1"/>
    <col min="12036" max="12036" width="2.7109375" style="442" hidden="1"/>
    <col min="12037" max="12039" width="9.140625" style="442" hidden="1"/>
    <col min="12040" max="12040" width="12.28515625" style="442" hidden="1"/>
    <col min="12041" max="12284" width="9.140625" style="442" hidden="1"/>
    <col min="12285" max="12285" width="1.140625" style="442" hidden="1"/>
    <col min="12286" max="12286" width="66.140625" style="442" hidden="1"/>
    <col min="12287" max="12287" width="0.42578125" style="442" hidden="1"/>
    <col min="12288" max="12288" width="20.85546875" style="442" hidden="1"/>
    <col min="12289" max="12289" width="0.42578125" style="442" hidden="1"/>
    <col min="12290" max="12290" width="20.85546875" style="442" hidden="1"/>
    <col min="12291" max="12291" width="0.85546875" style="442" hidden="1"/>
    <col min="12292" max="12292" width="2.7109375" style="442" hidden="1"/>
    <col min="12293" max="12295" width="9.140625" style="442" hidden="1"/>
    <col min="12296" max="12296" width="12.28515625" style="442" hidden="1"/>
    <col min="12297" max="12540" width="9.140625" style="442" hidden="1"/>
    <col min="12541" max="12541" width="1.140625" style="442" hidden="1"/>
    <col min="12542" max="12542" width="66.140625" style="442" hidden="1"/>
    <col min="12543" max="12543" width="0.42578125" style="442" hidden="1"/>
    <col min="12544" max="12544" width="20.85546875" style="442" hidden="1"/>
    <col min="12545" max="12545" width="0.42578125" style="442" hidden="1"/>
    <col min="12546" max="12546" width="20.85546875" style="442" hidden="1"/>
    <col min="12547" max="12547" width="0.85546875" style="442" hidden="1"/>
    <col min="12548" max="12548" width="2.7109375" style="442" hidden="1"/>
    <col min="12549" max="12551" width="9.140625" style="442" hidden="1"/>
    <col min="12552" max="12552" width="12.28515625" style="442" hidden="1"/>
    <col min="12553" max="12796" width="9.140625" style="442" hidden="1"/>
    <col min="12797" max="12797" width="1.140625" style="442" hidden="1"/>
    <col min="12798" max="12798" width="66.140625" style="442" hidden="1"/>
    <col min="12799" max="12799" width="0.42578125" style="442" hidden="1"/>
    <col min="12800" max="12800" width="20.85546875" style="442" hidden="1"/>
    <col min="12801" max="12801" width="0.42578125" style="442" hidden="1"/>
    <col min="12802" max="12802" width="20.85546875" style="442" hidden="1"/>
    <col min="12803" max="12803" width="0.85546875" style="442" hidden="1"/>
    <col min="12804" max="12804" width="2.7109375" style="442" hidden="1"/>
    <col min="12805" max="12807" width="9.140625" style="442" hidden="1"/>
    <col min="12808" max="12808" width="12.28515625" style="442" hidden="1"/>
    <col min="12809" max="13052" width="9.140625" style="442" hidden="1"/>
    <col min="13053" max="13053" width="1.140625" style="442" hidden="1"/>
    <col min="13054" max="13054" width="66.140625" style="442" hidden="1"/>
    <col min="13055" max="13055" width="0.42578125" style="442" hidden="1"/>
    <col min="13056" max="13056" width="20.85546875" style="442" hidden="1"/>
    <col min="13057" max="13057" width="0.42578125" style="442" hidden="1"/>
    <col min="13058" max="13058" width="20.85546875" style="442" hidden="1"/>
    <col min="13059" max="13059" width="0.85546875" style="442" hidden="1"/>
    <col min="13060" max="13060" width="2.7109375" style="442" hidden="1"/>
    <col min="13061" max="13063" width="9.140625" style="442" hidden="1"/>
    <col min="13064" max="13064" width="12.28515625" style="442" hidden="1"/>
    <col min="13065" max="13308" width="9.140625" style="442" hidden="1"/>
    <col min="13309" max="13309" width="1.140625" style="442" hidden="1"/>
    <col min="13310" max="13310" width="66.140625" style="442" hidden="1"/>
    <col min="13311" max="13311" width="0.42578125" style="442" hidden="1"/>
    <col min="13312" max="13312" width="20.85546875" style="442" hidden="1"/>
    <col min="13313" max="13313" width="0.42578125" style="442" hidden="1"/>
    <col min="13314" max="13314" width="20.85546875" style="442" hidden="1"/>
    <col min="13315" max="13315" width="0.85546875" style="442" hidden="1"/>
    <col min="13316" max="13316" width="2.7109375" style="442" hidden="1"/>
    <col min="13317" max="13319" width="9.140625" style="442" hidden="1"/>
    <col min="13320" max="13320" width="12.28515625" style="442" hidden="1"/>
    <col min="13321" max="13564" width="9.140625" style="442" hidden="1"/>
    <col min="13565" max="13565" width="1.140625" style="442" hidden="1"/>
    <col min="13566" max="13566" width="66.140625" style="442" hidden="1"/>
    <col min="13567" max="13567" width="0.42578125" style="442" hidden="1"/>
    <col min="13568" max="13568" width="20.85546875" style="442" hidden="1"/>
    <col min="13569" max="13569" width="0.42578125" style="442" hidden="1"/>
    <col min="13570" max="13570" width="20.85546875" style="442" hidden="1"/>
    <col min="13571" max="13571" width="0.85546875" style="442" hidden="1"/>
    <col min="13572" max="13572" width="2.7109375" style="442" hidden="1"/>
    <col min="13573" max="13575" width="9.140625" style="442" hidden="1"/>
    <col min="13576" max="13576" width="12.28515625" style="442" hidden="1"/>
    <col min="13577" max="13820" width="9.140625" style="442" hidden="1"/>
    <col min="13821" max="13821" width="1.140625" style="442" hidden="1"/>
    <col min="13822" max="13822" width="66.140625" style="442" hidden="1"/>
    <col min="13823" max="13823" width="0.42578125" style="442" hidden="1"/>
    <col min="13824" max="13824" width="20.85546875" style="442" hidden="1"/>
    <col min="13825" max="13825" width="0.42578125" style="442" hidden="1"/>
    <col min="13826" max="13826" width="20.85546875" style="442" hidden="1"/>
    <col min="13827" max="13827" width="0.85546875" style="442" hidden="1"/>
    <col min="13828" max="13828" width="2.7109375" style="442" hidden="1"/>
    <col min="13829" max="13831" width="9.140625" style="442" hidden="1"/>
    <col min="13832" max="13832" width="12.28515625" style="442" hidden="1"/>
    <col min="13833" max="14076" width="9.140625" style="442" hidden="1"/>
    <col min="14077" max="14077" width="1.140625" style="442" hidden="1"/>
    <col min="14078" max="14078" width="66.140625" style="442" hidden="1"/>
    <col min="14079" max="14079" width="0.42578125" style="442" hidden="1"/>
    <col min="14080" max="14080" width="20.85546875" style="442" hidden="1"/>
    <col min="14081" max="14081" width="0.42578125" style="442" hidden="1"/>
    <col min="14082" max="14082" width="20.85546875" style="442" hidden="1"/>
    <col min="14083" max="14083" width="0.85546875" style="442" hidden="1"/>
    <col min="14084" max="14084" width="2.7109375" style="442" hidden="1"/>
    <col min="14085" max="14087" width="9.140625" style="442" hidden="1"/>
    <col min="14088" max="14088" width="12.28515625" style="442" hidden="1"/>
    <col min="14089" max="14332" width="9.140625" style="442" hidden="1"/>
    <col min="14333" max="14333" width="1.140625" style="442" hidden="1"/>
    <col min="14334" max="14334" width="66.140625" style="442" hidden="1"/>
    <col min="14335" max="14335" width="0.42578125" style="442" hidden="1"/>
    <col min="14336" max="14336" width="20.85546875" style="442" hidden="1"/>
    <col min="14337" max="14337" width="0.42578125" style="442" hidden="1"/>
    <col min="14338" max="14338" width="20.85546875" style="442" hidden="1"/>
    <col min="14339" max="14339" width="0.85546875" style="442" hidden="1"/>
    <col min="14340" max="14340" width="2.7109375" style="442" hidden="1"/>
    <col min="14341" max="14343" width="9.140625" style="442" hidden="1"/>
    <col min="14344" max="14344" width="12.28515625" style="442" hidden="1"/>
    <col min="14345" max="14588" width="9.140625" style="442" hidden="1"/>
    <col min="14589" max="14589" width="1.140625" style="442" hidden="1"/>
    <col min="14590" max="14590" width="66.140625" style="442" hidden="1"/>
    <col min="14591" max="14591" width="0.42578125" style="442" hidden="1"/>
    <col min="14592" max="14592" width="20.85546875" style="442" hidden="1"/>
    <col min="14593" max="14593" width="0.42578125" style="442" hidden="1"/>
    <col min="14594" max="14594" width="20.85546875" style="442" hidden="1"/>
    <col min="14595" max="14595" width="0.85546875" style="442" hidden="1"/>
    <col min="14596" max="14596" width="2.7109375" style="442" hidden="1"/>
    <col min="14597" max="14599" width="9.140625" style="442" hidden="1"/>
    <col min="14600" max="14600" width="12.28515625" style="442" hidden="1"/>
    <col min="14601" max="14844" width="9.140625" style="442" hidden="1"/>
    <col min="14845" max="14845" width="1.140625" style="442" hidden="1"/>
    <col min="14846" max="14846" width="66.140625" style="442" hidden="1"/>
    <col min="14847" max="14847" width="0.42578125" style="442" hidden="1"/>
    <col min="14848" max="14848" width="20.85546875" style="442" hidden="1"/>
    <col min="14849" max="14849" width="0.42578125" style="442" hidden="1"/>
    <col min="14850" max="14850" width="20.85546875" style="442" hidden="1"/>
    <col min="14851" max="14851" width="0.85546875" style="442" hidden="1"/>
    <col min="14852" max="14852" width="2.7109375" style="442" hidden="1"/>
    <col min="14853" max="14855" width="9.140625" style="442" hidden="1"/>
    <col min="14856" max="14856" width="12.28515625" style="442" hidden="1"/>
    <col min="14857" max="15100" width="9.140625" style="442" hidden="1"/>
    <col min="15101" max="15101" width="1.140625" style="442" hidden="1"/>
    <col min="15102" max="15102" width="66.140625" style="442" hidden="1"/>
    <col min="15103" max="15103" width="0.42578125" style="442" hidden="1"/>
    <col min="15104" max="15104" width="20.85546875" style="442" hidden="1"/>
    <col min="15105" max="15105" width="0.42578125" style="442" hidden="1"/>
    <col min="15106" max="15106" width="20.85546875" style="442" hidden="1"/>
    <col min="15107" max="15107" width="0.85546875" style="442" hidden="1"/>
    <col min="15108" max="15108" width="2.7109375" style="442" hidden="1"/>
    <col min="15109" max="15111" width="9.140625" style="442" hidden="1"/>
    <col min="15112" max="15112" width="12.28515625" style="442" hidden="1"/>
    <col min="15113" max="15356" width="9.140625" style="442" hidden="1"/>
    <col min="15357" max="15357" width="1.140625" style="442" hidden="1"/>
    <col min="15358" max="15358" width="66.140625" style="442" hidden="1"/>
    <col min="15359" max="15359" width="0.42578125" style="442" hidden="1"/>
    <col min="15360" max="15360" width="20.85546875" style="442" hidden="1"/>
    <col min="15361" max="15361" width="0.42578125" style="442" hidden="1"/>
    <col min="15362" max="15362" width="20.85546875" style="442" hidden="1"/>
    <col min="15363" max="15363" width="0.85546875" style="442" hidden="1"/>
    <col min="15364" max="15364" width="2.7109375" style="442" hidden="1"/>
    <col min="15365" max="15367" width="9.140625" style="442" hidden="1"/>
    <col min="15368" max="15368" width="12.28515625" style="442" hidden="1"/>
    <col min="15369" max="15612" width="9.140625" style="442" hidden="1"/>
    <col min="15613" max="15613" width="1.140625" style="442" hidden="1"/>
    <col min="15614" max="15614" width="66.140625" style="442" hidden="1"/>
    <col min="15615" max="15615" width="0.42578125" style="442" hidden="1"/>
    <col min="15616" max="15616" width="20.85546875" style="442" hidden="1"/>
    <col min="15617" max="15617" width="0.42578125" style="442" hidden="1"/>
    <col min="15618" max="15618" width="20.85546875" style="442" hidden="1"/>
    <col min="15619" max="15619" width="0.85546875" style="442" hidden="1"/>
    <col min="15620" max="15620" width="2.7109375" style="442" hidden="1"/>
    <col min="15621" max="15623" width="9.140625" style="442" hidden="1"/>
    <col min="15624" max="15624" width="12.28515625" style="442" hidden="1"/>
    <col min="15625" max="15868" width="9.140625" style="442" hidden="1"/>
    <col min="15869" max="15869" width="1.140625" style="442" hidden="1"/>
    <col min="15870" max="15870" width="66.140625" style="442" hidden="1"/>
    <col min="15871" max="15871" width="0.42578125" style="442" hidden="1"/>
    <col min="15872" max="15872" width="20.85546875" style="442" hidden="1"/>
    <col min="15873" max="15873" width="0.42578125" style="442" hidden="1"/>
    <col min="15874" max="15874" width="20.85546875" style="442" hidden="1"/>
    <col min="15875" max="15875" width="0.85546875" style="442" hidden="1"/>
    <col min="15876" max="15876" width="2.7109375" style="442" hidden="1"/>
    <col min="15877" max="15879" width="9.140625" style="442" hidden="1"/>
    <col min="15880" max="15880" width="12.28515625" style="442" hidden="1"/>
    <col min="15881" max="16124" width="9.140625" style="442" hidden="1"/>
    <col min="16125" max="16125" width="1.140625" style="442" hidden="1"/>
    <col min="16126" max="16126" width="66.140625" style="442" hidden="1"/>
    <col min="16127" max="16127" width="0.42578125" style="442" hidden="1"/>
    <col min="16128" max="16128" width="20.85546875" style="442" hidden="1"/>
    <col min="16129" max="16129" width="0.42578125" style="442" hidden="1"/>
    <col min="16130" max="16130" width="20.85546875" style="442" hidden="1"/>
    <col min="16131" max="16131" width="0.85546875" style="442" hidden="1"/>
    <col min="16132" max="16132" width="2.7109375" style="442" hidden="1"/>
    <col min="16133" max="16135" width="9.140625" style="442" hidden="1"/>
    <col min="16136" max="16136" width="12.28515625" style="442" hidden="1"/>
    <col min="16137" max="16384" width="9.140625" style="442" hidden="1"/>
  </cols>
  <sheetData>
    <row r="1" spans="1:3" ht="18.75" x14ac:dyDescent="0.3">
      <c r="A1" s="440" t="s">
        <v>422</v>
      </c>
      <c r="B1" s="441"/>
      <c r="C1" s="441"/>
    </row>
    <row r="2" spans="1:3" ht="15" customHeight="1" x14ac:dyDescent="0.3">
      <c r="A2" s="440" t="s">
        <v>9</v>
      </c>
      <c r="B2" s="441"/>
      <c r="C2" s="441"/>
    </row>
    <row r="3" spans="1:3" ht="15.75" x14ac:dyDescent="0.25">
      <c r="A3" s="1200" t="s">
        <v>9</v>
      </c>
      <c r="B3" s="1200"/>
      <c r="C3" s="1200"/>
    </row>
    <row r="4" spans="1:3" ht="15.75" x14ac:dyDescent="0.25">
      <c r="A4" s="1201" t="s">
        <v>122</v>
      </c>
      <c r="B4" s="1201"/>
      <c r="C4" s="1201"/>
    </row>
    <row r="5" spans="1:3" s="443" customFormat="1" ht="31.5" x14ac:dyDescent="0.2">
      <c r="A5" s="401" t="s">
        <v>109</v>
      </c>
      <c r="B5" s="104" t="s">
        <v>128</v>
      </c>
      <c r="C5" s="404" t="s">
        <v>129</v>
      </c>
    </row>
    <row r="6" spans="1:3" s="447" customFormat="1" ht="15.75" x14ac:dyDescent="0.25">
      <c r="A6" s="444" t="s">
        <v>423</v>
      </c>
      <c r="B6" s="445">
        <v>294540647</v>
      </c>
      <c r="C6" s="446">
        <v>273916756</v>
      </c>
    </row>
    <row r="7" spans="1:3" s="447" customFormat="1" ht="15" customHeight="1" x14ac:dyDescent="0.25">
      <c r="A7" s="448" t="s">
        <v>424</v>
      </c>
      <c r="B7" s="449">
        <v>387357379</v>
      </c>
      <c r="C7" s="450">
        <v>245500218</v>
      </c>
    </row>
    <row r="8" spans="1:3" s="447" customFormat="1" ht="15.75" x14ac:dyDescent="0.25">
      <c r="A8" s="444" t="s">
        <v>425</v>
      </c>
      <c r="B8" s="451">
        <v>15395445</v>
      </c>
      <c r="C8" s="452">
        <v>15849152</v>
      </c>
    </row>
    <row r="9" spans="1:3" s="447" customFormat="1" ht="15.75" x14ac:dyDescent="0.25">
      <c r="A9" s="444" t="s">
        <v>426</v>
      </c>
      <c r="B9" s="451">
        <v>-503582</v>
      </c>
      <c r="C9" s="452">
        <v>-1020420</v>
      </c>
    </row>
    <row r="10" spans="1:3" s="447" customFormat="1" ht="15.75" x14ac:dyDescent="0.25">
      <c r="A10" s="453" t="s">
        <v>171</v>
      </c>
      <c r="B10" s="454">
        <f>SUM(B6:B9)</f>
        <v>696789889</v>
      </c>
      <c r="C10" s="455">
        <f>SUM(C6:C9)</f>
        <v>534245706</v>
      </c>
    </row>
  </sheetData>
  <mergeCells count="2">
    <mergeCell ref="A3:C3"/>
    <mergeCell ref="A4:C4"/>
  </mergeCells>
  <pageMargins left="0.75" right="0.75" top="1" bottom="1" header="0" footer="0"/>
  <pageSetup orientation="portrait" r:id="rId1"/>
  <headerFooter alignWithMargins="0"/>
  <ignoredErrors>
    <ignoredError sqref="B10" unlockedFormula="1"/>
  </ignoredError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77C2D-8E23-44C8-8575-A42BFAED7FAF}">
  <dimension ref="A1:I15"/>
  <sheetViews>
    <sheetView showGridLines="0" zoomScaleNormal="100" workbookViewId="0"/>
  </sheetViews>
  <sheetFormatPr baseColWidth="10" defaultColWidth="0" defaultRowHeight="12.75" zeroHeight="1" x14ac:dyDescent="0.2"/>
  <cols>
    <col min="1" max="1" width="43" style="35" customWidth="1"/>
    <col min="2" max="2" width="16.140625" style="35" customWidth="1"/>
    <col min="3" max="3" width="13.7109375" style="35" hidden="1" customWidth="1"/>
    <col min="4" max="4" width="12.140625" style="35" hidden="1" customWidth="1"/>
    <col min="5" max="5" width="12.7109375" style="35" hidden="1" customWidth="1"/>
    <col min="6" max="6" width="13.42578125" style="35" hidden="1" customWidth="1"/>
    <col min="7" max="7" width="16.140625" style="35" hidden="1" customWidth="1"/>
    <col min="8" max="8" width="16.42578125" style="35" hidden="1" customWidth="1"/>
    <col min="9" max="9" width="15.28515625" style="35" hidden="1" customWidth="1"/>
    <col min="10" max="16384" width="11.42578125" style="35" hidden="1"/>
  </cols>
  <sheetData>
    <row r="1" spans="1:4" ht="18.75" x14ac:dyDescent="0.3">
      <c r="A1" s="32" t="s">
        <v>422</v>
      </c>
    </row>
    <row r="2" spans="1:4" ht="18.75" x14ac:dyDescent="0.3">
      <c r="A2" s="32" t="s">
        <v>427</v>
      </c>
    </row>
    <row r="3" spans="1:4" ht="15.75" x14ac:dyDescent="0.2">
      <c r="A3" s="1207" t="s">
        <v>428</v>
      </c>
      <c r="B3" s="1207"/>
    </row>
    <row r="4" spans="1:4" ht="15.75" x14ac:dyDescent="0.2">
      <c r="A4" s="1199" t="s">
        <v>122</v>
      </c>
      <c r="B4" s="1199"/>
    </row>
    <row r="5" spans="1:4" ht="15.75" x14ac:dyDescent="0.2">
      <c r="A5" s="178" t="s">
        <v>429</v>
      </c>
      <c r="B5" s="179">
        <v>-1012832</v>
      </c>
    </row>
    <row r="6" spans="1:4" ht="15.75" x14ac:dyDescent="0.2">
      <c r="A6" s="158" t="s">
        <v>430</v>
      </c>
      <c r="B6" s="196">
        <v>-1259503</v>
      </c>
    </row>
    <row r="7" spans="1:4" ht="15.75" hidden="1" x14ac:dyDescent="0.2">
      <c r="A7" s="456" t="s">
        <v>174</v>
      </c>
      <c r="B7" s="197">
        <v>0</v>
      </c>
    </row>
    <row r="8" spans="1:4" ht="15.75" x14ac:dyDescent="0.2">
      <c r="A8" s="158" t="s">
        <v>431</v>
      </c>
      <c r="B8" s="196">
        <v>1251915</v>
      </c>
    </row>
    <row r="9" spans="1:4" ht="15.75" x14ac:dyDescent="0.2">
      <c r="A9" s="178" t="s">
        <v>196</v>
      </c>
      <c r="B9" s="179">
        <f>+B5+B6+B7+B8</f>
        <v>-1020420</v>
      </c>
    </row>
    <row r="10" spans="1:4" ht="15.75" x14ac:dyDescent="0.2">
      <c r="A10" s="158" t="s">
        <v>430</v>
      </c>
      <c r="B10" s="196">
        <v>-67389</v>
      </c>
    </row>
    <row r="11" spans="1:4" ht="15.75" hidden="1" x14ac:dyDescent="0.2">
      <c r="A11" s="456" t="s">
        <v>174</v>
      </c>
      <c r="B11" s="197">
        <v>0</v>
      </c>
    </row>
    <row r="12" spans="1:4" ht="15.75" x14ac:dyDescent="0.2">
      <c r="A12" s="158" t="s">
        <v>431</v>
      </c>
      <c r="B12" s="196">
        <v>584227</v>
      </c>
    </row>
    <row r="13" spans="1:4" ht="12" customHeight="1" x14ac:dyDescent="0.2">
      <c r="A13" s="178" t="s">
        <v>197</v>
      </c>
      <c r="B13" s="179">
        <f>+B9+B10+B11+B12</f>
        <v>-503582</v>
      </c>
    </row>
    <row r="14" spans="1:4" hidden="1" x14ac:dyDescent="0.2">
      <c r="B14" s="116"/>
      <c r="C14" s="116"/>
      <c r="D14" s="116"/>
    </row>
    <row r="15" spans="1:4" hidden="1" x14ac:dyDescent="0.2">
      <c r="A15" s="457"/>
      <c r="B15" s="458"/>
    </row>
  </sheetData>
  <mergeCells count="2">
    <mergeCell ref="A3:B3"/>
    <mergeCell ref="A4:B4"/>
  </mergeCells>
  <pageMargins left="0.7" right="0.7" top="0.75" bottom="0.75" header="0.3" footer="0.3"/>
  <pageSetup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1FFE9-5C69-4A8F-835E-CF813370ED59}">
  <dimension ref="A1:E9"/>
  <sheetViews>
    <sheetView showGridLines="0" zoomScaleNormal="100" workbookViewId="0"/>
  </sheetViews>
  <sheetFormatPr baseColWidth="10" defaultColWidth="0" defaultRowHeight="12.75" zeroHeight="1" x14ac:dyDescent="0.2"/>
  <cols>
    <col min="1" max="1" width="20.7109375" style="35" customWidth="1"/>
    <col min="2" max="3" width="18.42578125" style="35" customWidth="1"/>
    <col min="4" max="4" width="4" style="35" hidden="1" customWidth="1"/>
    <col min="5" max="16384" width="11.42578125" style="35" hidden="1"/>
  </cols>
  <sheetData>
    <row r="1" spans="1:5" ht="18.75" x14ac:dyDescent="0.3">
      <c r="A1" s="32" t="s">
        <v>422</v>
      </c>
    </row>
    <row r="2" spans="1:5" ht="18.75" x14ac:dyDescent="0.3">
      <c r="A2" s="32" t="s">
        <v>432</v>
      </c>
    </row>
    <row r="3" spans="1:5" s="442" customFormat="1" ht="15.75" x14ac:dyDescent="0.2">
      <c r="A3" s="1207" t="s">
        <v>433</v>
      </c>
      <c r="B3" s="1207"/>
      <c r="C3" s="1207"/>
    </row>
    <row r="4" spans="1:5" s="442" customFormat="1" ht="15.75" x14ac:dyDescent="0.2">
      <c r="A4" s="1199" t="s">
        <v>122</v>
      </c>
      <c r="B4" s="1199"/>
      <c r="C4" s="1199"/>
    </row>
    <row r="5" spans="1:5" s="443" customFormat="1" ht="31.5" x14ac:dyDescent="0.2">
      <c r="A5" s="401" t="s">
        <v>109</v>
      </c>
      <c r="B5" s="104" t="s">
        <v>128</v>
      </c>
      <c r="C5" s="404" t="s">
        <v>129</v>
      </c>
    </row>
    <row r="6" spans="1:5" s="447" customFormat="1" ht="15.75" x14ac:dyDescent="0.25">
      <c r="A6" s="459" t="s">
        <v>434</v>
      </c>
      <c r="B6" s="460">
        <v>124330287</v>
      </c>
      <c r="C6" s="461">
        <v>118471397</v>
      </c>
    </row>
    <row r="7" spans="1:5" s="447" customFormat="1" ht="15.75" x14ac:dyDescent="0.25">
      <c r="A7" s="462" t="s">
        <v>435</v>
      </c>
      <c r="B7" s="124">
        <v>196396636</v>
      </c>
      <c r="C7" s="463">
        <v>197348063</v>
      </c>
      <c r="E7" s="464"/>
    </row>
    <row r="8" spans="1:5" s="467" customFormat="1" ht="15.75" x14ac:dyDescent="0.25">
      <c r="A8" s="465" t="s">
        <v>123</v>
      </c>
      <c r="B8" s="466">
        <f>SUM(B6:B7)</f>
        <v>320726923</v>
      </c>
      <c r="C8" s="466">
        <f>SUM(C6:C7)</f>
        <v>315819460</v>
      </c>
    </row>
    <row r="9" spans="1:5" s="442" customFormat="1" hidden="1" x14ac:dyDescent="0.2">
      <c r="A9" s="468"/>
    </row>
  </sheetData>
  <mergeCells count="2">
    <mergeCell ref="A3:C3"/>
    <mergeCell ref="A4:C4"/>
  </mergeCells>
  <pageMargins left="0.75" right="0.75" top="1" bottom="1" header="0" footer="0"/>
  <pageSetup orientation="portrait" r:id="rId1"/>
  <headerFooter alignWithMargins="0"/>
  <ignoredErrors>
    <ignoredError sqref="B8:C8" unlockedFormula="1"/>
  </ignoredError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4E7B4-9637-4F00-B89C-DB626B160587}">
  <dimension ref="A1:G18"/>
  <sheetViews>
    <sheetView showGridLines="0" zoomScaleNormal="100" workbookViewId="0"/>
  </sheetViews>
  <sheetFormatPr baseColWidth="10" defaultColWidth="0" defaultRowHeight="12.75" zeroHeight="1" x14ac:dyDescent="0.25"/>
  <cols>
    <col min="1" max="1" width="49.5703125" style="234" customWidth="1"/>
    <col min="2" max="3" width="19.7109375" style="234" customWidth="1"/>
    <col min="4" max="4" width="4.28515625" style="234" hidden="1" customWidth="1"/>
    <col min="5" max="5" width="11.42578125" style="234" hidden="1" customWidth="1"/>
    <col min="6" max="6" width="17.140625" style="234" hidden="1" customWidth="1"/>
    <col min="7" max="7" width="0" style="234" hidden="1" customWidth="1"/>
    <col min="8" max="16384" width="11.42578125" style="234" hidden="1"/>
  </cols>
  <sheetData>
    <row r="1" spans="1:7" ht="18.75" x14ac:dyDescent="0.25">
      <c r="A1" s="233" t="s">
        <v>343</v>
      </c>
    </row>
    <row r="2" spans="1:7" ht="15.75" x14ac:dyDescent="0.25">
      <c r="A2" s="1207" t="s">
        <v>8</v>
      </c>
      <c r="B2" s="1207"/>
      <c r="C2" s="1207"/>
    </row>
    <row r="3" spans="1:7" ht="15.75" x14ac:dyDescent="0.25">
      <c r="A3" s="1199" t="s">
        <v>122</v>
      </c>
      <c r="B3" s="1199"/>
      <c r="C3" s="1199"/>
    </row>
    <row r="4" spans="1:7" s="344" customFormat="1" ht="30" customHeight="1" x14ac:dyDescent="0.25">
      <c r="A4" s="103" t="s">
        <v>109</v>
      </c>
      <c r="B4" s="104" t="s">
        <v>128</v>
      </c>
      <c r="C4" s="121" t="s">
        <v>129</v>
      </c>
    </row>
    <row r="5" spans="1:7" ht="15.75" x14ac:dyDescent="0.25">
      <c r="A5" s="61" t="s">
        <v>342</v>
      </c>
      <c r="B5" s="348">
        <v>36568467</v>
      </c>
      <c r="C5" s="348">
        <v>31068424</v>
      </c>
      <c r="F5" s="350"/>
    </row>
    <row r="6" spans="1:7" ht="15.75" x14ac:dyDescent="0.25">
      <c r="A6" s="61" t="s">
        <v>341</v>
      </c>
      <c r="B6" s="348">
        <v>18160820</v>
      </c>
      <c r="C6" s="348">
        <v>16846743</v>
      </c>
      <c r="F6" s="350"/>
    </row>
    <row r="7" spans="1:7" ht="15.75" x14ac:dyDescent="0.25">
      <c r="A7" s="64" t="s">
        <v>82</v>
      </c>
      <c r="B7" s="347">
        <v>7712706</v>
      </c>
      <c r="C7" s="347">
        <v>7436560</v>
      </c>
      <c r="F7" s="349"/>
    </row>
    <row r="8" spans="1:7" ht="15.75" x14ac:dyDescent="0.25">
      <c r="A8" s="61" t="s">
        <v>217</v>
      </c>
      <c r="B8" s="348">
        <v>537428</v>
      </c>
      <c r="C8" s="348">
        <v>330601</v>
      </c>
      <c r="F8" s="350"/>
    </row>
    <row r="9" spans="1:7" ht="15.75" x14ac:dyDescent="0.25">
      <c r="A9" s="64" t="s">
        <v>340</v>
      </c>
      <c r="B9" s="347">
        <v>0</v>
      </c>
      <c r="C9" s="347">
        <v>4483268</v>
      </c>
      <c r="F9" s="349"/>
    </row>
    <row r="10" spans="1:7" ht="15.75" x14ac:dyDescent="0.25">
      <c r="A10" s="61" t="s">
        <v>339</v>
      </c>
      <c r="B10" s="348">
        <v>6117654</v>
      </c>
      <c r="C10" s="348">
        <v>3719243</v>
      </c>
      <c r="F10" s="344"/>
    </row>
    <row r="11" spans="1:7" ht="15.75" x14ac:dyDescent="0.25">
      <c r="A11" s="64" t="s">
        <v>338</v>
      </c>
      <c r="B11" s="347">
        <v>3836700</v>
      </c>
      <c r="C11" s="347">
        <v>3616122</v>
      </c>
      <c r="F11" s="344"/>
    </row>
    <row r="12" spans="1:7" ht="15.75" x14ac:dyDescent="0.25">
      <c r="A12" s="340" t="s">
        <v>337</v>
      </c>
      <c r="B12" s="346">
        <f>SUM(B5:B11)</f>
        <v>72933775</v>
      </c>
      <c r="C12" s="346">
        <f>SUM(C5:C11)</f>
        <v>67500961</v>
      </c>
      <c r="E12" s="243"/>
      <c r="F12" s="344"/>
      <c r="G12" s="345"/>
    </row>
    <row r="13" spans="1:7" ht="15.75" hidden="1" x14ac:dyDescent="0.25">
      <c r="A13" s="237"/>
      <c r="F13" s="344"/>
    </row>
    <row r="16" spans="1:7" hidden="1" x14ac:dyDescent="0.25">
      <c r="B16" s="343"/>
      <c r="C16" s="343"/>
    </row>
    <row r="18" spans="2:3" hidden="1" x14ac:dyDescent="0.25">
      <c r="B18" s="343"/>
      <c r="C18" s="243"/>
    </row>
  </sheetData>
  <mergeCells count="2">
    <mergeCell ref="A2:C2"/>
    <mergeCell ref="A3:C3"/>
  </mergeCells>
  <pageMargins left="0.7" right="0.7" top="0.75" bottom="0.75" header="0.3" footer="0.3"/>
  <pageSetup orientation="portrait" r:id="rId1"/>
  <ignoredErrors>
    <ignoredError sqref="B12:C12"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601593-1E13-4F97-AB92-17FBC5F28AD5}">
  <dimension ref="A1:XFD66"/>
  <sheetViews>
    <sheetView showGridLines="0" zoomScaleNormal="100" workbookViewId="0"/>
  </sheetViews>
  <sheetFormatPr baseColWidth="10" defaultColWidth="0" defaultRowHeight="17.45" customHeight="1" zeroHeight="1" x14ac:dyDescent="0.25"/>
  <cols>
    <col min="1" max="1" width="84.28515625" style="943" customWidth="1"/>
    <col min="2" max="2" width="10.7109375" style="1056" customWidth="1"/>
    <col min="3" max="3" width="25.140625" style="1057" customWidth="1"/>
    <col min="4" max="4" width="25.140625" style="1046" customWidth="1"/>
    <col min="5" max="16383" width="11.42578125" style="1046" hidden="1"/>
    <col min="16384" max="16384" width="9.85546875" style="1046" hidden="1"/>
  </cols>
  <sheetData>
    <row r="1" spans="1:6" s="1043" customFormat="1" ht="14.25" customHeight="1" x14ac:dyDescent="0.35">
      <c r="A1" s="1078" t="s">
        <v>41</v>
      </c>
      <c r="B1" s="1075"/>
      <c r="C1" s="1075"/>
      <c r="D1" s="1075"/>
    </row>
    <row r="2" spans="1:6" s="1043" customFormat="1" ht="14.25" customHeight="1" x14ac:dyDescent="0.35">
      <c r="A2" s="1078" t="s">
        <v>884</v>
      </c>
      <c r="B2" s="1075"/>
      <c r="C2" s="1075"/>
      <c r="D2" s="1075"/>
    </row>
    <row r="3" spans="1:6" s="1044" customFormat="1" ht="14.25" customHeight="1" x14ac:dyDescent="0.3">
      <c r="A3" s="1079" t="s">
        <v>113</v>
      </c>
      <c r="B3" s="1076"/>
      <c r="C3" s="1076"/>
      <c r="D3" s="1076"/>
    </row>
    <row r="4" spans="1:6" s="1045" customFormat="1" ht="20.25" customHeight="1" x14ac:dyDescent="0.25">
      <c r="A4" s="1093" t="s">
        <v>39</v>
      </c>
      <c r="B4" s="1093"/>
      <c r="C4" s="1093"/>
      <c r="D4" s="1093"/>
    </row>
    <row r="5" spans="1:6" s="1045" customFormat="1" ht="20.25" customHeight="1" x14ac:dyDescent="0.25">
      <c r="A5" s="1077" t="s">
        <v>958</v>
      </c>
      <c r="B5" s="1071"/>
      <c r="C5" s="1071"/>
      <c r="D5" s="1071"/>
    </row>
    <row r="6" spans="1:6" s="1045" customFormat="1" ht="15.75" x14ac:dyDescent="0.25">
      <c r="A6" s="1077" t="s">
        <v>957</v>
      </c>
      <c r="B6" s="1071"/>
      <c r="C6" s="1071"/>
      <c r="D6" s="1071"/>
    </row>
    <row r="7" spans="1:6" ht="37.5" customHeight="1" x14ac:dyDescent="0.2">
      <c r="A7" s="1129" t="s">
        <v>109</v>
      </c>
      <c r="B7" s="1130" t="s">
        <v>885</v>
      </c>
      <c r="C7" s="1131">
        <v>2023</v>
      </c>
      <c r="D7" s="1131">
        <v>2022</v>
      </c>
    </row>
    <row r="8" spans="1:6" s="1047" customFormat="1" ht="19.5" x14ac:dyDescent="0.3">
      <c r="A8" s="1132" t="s">
        <v>886</v>
      </c>
      <c r="B8" s="1133"/>
      <c r="C8" s="1134">
        <f>+C9+C14+C15+C18+C19+C23+C33+C21+C22+C20</f>
        <v>1461628387</v>
      </c>
      <c r="D8" s="1134">
        <f>+D9+D14+D15+D18+D19+D23+D33+D21+D22+D20</f>
        <v>444257813</v>
      </c>
      <c r="E8" s="1167">
        <f>+C8-'[29]Flujos de efectivo'!C6</f>
        <v>0</v>
      </c>
      <c r="F8" s="1167">
        <f>+D8-'[29]Flujos de efectivo'!D6</f>
        <v>0</v>
      </c>
    </row>
    <row r="9" spans="1:6" s="1048" customFormat="1" ht="19.5" x14ac:dyDescent="0.3">
      <c r="A9" s="1135" t="s">
        <v>887</v>
      </c>
      <c r="B9" s="1133"/>
      <c r="C9" s="1134">
        <f>SUM(C10:C13)</f>
        <v>7746415518</v>
      </c>
      <c r="D9" s="1134">
        <f>SUM(D10:D13)</f>
        <v>7030885725</v>
      </c>
      <c r="E9" s="1167">
        <f>+C9-'[29]Flujos de efectivo'!C7</f>
        <v>0</v>
      </c>
      <c r="F9" s="1167">
        <f>+D9-'[29]Flujos de efectivo'!D7</f>
        <v>0</v>
      </c>
    </row>
    <row r="10" spans="1:6" s="1048" customFormat="1" ht="17.45" customHeight="1" x14ac:dyDescent="0.3">
      <c r="A10" s="1136" t="s">
        <v>888</v>
      </c>
      <c r="B10" s="1133"/>
      <c r="C10" s="1137">
        <v>3233918038</v>
      </c>
      <c r="D10" s="1137">
        <v>508243119</v>
      </c>
      <c r="E10" s="1167">
        <f>+C10-'[29]Flujos de efectivo'!C8</f>
        <v>0</v>
      </c>
      <c r="F10" s="1167">
        <f>+D10-'[29]Flujos de efectivo'!D8</f>
        <v>0</v>
      </c>
    </row>
    <row r="11" spans="1:6" s="1048" customFormat="1" ht="17.45" customHeight="1" x14ac:dyDescent="0.3">
      <c r="A11" s="1136" t="s">
        <v>13</v>
      </c>
      <c r="B11" s="1133"/>
      <c r="C11" s="1137">
        <v>2910209399</v>
      </c>
      <c r="D11" s="1137">
        <v>5460153289</v>
      </c>
      <c r="E11" s="1167">
        <f>+C11-'[29]Flujos de efectivo'!C9</f>
        <v>0</v>
      </c>
      <c r="F11" s="1167">
        <f>+D11-'[29]Flujos de efectivo'!D9</f>
        <v>0</v>
      </c>
    </row>
    <row r="12" spans="1:6" s="1048" customFormat="1" ht="17.45" customHeight="1" x14ac:dyDescent="0.3">
      <c r="A12" s="1136" t="s">
        <v>12</v>
      </c>
      <c r="B12" s="1133"/>
      <c r="C12" s="1137">
        <v>4133899</v>
      </c>
      <c r="D12" s="1137">
        <v>43677498</v>
      </c>
      <c r="E12" s="1167">
        <f>+C12-'[29]Flujos de efectivo'!C10</f>
        <v>0</v>
      </c>
      <c r="F12" s="1167">
        <f>+D12-'[29]Flujos de efectivo'!D10</f>
        <v>0</v>
      </c>
    </row>
    <row r="13" spans="1:6" s="1048" customFormat="1" ht="17.45" customHeight="1" x14ac:dyDescent="0.3">
      <c r="A13" s="1136" t="s">
        <v>889</v>
      </c>
      <c r="B13" s="1133"/>
      <c r="C13" s="1137">
        <v>1598154182</v>
      </c>
      <c r="D13" s="1137">
        <v>1018811819</v>
      </c>
      <c r="E13" s="1167">
        <f>+C13-'[29]Flujos de efectivo'!C11</f>
        <v>0</v>
      </c>
      <c r="F13" s="1167">
        <f>+D13-'[29]Flujos de efectivo'!D11</f>
        <v>0</v>
      </c>
    </row>
    <row r="14" spans="1:6" s="1048" customFormat="1" ht="19.5" x14ac:dyDescent="0.3">
      <c r="A14" s="1138" t="s">
        <v>890</v>
      </c>
      <c r="B14" s="1133"/>
      <c r="C14" s="1139">
        <v>258193185</v>
      </c>
      <c r="D14" s="1139">
        <v>234473736</v>
      </c>
      <c r="E14" s="1167">
        <f>+C14-'[29]Flujos de efectivo'!C12</f>
        <v>0</v>
      </c>
      <c r="F14" s="1167">
        <f>+D14-'[29]Flujos de efectivo'!D12</f>
        <v>0</v>
      </c>
    </row>
    <row r="15" spans="1:6" s="1048" customFormat="1" ht="17.45" customHeight="1" x14ac:dyDescent="0.3">
      <c r="A15" s="1138" t="s">
        <v>891</v>
      </c>
      <c r="B15" s="1133"/>
      <c r="C15" s="1140">
        <f>SUM(C16:C17)</f>
        <v>-4077860647</v>
      </c>
      <c r="D15" s="1140">
        <f>SUM(D16:D17)</f>
        <v>-1651063523</v>
      </c>
      <c r="E15" s="1167">
        <f>+C15-'[29]Flujos de efectivo'!C13</f>
        <v>0</v>
      </c>
      <c r="F15" s="1167">
        <f>+D15-'[29]Flujos de efectivo'!D13</f>
        <v>0</v>
      </c>
    </row>
    <row r="16" spans="1:6" s="1048" customFormat="1" ht="17.45" customHeight="1" x14ac:dyDescent="0.3">
      <c r="A16" s="1136" t="s">
        <v>870</v>
      </c>
      <c r="B16" s="1133"/>
      <c r="C16" s="1137">
        <v>-3743705006</v>
      </c>
      <c r="D16" s="1137">
        <v>-1595372068</v>
      </c>
      <c r="E16" s="1167">
        <f>+C16-'[29]Flujos de efectivo'!C14</f>
        <v>0</v>
      </c>
      <c r="F16" s="1167">
        <f>+D16-'[29]Flujos de efectivo'!D14</f>
        <v>0</v>
      </c>
    </row>
    <row r="17" spans="1:6" s="1048" customFormat="1" ht="17.45" customHeight="1" x14ac:dyDescent="0.3">
      <c r="A17" s="1136" t="s">
        <v>57</v>
      </c>
      <c r="B17" s="1133"/>
      <c r="C17" s="1137">
        <v>-334155641</v>
      </c>
      <c r="D17" s="1137">
        <v>-55691455</v>
      </c>
      <c r="E17" s="1167">
        <f>+C17-'[29]Flujos de efectivo'!C15</f>
        <v>0</v>
      </c>
      <c r="F17" s="1167">
        <f>+D17-'[29]Flujos de efectivo'!D15</f>
        <v>0</v>
      </c>
    </row>
    <row r="18" spans="1:6" s="1048" customFormat="1" ht="17.45" customHeight="1" x14ac:dyDescent="0.3">
      <c r="A18" s="1138" t="s">
        <v>892</v>
      </c>
      <c r="B18" s="1133">
        <v>36</v>
      </c>
      <c r="C18" s="1139">
        <v>230244492</v>
      </c>
      <c r="D18" s="1139">
        <v>316145180</v>
      </c>
      <c r="E18" s="1167">
        <f>+C18-'[29]Flujos de efectivo'!C16</f>
        <v>0</v>
      </c>
      <c r="F18" s="1167">
        <f>+D18-'[29]Flujos de efectivo'!D16</f>
        <v>0</v>
      </c>
    </row>
    <row r="19" spans="1:6" s="1048" customFormat="1" ht="17.45" customHeight="1" x14ac:dyDescent="0.3">
      <c r="A19" s="1138" t="s">
        <v>893</v>
      </c>
      <c r="B19" s="1133">
        <v>41</v>
      </c>
      <c r="C19" s="1139">
        <v>-559891356</v>
      </c>
      <c r="D19" s="1139">
        <v>-520855144</v>
      </c>
      <c r="E19" s="1167">
        <f>+C19-'[29]Flujos de efectivo'!C17</f>
        <v>0</v>
      </c>
      <c r="F19" s="1167">
        <f>+D19-'[29]Flujos de efectivo'!D17</f>
        <v>0</v>
      </c>
    </row>
    <row r="20" spans="1:6" s="1048" customFormat="1" ht="17.45" customHeight="1" x14ac:dyDescent="0.3">
      <c r="A20" s="1138" t="s">
        <v>370</v>
      </c>
      <c r="B20" s="1133"/>
      <c r="C20" s="1139">
        <v>-228481844</v>
      </c>
      <c r="D20" s="1139">
        <v>-190648101</v>
      </c>
      <c r="E20" s="1167">
        <f>+C20-'[29]Flujos de efectivo'!C18</f>
        <v>0</v>
      </c>
      <c r="F20" s="1167">
        <f>+D20-'[29]Flujos de efectivo'!D18</f>
        <v>0</v>
      </c>
    </row>
    <row r="21" spans="1:6" s="1048" customFormat="1" ht="17.45" customHeight="1" x14ac:dyDescent="0.3">
      <c r="A21" s="1138" t="s">
        <v>894</v>
      </c>
      <c r="B21" s="1133"/>
      <c r="C21" s="1139">
        <v>-1528818038</v>
      </c>
      <c r="D21" s="1139">
        <v>90756881</v>
      </c>
      <c r="E21" s="1167">
        <f>+C21-'[29]Flujos de efectivo'!C19</f>
        <v>0</v>
      </c>
      <c r="F21" s="1167">
        <f>+D21-'[29]Flujos de efectivo'!D19</f>
        <v>0</v>
      </c>
    </row>
    <row r="22" spans="1:6" s="1048" customFormat="1" ht="17.45" customHeight="1" x14ac:dyDescent="0.3">
      <c r="A22" s="1138" t="s">
        <v>354</v>
      </c>
      <c r="B22" s="1133"/>
      <c r="C22" s="1139">
        <v>15798820</v>
      </c>
      <c r="D22" s="1139">
        <v>10019892</v>
      </c>
      <c r="E22" s="1167">
        <f>+C22-'[29]Flujos de efectivo'!C20</f>
        <v>0</v>
      </c>
      <c r="F22" s="1167">
        <f>+D22-'[29]Flujos de efectivo'!D20</f>
        <v>0</v>
      </c>
    </row>
    <row r="23" spans="1:6" s="1048" customFormat="1" ht="17.45" customHeight="1" x14ac:dyDescent="0.3">
      <c r="A23" s="1138" t="s">
        <v>895</v>
      </c>
      <c r="B23" s="1133"/>
      <c r="C23" s="1140">
        <f>+C24+C26+C31+C32+C25+C30</f>
        <v>-6389875748</v>
      </c>
      <c r="D23" s="1140">
        <f>+D24+D26+D31+D32+D25</f>
        <v>-8522594141</v>
      </c>
      <c r="E23" s="1167">
        <f>+C23-'[29]Flujos de efectivo'!C21</f>
        <v>0</v>
      </c>
      <c r="F23" s="1167">
        <f>+D23-'[29]Flujos de efectivo'!D21</f>
        <v>0</v>
      </c>
    </row>
    <row r="24" spans="1:6" s="1048" customFormat="1" ht="17.45" customHeight="1" x14ac:dyDescent="0.3">
      <c r="A24" s="1136" t="s">
        <v>896</v>
      </c>
      <c r="B24" s="1133"/>
      <c r="C24" s="1137">
        <v>-1805627614</v>
      </c>
      <c r="D24" s="1137">
        <v>-522837044</v>
      </c>
      <c r="E24" s="1167">
        <f>+C24-'[29]Flujos de efectivo'!C22</f>
        <v>0</v>
      </c>
      <c r="F24" s="1167">
        <f>+D24-'[29]Flujos de efectivo'!D22</f>
        <v>0</v>
      </c>
    </row>
    <row r="25" spans="1:6" s="1048" customFormat="1" ht="17.45" customHeight="1" x14ac:dyDescent="0.3">
      <c r="A25" s="1136" t="s">
        <v>897</v>
      </c>
      <c r="B25" s="1133"/>
      <c r="C25" s="1137">
        <v>-707521</v>
      </c>
      <c r="D25" s="1137">
        <v>-1893909</v>
      </c>
      <c r="E25" s="1167">
        <f>+C25-'[29]Flujos de efectivo'!C23</f>
        <v>0</v>
      </c>
      <c r="F25" s="1167">
        <f>+D25-'[29]Flujos de efectivo'!D23</f>
        <v>0</v>
      </c>
    </row>
    <row r="26" spans="1:6" s="1048" customFormat="1" ht="17.45" customHeight="1" x14ac:dyDescent="0.3">
      <c r="A26" s="1136" t="s">
        <v>898</v>
      </c>
      <c r="B26" s="1133"/>
      <c r="C26" s="1137">
        <f>+C28+C29+C27</f>
        <v>-4106491479</v>
      </c>
      <c r="D26" s="1137">
        <v>-7634959520</v>
      </c>
      <c r="E26" s="1167">
        <f>+C26-'[29]Flujos de efectivo'!C24</f>
        <v>0</v>
      </c>
      <c r="F26" s="1167">
        <f>+D26-'[29]Flujos de efectivo'!D24</f>
        <v>0</v>
      </c>
    </row>
    <row r="27" spans="1:6" s="1049" customFormat="1" ht="17.45" customHeight="1" x14ac:dyDescent="0.3">
      <c r="A27" s="1141" t="s">
        <v>889</v>
      </c>
      <c r="B27" s="1136"/>
      <c r="C27" s="1137">
        <v>-3519729900</v>
      </c>
      <c r="D27" s="1137">
        <v>4810954400</v>
      </c>
      <c r="E27" s="1167">
        <f>+C27-'[29]Flujos de efectivo'!C25</f>
        <v>0</v>
      </c>
      <c r="F27" s="1167">
        <f>+D27-'[29]Flujos de efectivo'!D25</f>
        <v>0</v>
      </c>
    </row>
    <row r="28" spans="1:6" s="1050" customFormat="1" ht="17.45" customHeight="1" x14ac:dyDescent="0.3">
      <c r="A28" s="1141" t="s">
        <v>13</v>
      </c>
      <c r="B28" s="1136"/>
      <c r="C28" s="1137">
        <v>-783052579</v>
      </c>
      <c r="D28" s="1137">
        <v>-13432477820</v>
      </c>
      <c r="E28" s="1167">
        <f>+C28-'[29]Flujos de efectivo'!C26</f>
        <v>0</v>
      </c>
      <c r="F28" s="1167">
        <f>+D28-'[29]Flujos de efectivo'!D26</f>
        <v>0</v>
      </c>
    </row>
    <row r="29" spans="1:6" s="1049" customFormat="1" ht="17.45" customHeight="1" x14ac:dyDescent="0.3">
      <c r="A29" s="1141" t="s">
        <v>12</v>
      </c>
      <c r="B29" s="1136"/>
      <c r="C29" s="1137">
        <v>196291000</v>
      </c>
      <c r="D29" s="1137">
        <v>986563900</v>
      </c>
      <c r="E29" s="1167">
        <f>+C29-'[29]Flujos de efectivo'!C27</f>
        <v>0</v>
      </c>
      <c r="F29" s="1167">
        <f>+D29-'[29]Flujos de efectivo'!D27</f>
        <v>0</v>
      </c>
    </row>
    <row r="30" spans="1:6" s="1049" customFormat="1" ht="17.45" customHeight="1" x14ac:dyDescent="0.3">
      <c r="A30" s="1136" t="s">
        <v>899</v>
      </c>
      <c r="B30" s="1136"/>
      <c r="C30" s="1137">
        <v>-15000000</v>
      </c>
      <c r="D30" s="1137">
        <v>0</v>
      </c>
      <c r="E30" s="1167">
        <f>+C30-'[29]Flujos de efectivo'!C28</f>
        <v>0</v>
      </c>
      <c r="F30" s="1167">
        <f>+D30-'[29]Flujos de efectivo'!D28</f>
        <v>0</v>
      </c>
    </row>
    <row r="31" spans="1:6" s="1048" customFormat="1" ht="17.45" customHeight="1" x14ac:dyDescent="0.3">
      <c r="A31" s="1136" t="s">
        <v>900</v>
      </c>
      <c r="B31" s="1133"/>
      <c r="C31" s="1137">
        <v>-482591023</v>
      </c>
      <c r="D31" s="1142">
        <v>-365032643</v>
      </c>
      <c r="E31" s="1167">
        <f>+C31-'[29]Flujos de efectivo'!C29</f>
        <v>0</v>
      </c>
      <c r="F31" s="1167">
        <f>+D31-'[29]Flujos de efectivo'!D29</f>
        <v>0</v>
      </c>
    </row>
    <row r="32" spans="1:6" s="1048" customFormat="1" ht="17.45" customHeight="1" x14ac:dyDescent="0.3">
      <c r="A32" s="1136" t="s">
        <v>19</v>
      </c>
      <c r="B32" s="1133"/>
      <c r="C32" s="1137">
        <v>20541889</v>
      </c>
      <c r="D32" s="1142">
        <f>2128975-1+1</f>
        <v>2128975</v>
      </c>
      <c r="E32" s="1167">
        <f>+C32-'[29]Flujos de efectivo'!C30</f>
        <v>0</v>
      </c>
      <c r="F32" s="1167">
        <f>+D32-'[29]Flujos de efectivo'!D30</f>
        <v>0</v>
      </c>
    </row>
    <row r="33" spans="1:6" s="1048" customFormat="1" ht="17.45" customHeight="1" x14ac:dyDescent="0.3">
      <c r="A33" s="1138" t="s">
        <v>901</v>
      </c>
      <c r="B33" s="1133"/>
      <c r="C33" s="1140">
        <f>SUM(C34:C39)+C42</f>
        <v>5995904005</v>
      </c>
      <c r="D33" s="1140">
        <f>SUM(D34:D39)+D42</f>
        <v>3647137308</v>
      </c>
      <c r="E33" s="1167">
        <f>+C33-'[29]Flujos de efectivo'!C31</f>
        <v>0</v>
      </c>
      <c r="F33" s="1167">
        <f>+D33-'[29]Flujos de efectivo'!D31</f>
        <v>0</v>
      </c>
    </row>
    <row r="34" spans="1:6" s="1048" customFormat="1" ht="17.45" customHeight="1" x14ac:dyDescent="0.3">
      <c r="A34" s="1136" t="s">
        <v>902</v>
      </c>
      <c r="B34" s="1133">
        <v>23</v>
      </c>
      <c r="C34" s="1137">
        <v>-1145832880</v>
      </c>
      <c r="D34" s="1137">
        <v>9411705426</v>
      </c>
      <c r="E34" s="1167">
        <f>+C34-'[29]Flujos de efectivo'!C32</f>
        <v>0</v>
      </c>
      <c r="F34" s="1167">
        <f>+D34-'[29]Flujos de efectivo'!D32</f>
        <v>0</v>
      </c>
    </row>
    <row r="35" spans="1:6" s="1048" customFormat="1" ht="17.45" customHeight="1" x14ac:dyDescent="0.3">
      <c r="A35" s="1136" t="s">
        <v>110</v>
      </c>
      <c r="B35" s="1133"/>
      <c r="C35" s="1137">
        <v>-433770312</v>
      </c>
      <c r="D35" s="1137">
        <v>1932380485</v>
      </c>
      <c r="E35" s="1167">
        <f>+C35-'[29]Flujos de efectivo'!C33</f>
        <v>0</v>
      </c>
      <c r="F35" s="1167">
        <f>+D35-'[29]Flujos de efectivo'!D33</f>
        <v>0</v>
      </c>
    </row>
    <row r="36" spans="1:6" s="1048" customFormat="1" ht="17.45" customHeight="1" x14ac:dyDescent="0.3">
      <c r="A36" s="1136" t="s">
        <v>869</v>
      </c>
      <c r="B36" s="1133"/>
      <c r="C36" s="1137">
        <v>1221235294</v>
      </c>
      <c r="D36" s="1137">
        <v>-6203042766</v>
      </c>
      <c r="E36" s="1167">
        <f>+C36-'[29]Flujos de efectivo'!C34</f>
        <v>0</v>
      </c>
      <c r="F36" s="1167">
        <f>+D36-'[29]Flujos de efectivo'!D34</f>
        <v>0</v>
      </c>
    </row>
    <row r="37" spans="1:6" s="1048" customFormat="1" ht="17.45" customHeight="1" x14ac:dyDescent="0.3">
      <c r="A37" s="1136" t="s">
        <v>57</v>
      </c>
      <c r="B37" s="1133"/>
      <c r="C37" s="1137">
        <v>6353911300</v>
      </c>
      <c r="D37" s="1137">
        <v>-1330646400</v>
      </c>
      <c r="E37" s="1167">
        <f>+C37-'[29]Flujos de efectivo'!C35</f>
        <v>0</v>
      </c>
      <c r="F37" s="1167">
        <f>+D37-'[29]Flujos de efectivo'!D35</f>
        <v>0</v>
      </c>
    </row>
    <row r="38" spans="1:6" s="1048" customFormat="1" ht="17.45" customHeight="1" x14ac:dyDescent="0.3">
      <c r="A38" s="1136" t="s">
        <v>55</v>
      </c>
      <c r="B38" s="1133"/>
      <c r="C38" s="1137">
        <v>-3610216</v>
      </c>
      <c r="D38" s="1137">
        <v>3203218</v>
      </c>
      <c r="E38" s="1167">
        <f>+C38-'[29]Flujos de efectivo'!C36</f>
        <v>0</v>
      </c>
      <c r="F38" s="1167">
        <f>+D38-'[29]Flujos de efectivo'!D36</f>
        <v>0</v>
      </c>
    </row>
    <row r="39" spans="1:6" s="1048" customFormat="1" ht="17.45" customHeight="1" x14ac:dyDescent="0.3">
      <c r="A39" s="1136" t="s">
        <v>903</v>
      </c>
      <c r="B39" s="1143"/>
      <c r="C39" s="1137">
        <f>SUM(C40:C41)</f>
        <v>-10282126</v>
      </c>
      <c r="D39" s="1137">
        <f>SUM(D40:D41)</f>
        <v>-2641176</v>
      </c>
      <c r="E39" s="1167">
        <f>+C39-'[29]Flujos de efectivo'!C37</f>
        <v>0</v>
      </c>
      <c r="F39" s="1167">
        <f>+D39-'[29]Flujos de efectivo'!D37</f>
        <v>0</v>
      </c>
    </row>
    <row r="40" spans="1:6" s="1051" customFormat="1" ht="17.45" customHeight="1" x14ac:dyDescent="0.3">
      <c r="A40" s="1141" t="s">
        <v>904</v>
      </c>
      <c r="B40" s="1133">
        <v>29</v>
      </c>
      <c r="C40" s="1137">
        <v>200607663</v>
      </c>
      <c r="D40" s="1137">
        <v>203982485</v>
      </c>
      <c r="E40" s="1167">
        <f>+C40-'[29]Flujos de efectivo'!C38</f>
        <v>0</v>
      </c>
      <c r="F40" s="1167">
        <f>+D40-'[29]Flujos de efectivo'!D38</f>
        <v>0</v>
      </c>
    </row>
    <row r="41" spans="1:6" s="1051" customFormat="1" ht="19.5" x14ac:dyDescent="0.3">
      <c r="A41" s="1141" t="s">
        <v>905</v>
      </c>
      <c r="B41" s="1133"/>
      <c r="C41" s="1137">
        <v>-210889789</v>
      </c>
      <c r="D41" s="1137">
        <v>-206623661</v>
      </c>
      <c r="E41" s="1167">
        <f>+C41-'[29]Flujos de efectivo'!C39</f>
        <v>0</v>
      </c>
      <c r="F41" s="1167">
        <f>+D41-'[29]Flujos de efectivo'!D39</f>
        <v>0</v>
      </c>
    </row>
    <row r="42" spans="1:6" s="1048" customFormat="1" ht="19.5" x14ac:dyDescent="0.3">
      <c r="A42" s="1136" t="s">
        <v>401</v>
      </c>
      <c r="B42" s="1133"/>
      <c r="C42" s="1137">
        <v>14252945</v>
      </c>
      <c r="D42" s="1137">
        <v>-163821479</v>
      </c>
      <c r="E42" s="1167">
        <f>+C42-'[29]Flujos de efectivo'!C40</f>
        <v>0</v>
      </c>
      <c r="F42" s="1167">
        <f>+D42-'[29]Flujos de efectivo'!D40</f>
        <v>0</v>
      </c>
    </row>
    <row r="43" spans="1:6" s="1047" customFormat="1" ht="19.5" x14ac:dyDescent="0.3">
      <c r="A43" s="1132" t="s">
        <v>933</v>
      </c>
      <c r="B43" s="1133"/>
      <c r="C43" s="1140">
        <f>SUM(C44:C51)</f>
        <v>-167644882</v>
      </c>
      <c r="D43" s="1140">
        <f>SUM(D44:D51)</f>
        <v>-127182289</v>
      </c>
      <c r="E43" s="1167">
        <f>+C43-'[29]Flujos de efectivo'!C41</f>
        <v>0</v>
      </c>
      <c r="F43" s="1167">
        <f>+D43-'[29]Flujos de efectivo'!D41</f>
        <v>0</v>
      </c>
    </row>
    <row r="44" spans="1:6" s="1048" customFormat="1" ht="17.45" customHeight="1" x14ac:dyDescent="0.3">
      <c r="A44" s="1136" t="s">
        <v>906</v>
      </c>
      <c r="B44" s="1133">
        <v>16</v>
      </c>
      <c r="C44" s="1137">
        <v>-63998817</v>
      </c>
      <c r="D44" s="1137">
        <v>-84549140</v>
      </c>
      <c r="E44" s="1167">
        <f>+C44-'[29]Flujos de efectivo'!C42</f>
        <v>0</v>
      </c>
      <c r="F44" s="1167">
        <f>+D44-'[29]Flujos de efectivo'!D42</f>
        <v>0</v>
      </c>
    </row>
    <row r="45" spans="1:6" s="1048" customFormat="1" ht="17.45" customHeight="1" x14ac:dyDescent="0.3">
      <c r="A45" s="1136" t="s">
        <v>907</v>
      </c>
      <c r="B45" s="1133"/>
      <c r="C45" s="1137">
        <v>0</v>
      </c>
      <c r="D45" s="1137">
        <v>431319</v>
      </c>
      <c r="E45" s="1167">
        <f>+C45-'[29]Flujos de efectivo'!C43</f>
        <v>0</v>
      </c>
      <c r="F45" s="1167">
        <f>+D45-'[29]Flujos de efectivo'!D43</f>
        <v>0</v>
      </c>
    </row>
    <row r="46" spans="1:6" s="1048" customFormat="1" ht="17.45" customHeight="1" x14ac:dyDescent="0.3">
      <c r="A46" s="1136" t="s">
        <v>908</v>
      </c>
      <c r="B46" s="1133"/>
      <c r="C46" s="1137">
        <v>-4126178</v>
      </c>
      <c r="D46" s="1137">
        <v>2826728</v>
      </c>
      <c r="E46" s="1167">
        <f>+C46-'[29]Flujos de efectivo'!C44</f>
        <v>0</v>
      </c>
      <c r="F46" s="1167">
        <f>+D46-'[29]Flujos de efectivo'!D44</f>
        <v>0</v>
      </c>
    </row>
    <row r="47" spans="1:6" s="1048" customFormat="1" ht="17.45" customHeight="1" x14ac:dyDescent="0.3">
      <c r="A47" s="1136" t="s">
        <v>909</v>
      </c>
      <c r="B47" s="1133">
        <v>15</v>
      </c>
      <c r="C47" s="1137">
        <v>-52370735</v>
      </c>
      <c r="D47" s="1137">
        <v>-38642084</v>
      </c>
      <c r="E47" s="1167">
        <f>+C47-'[29]Flujos de efectivo'!C45</f>
        <v>0</v>
      </c>
      <c r="F47" s="1167">
        <f>+D47-'[29]Flujos de efectivo'!D45</f>
        <v>0</v>
      </c>
    </row>
    <row r="48" spans="1:6" s="1048" customFormat="1" ht="17.45" customHeight="1" x14ac:dyDescent="0.3">
      <c r="A48" s="1136" t="s">
        <v>910</v>
      </c>
      <c r="B48" s="1133">
        <v>19</v>
      </c>
      <c r="C48" s="1137">
        <v>-9191151</v>
      </c>
      <c r="D48" s="1137">
        <v>-8475380</v>
      </c>
      <c r="E48" s="1167">
        <f>+C48-'[29]Flujos de efectivo'!C46</f>
        <v>0</v>
      </c>
      <c r="F48" s="1167">
        <f>+D48-'[29]Flujos de efectivo'!D46</f>
        <v>0</v>
      </c>
    </row>
    <row r="49" spans="1:6" s="1048" customFormat="1" ht="17.45" customHeight="1" x14ac:dyDescent="0.3">
      <c r="A49" s="1136" t="s">
        <v>911</v>
      </c>
      <c r="B49" s="1133"/>
      <c r="C49" s="1137">
        <v>-101053808</v>
      </c>
      <c r="D49" s="1137">
        <v>-40853388</v>
      </c>
      <c r="E49" s="1167">
        <f>+C49-'[29]Flujos de efectivo'!C47</f>
        <v>0</v>
      </c>
      <c r="F49" s="1167">
        <f>+D49-'[29]Flujos de efectivo'!D47</f>
        <v>0</v>
      </c>
    </row>
    <row r="50" spans="1:6" s="1048" customFormat="1" ht="17.45" customHeight="1" x14ac:dyDescent="0.3">
      <c r="A50" s="1136" t="s">
        <v>912</v>
      </c>
      <c r="B50" s="1133"/>
      <c r="C50" s="1137">
        <v>54022308</v>
      </c>
      <c r="D50" s="1137">
        <v>34467081</v>
      </c>
      <c r="E50" s="1167">
        <f>+C50-'[29]Flujos de efectivo'!C48</f>
        <v>0</v>
      </c>
      <c r="F50" s="1167">
        <f>+D50-'[29]Flujos de efectivo'!D48</f>
        <v>0</v>
      </c>
    </row>
    <row r="51" spans="1:6" s="1048" customFormat="1" ht="17.45" customHeight="1" x14ac:dyDescent="0.3">
      <c r="A51" s="1136" t="s">
        <v>913</v>
      </c>
      <c r="B51" s="1133"/>
      <c r="C51" s="1137">
        <v>9073499</v>
      </c>
      <c r="D51" s="1137">
        <v>7612575</v>
      </c>
      <c r="E51" s="1167">
        <f>+C51-'[29]Flujos de efectivo'!C49</f>
        <v>0</v>
      </c>
      <c r="F51" s="1167">
        <f>+D51-'[29]Flujos de efectivo'!D49</f>
        <v>0</v>
      </c>
    </row>
    <row r="52" spans="1:6" s="1047" customFormat="1" ht="17.45" customHeight="1" x14ac:dyDescent="0.3">
      <c r="A52" s="1132" t="s">
        <v>914</v>
      </c>
      <c r="B52" s="1133"/>
      <c r="C52" s="1140">
        <f>+C53</f>
        <v>-1609152175</v>
      </c>
      <c r="D52" s="1140">
        <f>+D53</f>
        <v>-556272197</v>
      </c>
      <c r="E52" s="1167">
        <f>+C52-'[29]Flujos de efectivo'!C50</f>
        <v>0</v>
      </c>
      <c r="F52" s="1167">
        <f>+D52-'[29]Flujos de efectivo'!D50</f>
        <v>0</v>
      </c>
    </row>
    <row r="53" spans="1:6" s="1048" customFormat="1" ht="17.45" customHeight="1" x14ac:dyDescent="0.3">
      <c r="A53" s="1136" t="s">
        <v>915</v>
      </c>
      <c r="B53" s="1133">
        <v>32</v>
      </c>
      <c r="C53" s="1137">
        <v>-1609152175</v>
      </c>
      <c r="D53" s="1137">
        <v>-556272197</v>
      </c>
      <c r="E53" s="1167">
        <f>+C53-'[29]Flujos de efectivo'!C51</f>
        <v>0</v>
      </c>
      <c r="F53" s="1167">
        <f>+D53-'[29]Flujos de efectivo'!D51</f>
        <v>0</v>
      </c>
    </row>
    <row r="54" spans="1:6" s="1052" customFormat="1" ht="17.45" customHeight="1" x14ac:dyDescent="0.3">
      <c r="A54" s="1144" t="s">
        <v>916</v>
      </c>
      <c r="B54" s="1144"/>
      <c r="C54" s="1145">
        <v>148897603</v>
      </c>
      <c r="D54" s="1145">
        <v>-165439594</v>
      </c>
      <c r="E54" s="1167">
        <f>+C54-'[29]Flujos de efectivo'!C52</f>
        <v>0</v>
      </c>
      <c r="F54" s="1167">
        <f>+D54-'[29]Flujos de efectivo'!D52</f>
        <v>0</v>
      </c>
    </row>
    <row r="55" spans="1:6" s="1047" customFormat="1" ht="17.45" customHeight="1" x14ac:dyDescent="0.3">
      <c r="A55" s="1146" t="s">
        <v>917</v>
      </c>
      <c r="B55" s="1133"/>
      <c r="C55" s="1140">
        <f>+C8+C43+C52+C54</f>
        <v>-166271067</v>
      </c>
      <c r="D55" s="1140">
        <f>+D8+D43+D52+D54</f>
        <v>-404636267</v>
      </c>
      <c r="E55" s="1167">
        <f>+C55-'[29]Flujos de efectivo'!C53</f>
        <v>0</v>
      </c>
      <c r="F55" s="1167">
        <f>+D55-'[29]Flujos de efectivo'!D53</f>
        <v>0</v>
      </c>
    </row>
    <row r="56" spans="1:6" s="1047" customFormat="1" ht="19.5" x14ac:dyDescent="0.3">
      <c r="A56" s="1146" t="s">
        <v>918</v>
      </c>
      <c r="B56" s="1133" t="s">
        <v>919</v>
      </c>
      <c r="C56" s="1147">
        <f>+D57</f>
        <v>743797981</v>
      </c>
      <c r="D56" s="1148">
        <v>1148434248</v>
      </c>
      <c r="E56" s="1167">
        <f>+C56-'[29]Flujos de efectivo'!C54</f>
        <v>0</v>
      </c>
      <c r="F56" s="1167">
        <f>+D56-'[29]Flujos de efectivo'!D54</f>
        <v>0</v>
      </c>
    </row>
    <row r="57" spans="1:6" s="1047" customFormat="1" ht="19.5" x14ac:dyDescent="0.3">
      <c r="A57" s="1149" t="s">
        <v>920</v>
      </c>
      <c r="B57" s="1150" t="s">
        <v>919</v>
      </c>
      <c r="C57" s="1147">
        <f>+C55+C56</f>
        <v>577526914</v>
      </c>
      <c r="D57" s="1147">
        <v>743797981</v>
      </c>
      <c r="E57" s="1167">
        <f>+C57-'[29]Flujos de efectivo'!C55</f>
        <v>0</v>
      </c>
      <c r="F57" s="1167">
        <f>+D57-'[29]Flujos de efectivo'!D55</f>
        <v>0</v>
      </c>
    </row>
    <row r="58" spans="1:6" s="943" customFormat="1" ht="17.45" customHeight="1" x14ac:dyDescent="0.25">
      <c r="A58" s="1094" t="s">
        <v>941</v>
      </c>
      <c r="B58" s="1053"/>
      <c r="C58" s="1054"/>
      <c r="D58" s="1055"/>
    </row>
    <row r="59" spans="1:6" s="943" customFormat="1" ht="17.45" customHeight="1" x14ac:dyDescent="0.25">
      <c r="A59" s="1095" t="s">
        <v>942</v>
      </c>
      <c r="B59" s="1056"/>
      <c r="C59" s="1057"/>
    </row>
    <row r="60" spans="1:6" s="943" customFormat="1" ht="17.45" customHeight="1" x14ac:dyDescent="0.25">
      <c r="A60" s="1094" t="s">
        <v>955</v>
      </c>
      <c r="B60" s="1056"/>
      <c r="C60" s="1057"/>
    </row>
    <row r="61" spans="1:6" ht="17.45" customHeight="1" x14ac:dyDescent="0.25">
      <c r="A61" s="1095" t="s">
        <v>943</v>
      </c>
    </row>
    <row r="62" spans="1:6" ht="17.45" customHeight="1" x14ac:dyDescent="0.25">
      <c r="A62" s="1095" t="s">
        <v>956</v>
      </c>
    </row>
    <row r="63" spans="1:6" ht="17.45" customHeight="1" x14ac:dyDescent="0.25">
      <c r="A63" s="1095" t="s">
        <v>944</v>
      </c>
    </row>
    <row r="64" spans="1:6" ht="17.45" customHeight="1" x14ac:dyDescent="0.25">
      <c r="A64" s="1094" t="s">
        <v>945</v>
      </c>
    </row>
    <row r="65" spans="1:1" ht="17.45" customHeight="1" x14ac:dyDescent="0.25">
      <c r="A65" s="1095" t="s">
        <v>946</v>
      </c>
    </row>
    <row r="66" spans="1:1" ht="17.45" customHeight="1" x14ac:dyDescent="0.25">
      <c r="A66" s="1095" t="s">
        <v>947</v>
      </c>
    </row>
  </sheetData>
  <printOptions horizontalCentered="1" verticalCentered="1"/>
  <pageMargins left="0.39370078740157483" right="0.39370078740157483" top="0.39370078740157483" bottom="0.19685039370078741" header="0" footer="0"/>
  <pageSetup scale="67" orientation="portrait" r:id="rId1"/>
  <ignoredErrors>
    <ignoredError sqref="C9:D9 C15:D15 C39:D39" formulaRange="1"/>
  </ignoredError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0FC00-4CD5-432F-BF88-B9AF9E6C41B8}">
  <dimension ref="A1:N8"/>
  <sheetViews>
    <sheetView showGridLines="0" zoomScaleNormal="100" workbookViewId="0"/>
  </sheetViews>
  <sheetFormatPr baseColWidth="10" defaultColWidth="0" defaultRowHeight="15" zeroHeight="1" x14ac:dyDescent="0.25"/>
  <cols>
    <col min="1" max="1" width="28.5703125" customWidth="1"/>
    <col min="2" max="3" width="19.5703125" customWidth="1"/>
    <col min="4" max="4" width="21.140625" hidden="1" customWidth="1"/>
    <col min="5" max="5" width="11.42578125" hidden="1" customWidth="1"/>
    <col min="6" max="6" width="15.85546875" hidden="1" customWidth="1"/>
    <col min="7" max="7" width="16.5703125" hidden="1" customWidth="1"/>
    <col min="8" max="8" width="11.5703125" hidden="1" customWidth="1"/>
    <col min="9" max="9" width="14.7109375" hidden="1" customWidth="1"/>
    <col min="10" max="10" width="49.42578125" hidden="1" customWidth="1"/>
    <col min="11" max="11" width="11.5703125" hidden="1" customWidth="1"/>
    <col min="12" max="12" width="14.7109375" hidden="1" customWidth="1"/>
    <col min="13" max="13" width="49.42578125" hidden="1" customWidth="1"/>
    <col min="14" max="14" width="15.28515625" hidden="1" customWidth="1"/>
    <col min="15" max="16384" width="11.42578125" hidden="1"/>
  </cols>
  <sheetData>
    <row r="1" spans="1:8" ht="18.75" x14ac:dyDescent="0.3">
      <c r="A1" s="32" t="s">
        <v>332</v>
      </c>
      <c r="B1" s="35"/>
      <c r="C1" s="35"/>
    </row>
    <row r="2" spans="1:8" ht="15.75" x14ac:dyDescent="0.25">
      <c r="A2" s="1207" t="s">
        <v>7</v>
      </c>
      <c r="B2" s="1207"/>
      <c r="C2" s="1207"/>
    </row>
    <row r="3" spans="1:8" ht="15.75" x14ac:dyDescent="0.25">
      <c r="A3" s="1199" t="s">
        <v>122</v>
      </c>
      <c r="B3" s="1199"/>
      <c r="C3" s="1199"/>
    </row>
    <row r="4" spans="1:8" ht="41.25" customHeight="1" x14ac:dyDescent="0.25">
      <c r="A4" s="103" t="s">
        <v>109</v>
      </c>
      <c r="B4" s="104" t="s">
        <v>128</v>
      </c>
      <c r="C4" s="104" t="s">
        <v>129</v>
      </c>
    </row>
    <row r="5" spans="1:8" ht="15.75" x14ac:dyDescent="0.25">
      <c r="A5" s="126" t="s">
        <v>333</v>
      </c>
      <c r="B5" s="334">
        <v>2703467</v>
      </c>
      <c r="C5" s="335">
        <v>3617249</v>
      </c>
      <c r="D5" s="335"/>
      <c r="F5" s="336"/>
      <c r="G5" s="337"/>
      <c r="H5" s="337"/>
    </row>
    <row r="6" spans="1:8" ht="15.75" x14ac:dyDescent="0.25">
      <c r="A6" s="64" t="s">
        <v>334</v>
      </c>
      <c r="B6" s="338">
        <v>5140789</v>
      </c>
      <c r="C6" s="335">
        <v>99880</v>
      </c>
      <c r="D6" s="335"/>
      <c r="F6" s="336"/>
      <c r="G6" s="337"/>
      <c r="H6" s="337"/>
    </row>
    <row r="7" spans="1:8" ht="15.75" x14ac:dyDescent="0.25">
      <c r="A7" s="64" t="s">
        <v>335</v>
      </c>
      <c r="B7" s="338">
        <v>458427</v>
      </c>
      <c r="C7" s="339">
        <v>459376</v>
      </c>
      <c r="D7" s="335"/>
      <c r="F7" s="336"/>
      <c r="G7" s="337"/>
      <c r="H7" s="337"/>
    </row>
    <row r="8" spans="1:8" ht="15.75" x14ac:dyDescent="0.25">
      <c r="A8" s="340" t="s">
        <v>336</v>
      </c>
      <c r="B8" s="341">
        <f>SUM(B5:B7)</f>
        <v>8302683</v>
      </c>
      <c r="C8" s="341">
        <f>SUM(C5:C7)</f>
        <v>4176505</v>
      </c>
      <c r="D8" s="335"/>
      <c r="F8" s="336"/>
      <c r="G8" s="336"/>
      <c r="H8" s="337"/>
    </row>
  </sheetData>
  <mergeCells count="2">
    <mergeCell ref="A2:C2"/>
    <mergeCell ref="A3:C3"/>
  </mergeCells>
  <pageMargins left="0.7" right="0.7" top="0.75" bottom="0.75" header="0.3" footer="0.3"/>
  <ignoredErrors>
    <ignoredError sqref="B8:C8" unlockedFormula="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9D49C-256A-4CBE-9400-1FD293727CA3}">
  <dimension ref="A1:XFD122"/>
  <sheetViews>
    <sheetView showGridLines="0" zoomScaleNormal="100" workbookViewId="0"/>
  </sheetViews>
  <sheetFormatPr baseColWidth="10" defaultColWidth="0" defaultRowHeight="10.9" customHeight="1" zeroHeight="1" x14ac:dyDescent="0.2"/>
  <cols>
    <col min="1" max="1" width="38.7109375" style="36" customWidth="1"/>
    <col min="2" max="3" width="17.5703125" style="36" customWidth="1"/>
    <col min="4" max="16383" width="11.42578125" style="36" hidden="1"/>
    <col min="16384" max="16384" width="7.85546875" style="36" hidden="1"/>
  </cols>
  <sheetData>
    <row r="1" spans="1:5" ht="18.75" customHeight="1" x14ac:dyDescent="0.3">
      <c r="A1" s="277" t="s">
        <v>463</v>
      </c>
    </row>
    <row r="2" spans="1:5" ht="15.75" x14ac:dyDescent="0.2">
      <c r="A2" s="1223" t="s">
        <v>6</v>
      </c>
      <c r="B2" s="1223"/>
      <c r="C2" s="1223"/>
    </row>
    <row r="3" spans="1:5" ht="15.75" x14ac:dyDescent="0.2">
      <c r="A3" s="1224" t="s">
        <v>122</v>
      </c>
      <c r="B3" s="1224"/>
      <c r="C3" s="1224"/>
    </row>
    <row r="4" spans="1:5" s="40" customFormat="1" ht="31.5" x14ac:dyDescent="0.2">
      <c r="A4" s="58" t="s">
        <v>109</v>
      </c>
      <c r="B4" s="488" t="s">
        <v>128</v>
      </c>
      <c r="C4" s="407" t="s">
        <v>129</v>
      </c>
    </row>
    <row r="5" spans="1:5" s="491" customFormat="1" ht="15.75" x14ac:dyDescent="0.2">
      <c r="A5" s="489" t="s">
        <v>464</v>
      </c>
      <c r="B5" s="490">
        <f>SUM(B6:B10)</f>
        <v>289441637</v>
      </c>
      <c r="C5" s="490">
        <f>SUM(C6:C10)</f>
        <v>237449308</v>
      </c>
      <c r="D5" s="1270">
        <f>+'[33]Nota 15 Activos intangibles'!B5-B5</f>
        <v>0</v>
      </c>
      <c r="E5" s="1270">
        <f>+'[33]Nota 15 Activos intangibles'!C5-C5</f>
        <v>0</v>
      </c>
    </row>
    <row r="6" spans="1:5" ht="15.75" x14ac:dyDescent="0.2">
      <c r="A6" s="492" t="s">
        <v>465</v>
      </c>
      <c r="B6" s="493">
        <v>29237580</v>
      </c>
      <c r="C6" s="493">
        <v>23232953</v>
      </c>
      <c r="D6" s="1270">
        <f>+'[33]Nota 15 Activos intangibles'!B6-B6</f>
        <v>0</v>
      </c>
      <c r="E6" s="1270">
        <f>+'[33]Nota 15 Activos intangibles'!C6-C6</f>
        <v>0</v>
      </c>
    </row>
    <row r="7" spans="1:5" ht="15.75" x14ac:dyDescent="0.2">
      <c r="A7" s="492" t="s">
        <v>466</v>
      </c>
      <c r="B7" s="493">
        <v>59758584</v>
      </c>
      <c r="C7" s="493">
        <v>37810964</v>
      </c>
      <c r="D7" s="1270">
        <f>+'[33]Nota 15 Activos intangibles'!B7-B7</f>
        <v>0</v>
      </c>
      <c r="E7" s="1270">
        <f>+'[33]Nota 15 Activos intangibles'!C7-C7</f>
        <v>0</v>
      </c>
    </row>
    <row r="8" spans="1:5" ht="15.75" x14ac:dyDescent="0.2">
      <c r="A8" s="492" t="s">
        <v>467</v>
      </c>
      <c r="B8" s="493">
        <v>104803596</v>
      </c>
      <c r="C8" s="493">
        <v>90848943</v>
      </c>
      <c r="D8" s="1270">
        <f>+'[33]Nota 15 Activos intangibles'!B8-B8</f>
        <v>0</v>
      </c>
      <c r="E8" s="1270">
        <f>+'[33]Nota 15 Activos intangibles'!C8-C8</f>
        <v>0</v>
      </c>
    </row>
    <row r="9" spans="1:5" ht="15.75" x14ac:dyDescent="0.2">
      <c r="A9" s="492" t="s">
        <v>468</v>
      </c>
      <c r="B9" s="493">
        <v>90213276</v>
      </c>
      <c r="C9" s="493">
        <v>80127847</v>
      </c>
      <c r="D9" s="1270">
        <f>+'[33]Nota 15 Activos intangibles'!B9-B9</f>
        <v>0</v>
      </c>
      <c r="E9" s="1270">
        <f>+'[33]Nota 15 Activos intangibles'!C9-C9</f>
        <v>0</v>
      </c>
    </row>
    <row r="10" spans="1:5" s="491" customFormat="1" ht="15.75" x14ac:dyDescent="0.2">
      <c r="A10" s="494" t="s">
        <v>469</v>
      </c>
      <c r="B10" s="493">
        <v>5428601</v>
      </c>
      <c r="C10" s="493">
        <v>5428601</v>
      </c>
      <c r="D10" s="1270">
        <f>+'[33]Nota 15 Activos intangibles'!B10-B10</f>
        <v>0</v>
      </c>
      <c r="E10" s="1270">
        <f>+'[33]Nota 15 Activos intangibles'!C10-C10</f>
        <v>0</v>
      </c>
    </row>
    <row r="11" spans="1:5" ht="16.5" customHeight="1" x14ac:dyDescent="0.2">
      <c r="A11" s="495" t="s">
        <v>470</v>
      </c>
      <c r="B11" s="490">
        <f>SUM(B12:B15)</f>
        <v>-150278861</v>
      </c>
      <c r="C11" s="490">
        <f>SUM(C12:C15)</f>
        <v>-104613206</v>
      </c>
      <c r="D11" s="1270">
        <f>+'[33]Nota 15 Activos intangibles'!B11-B11</f>
        <v>0</v>
      </c>
      <c r="E11" s="1270">
        <f>+'[33]Nota 15 Activos intangibles'!C11-C11</f>
        <v>0</v>
      </c>
    </row>
    <row r="12" spans="1:5" ht="14.25" customHeight="1" x14ac:dyDescent="0.2">
      <c r="A12" s="494" t="s">
        <v>466</v>
      </c>
      <c r="B12" s="493">
        <v>-33321480</v>
      </c>
      <c r="C12" s="493">
        <v>-16788178</v>
      </c>
      <c r="D12" s="1270">
        <f>+'[33]Nota 15 Activos intangibles'!B12-B12</f>
        <v>0</v>
      </c>
      <c r="E12" s="1270">
        <f>+'[33]Nota 15 Activos intangibles'!C12-C12</f>
        <v>0</v>
      </c>
    </row>
    <row r="13" spans="1:5" ht="15.75" x14ac:dyDescent="0.2">
      <c r="A13" s="494" t="s">
        <v>467</v>
      </c>
      <c r="B13" s="493">
        <v>-70656816</v>
      </c>
      <c r="C13" s="493">
        <v>-50459028</v>
      </c>
      <c r="D13" s="1270">
        <f>+'[33]Nota 15 Activos intangibles'!B13-B13</f>
        <v>0</v>
      </c>
      <c r="E13" s="1270">
        <f>+'[33]Nota 15 Activos intangibles'!C13-C13</f>
        <v>0</v>
      </c>
    </row>
    <row r="14" spans="1:5" ht="15.75" x14ac:dyDescent="0.2">
      <c r="A14" s="494" t="s">
        <v>468</v>
      </c>
      <c r="B14" s="493">
        <v>-44046544</v>
      </c>
      <c r="C14" s="493">
        <v>-35597102</v>
      </c>
      <c r="D14" s="1270">
        <f>+'[33]Nota 15 Activos intangibles'!B14-B14</f>
        <v>0</v>
      </c>
      <c r="E14" s="1270">
        <f>+'[33]Nota 15 Activos intangibles'!C14-C14</f>
        <v>0</v>
      </c>
    </row>
    <row r="15" spans="1:5" ht="15.75" x14ac:dyDescent="0.2">
      <c r="A15" s="494" t="s">
        <v>469</v>
      </c>
      <c r="B15" s="493">
        <v>-2254021</v>
      </c>
      <c r="C15" s="493">
        <v>-1768898</v>
      </c>
      <c r="D15" s="1270">
        <f>+'[33]Nota 15 Activos intangibles'!B15-B15</f>
        <v>0</v>
      </c>
      <c r="E15" s="1270">
        <f>+'[33]Nota 15 Activos intangibles'!C15-C15</f>
        <v>0</v>
      </c>
    </row>
    <row r="16" spans="1:5" ht="15.75" x14ac:dyDescent="0.2">
      <c r="A16" s="497" t="s">
        <v>171</v>
      </c>
      <c r="B16" s="498">
        <f>+B5+B11</f>
        <v>139162776</v>
      </c>
      <c r="C16" s="498">
        <f>+C5+C11</f>
        <v>132836102</v>
      </c>
      <c r="D16" s="1270">
        <f>+'[33]Nota 15 Activos intangibles'!B16-B16</f>
        <v>0</v>
      </c>
      <c r="E16" s="1270">
        <f>+'[33]Nota 15 Activos intangibles'!C16-C16</f>
        <v>0</v>
      </c>
    </row>
    <row r="17" spans="1:3" ht="12.75" hidden="1" x14ac:dyDescent="0.2">
      <c r="A17" s="342"/>
      <c r="C17" s="342"/>
    </row>
    <row r="18" spans="1:3" ht="15.75" hidden="1" x14ac:dyDescent="0.2">
      <c r="A18" s="342"/>
      <c r="B18" s="499"/>
      <c r="C18" s="342"/>
    </row>
    <row r="19" spans="1:3" ht="15.75" hidden="1" x14ac:dyDescent="0.2">
      <c r="A19" s="342"/>
      <c r="B19" s="499"/>
      <c r="C19" s="342"/>
    </row>
    <row r="20" spans="1:3" ht="15.75" hidden="1" x14ac:dyDescent="0.2">
      <c r="A20" s="342"/>
      <c r="B20" s="499"/>
      <c r="C20" s="342"/>
    </row>
    <row r="21" spans="1:3" ht="15.75" hidden="1" x14ac:dyDescent="0.2">
      <c r="A21" s="342"/>
      <c r="B21" s="499"/>
      <c r="C21" s="342"/>
    </row>
    <row r="22" spans="1:3" ht="15.75" hidden="1" x14ac:dyDescent="0.2">
      <c r="A22" s="342"/>
      <c r="B22" s="499"/>
      <c r="C22" s="342"/>
    </row>
    <row r="23" spans="1:3" ht="12.75" hidden="1" x14ac:dyDescent="0.2">
      <c r="A23" s="342"/>
      <c r="B23" s="342"/>
      <c r="C23" s="342"/>
    </row>
    <row r="24" spans="1:3" ht="12.75" hidden="1" x14ac:dyDescent="0.2">
      <c r="A24" s="342"/>
      <c r="B24" s="342"/>
      <c r="C24" s="342"/>
    </row>
    <row r="25" spans="1:3" ht="12.75" hidden="1" x14ac:dyDescent="0.2">
      <c r="A25" s="342"/>
      <c r="B25" s="342"/>
      <c r="C25" s="342"/>
    </row>
    <row r="26" spans="1:3" ht="12.75" hidden="1" x14ac:dyDescent="0.2">
      <c r="B26" s="500"/>
      <c r="C26" s="500"/>
    </row>
    <row r="27" spans="1:3" ht="12.75" hidden="1" x14ac:dyDescent="0.2">
      <c r="B27" s="500"/>
      <c r="C27" s="500"/>
    </row>
    <row r="28" spans="1:3" ht="12.75" hidden="1" x14ac:dyDescent="0.2">
      <c r="B28" s="500"/>
      <c r="C28" s="500"/>
    </row>
    <row r="29" spans="1:3" ht="12.75" hidden="1" x14ac:dyDescent="0.2">
      <c r="B29" s="500"/>
      <c r="C29" s="500"/>
    </row>
    <row r="30" spans="1:3" ht="12.75" hidden="1" x14ac:dyDescent="0.2">
      <c r="B30" s="500"/>
      <c r="C30" s="500"/>
    </row>
    <row r="31" spans="1:3" ht="12.75" hidden="1" x14ac:dyDescent="0.2">
      <c r="B31" s="500"/>
      <c r="C31" s="500"/>
    </row>
    <row r="32" spans="1:3" ht="12.75" hidden="1" x14ac:dyDescent="0.2">
      <c r="B32" s="500"/>
      <c r="C32" s="500"/>
    </row>
    <row r="33" spans="2:3" ht="12.75" hidden="1" x14ac:dyDescent="0.2">
      <c r="B33" s="500"/>
      <c r="C33" s="500"/>
    </row>
    <row r="34" spans="2:3" ht="12.75" hidden="1" x14ac:dyDescent="0.2">
      <c r="B34" s="500"/>
      <c r="C34" s="500"/>
    </row>
    <row r="35" spans="2:3" ht="12.75" hidden="1" x14ac:dyDescent="0.2">
      <c r="B35" s="500"/>
      <c r="C35" s="500"/>
    </row>
    <row r="36" spans="2:3" ht="12.75" hidden="1" x14ac:dyDescent="0.2">
      <c r="B36" s="500"/>
      <c r="C36" s="500"/>
    </row>
    <row r="37" spans="2:3" ht="12.75" hidden="1" x14ac:dyDescent="0.2">
      <c r="B37" s="500"/>
      <c r="C37" s="500"/>
    </row>
    <row r="38" spans="2:3" ht="12.75" hidden="1" x14ac:dyDescent="0.2">
      <c r="B38" s="500"/>
      <c r="C38" s="500"/>
    </row>
    <row r="39" spans="2:3" ht="12.75" hidden="1" x14ac:dyDescent="0.2">
      <c r="B39" s="500"/>
      <c r="C39" s="500"/>
    </row>
    <row r="40" spans="2:3" ht="12.75" hidden="1" x14ac:dyDescent="0.2">
      <c r="B40" s="500"/>
      <c r="C40" s="500"/>
    </row>
    <row r="41" spans="2:3" ht="12.75" hidden="1" x14ac:dyDescent="0.2">
      <c r="B41" s="500"/>
      <c r="C41" s="500"/>
    </row>
    <row r="42" spans="2:3" ht="12.75" hidden="1" x14ac:dyDescent="0.2">
      <c r="B42" s="500"/>
      <c r="C42" s="500"/>
    </row>
    <row r="43" spans="2:3" ht="12.75" hidden="1" x14ac:dyDescent="0.2">
      <c r="B43" s="500"/>
      <c r="C43" s="500"/>
    </row>
    <row r="44" spans="2:3" ht="12.75" hidden="1" x14ac:dyDescent="0.2">
      <c r="B44" s="500"/>
      <c r="C44" s="500"/>
    </row>
    <row r="45" spans="2:3" ht="12.75" hidden="1" x14ac:dyDescent="0.2">
      <c r="B45" s="500"/>
      <c r="C45" s="500"/>
    </row>
    <row r="46" spans="2:3" ht="12.75" hidden="1" x14ac:dyDescent="0.2">
      <c r="B46" s="500"/>
      <c r="C46" s="500"/>
    </row>
    <row r="47" spans="2:3" ht="12.75" hidden="1" x14ac:dyDescent="0.2">
      <c r="B47" s="500"/>
      <c r="C47" s="500"/>
    </row>
    <row r="48" spans="2:3" ht="12.75" hidden="1" x14ac:dyDescent="0.2">
      <c r="B48" s="500"/>
      <c r="C48" s="500"/>
    </row>
    <row r="49" spans="2:3" ht="12.75" hidden="1" x14ac:dyDescent="0.2">
      <c r="B49" s="500"/>
      <c r="C49" s="500"/>
    </row>
    <row r="50" spans="2:3" ht="12.75" hidden="1" x14ac:dyDescent="0.2">
      <c r="B50" s="500"/>
      <c r="C50" s="500"/>
    </row>
    <row r="51" spans="2:3" ht="12.75" hidden="1" x14ac:dyDescent="0.2"/>
    <row r="52" spans="2:3" ht="12.75" hidden="1" x14ac:dyDescent="0.2"/>
    <row r="53" spans="2:3" ht="12.75" hidden="1" x14ac:dyDescent="0.2"/>
    <row r="54" spans="2:3" ht="12.75" hidden="1" x14ac:dyDescent="0.2"/>
    <row r="55" spans="2:3" ht="12.75" hidden="1" x14ac:dyDescent="0.2"/>
    <row r="56" spans="2:3" ht="12.75" hidden="1" x14ac:dyDescent="0.2"/>
    <row r="57" spans="2:3" ht="12.75" hidden="1" x14ac:dyDescent="0.2"/>
    <row r="58" spans="2:3" ht="12.75" hidden="1" x14ac:dyDescent="0.2"/>
    <row r="59" spans="2:3" ht="12.75" hidden="1" x14ac:dyDescent="0.2"/>
    <row r="60" spans="2:3" ht="12.75" hidden="1" x14ac:dyDescent="0.2"/>
    <row r="61" spans="2:3" ht="12.75" hidden="1" x14ac:dyDescent="0.2"/>
    <row r="62" spans="2:3" ht="12.75" hidden="1" x14ac:dyDescent="0.2"/>
    <row r="63" spans="2:3" ht="12.75" hidden="1" x14ac:dyDescent="0.2"/>
    <row r="64" spans="2:3" ht="12.75" hidden="1" x14ac:dyDescent="0.2"/>
    <row r="65" ht="12.75" hidden="1" x14ac:dyDescent="0.2"/>
    <row r="66" ht="12.75" hidden="1" x14ac:dyDescent="0.2"/>
    <row r="67" ht="12.75" hidden="1" x14ac:dyDescent="0.2"/>
    <row r="68" ht="12.75" hidden="1" x14ac:dyDescent="0.2"/>
    <row r="69" ht="12.75" hidden="1" x14ac:dyDescent="0.2"/>
    <row r="70" ht="12.75" hidden="1" x14ac:dyDescent="0.2"/>
    <row r="71" ht="12.75" hidden="1" x14ac:dyDescent="0.2"/>
    <row r="72" ht="12.75" hidden="1" x14ac:dyDescent="0.2"/>
    <row r="73" ht="12.75" hidden="1" x14ac:dyDescent="0.2"/>
    <row r="74" ht="12.75" hidden="1" x14ac:dyDescent="0.2"/>
    <row r="75" ht="12.75" hidden="1" x14ac:dyDescent="0.2"/>
    <row r="76" ht="12.75" hidden="1" x14ac:dyDescent="0.2"/>
    <row r="77" ht="12.75" hidden="1" x14ac:dyDescent="0.2"/>
    <row r="78" ht="12.75" hidden="1" x14ac:dyDescent="0.2"/>
    <row r="79" ht="12.75" hidden="1" x14ac:dyDescent="0.2"/>
    <row r="80" ht="12.75" hidden="1" x14ac:dyDescent="0.2"/>
    <row r="81" ht="12.75" hidden="1" x14ac:dyDescent="0.2"/>
    <row r="82" ht="12.75" hidden="1" x14ac:dyDescent="0.2"/>
    <row r="83" ht="12.75" hidden="1" x14ac:dyDescent="0.2"/>
    <row r="84" ht="12.75" hidden="1" x14ac:dyDescent="0.2"/>
    <row r="85" ht="12.75" hidden="1" x14ac:dyDescent="0.2"/>
    <row r="86" ht="12.75" hidden="1" x14ac:dyDescent="0.2"/>
    <row r="87" ht="12.75" hidden="1" x14ac:dyDescent="0.2"/>
    <row r="88" ht="12.75" hidden="1" x14ac:dyDescent="0.2"/>
    <row r="89" ht="12.75" hidden="1" x14ac:dyDescent="0.2"/>
    <row r="90" ht="12.75" hidden="1" x14ac:dyDescent="0.2"/>
    <row r="91" ht="12.75" hidden="1" x14ac:dyDescent="0.2"/>
    <row r="92" ht="12.75" hidden="1" x14ac:dyDescent="0.2"/>
    <row r="93" ht="12.75" hidden="1" x14ac:dyDescent="0.2"/>
    <row r="94" ht="12.75" hidden="1" x14ac:dyDescent="0.2"/>
    <row r="95" ht="12.75" hidden="1" x14ac:dyDescent="0.2"/>
    <row r="96" ht="12.75" hidden="1" x14ac:dyDescent="0.2"/>
    <row r="97" ht="12.75" hidden="1" x14ac:dyDescent="0.2"/>
    <row r="98" ht="12.75" hidden="1" x14ac:dyDescent="0.2"/>
    <row r="99" ht="12.75" hidden="1" x14ac:dyDescent="0.2"/>
    <row r="100" ht="12.75" hidden="1" x14ac:dyDescent="0.2"/>
    <row r="101" ht="12.75" hidden="1" x14ac:dyDescent="0.2"/>
    <row r="102" ht="12.75" hidden="1" x14ac:dyDescent="0.2"/>
    <row r="103" ht="12.75" hidden="1" x14ac:dyDescent="0.2"/>
    <row r="104" ht="12.75" hidden="1" x14ac:dyDescent="0.2"/>
    <row r="105" ht="12.75" hidden="1" x14ac:dyDescent="0.2"/>
    <row r="106" ht="12.75" hidden="1" x14ac:dyDescent="0.2"/>
    <row r="107" ht="12.75" hidden="1" x14ac:dyDescent="0.2"/>
    <row r="108" ht="12.75" hidden="1" x14ac:dyDescent="0.2"/>
    <row r="109" ht="12.75" hidden="1" x14ac:dyDescent="0.2"/>
    <row r="110" ht="12.75" hidden="1" x14ac:dyDescent="0.2"/>
    <row r="111" ht="12.75" hidden="1" x14ac:dyDescent="0.2"/>
    <row r="112" ht="12.75" hidden="1" x14ac:dyDescent="0.2"/>
    <row r="113" ht="12.75" hidden="1" x14ac:dyDescent="0.2"/>
    <row r="114" ht="12.75" hidden="1" x14ac:dyDescent="0.2"/>
    <row r="115" ht="12.75" hidden="1" x14ac:dyDescent="0.2"/>
    <row r="116" ht="12.75" hidden="1" x14ac:dyDescent="0.2"/>
    <row r="117" ht="12.75" hidden="1" x14ac:dyDescent="0.2"/>
    <row r="118" ht="12.75" hidden="1" x14ac:dyDescent="0.2"/>
    <row r="119" ht="12.75" hidden="1" x14ac:dyDescent="0.2"/>
    <row r="120" ht="12.75" hidden="1" x14ac:dyDescent="0.2"/>
    <row r="121" ht="12.75" hidden="1" x14ac:dyDescent="0.2"/>
    <row r="122" ht="12.75" hidden="1" x14ac:dyDescent="0.2"/>
  </sheetData>
  <mergeCells count="2">
    <mergeCell ref="A2:C2"/>
    <mergeCell ref="A3:C3"/>
  </mergeCells>
  <pageMargins left="0.7" right="0.7" top="0.75" bottom="0.75" header="0.3" footer="0.3"/>
  <pageSetup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2C258-F688-4BE9-A063-F64D0135F931}">
  <dimension ref="A1:J23"/>
  <sheetViews>
    <sheetView showGridLines="0" zoomScaleNormal="100" workbookViewId="0"/>
  </sheetViews>
  <sheetFormatPr baseColWidth="10" defaultColWidth="0" defaultRowHeight="12.75" zeroHeight="1" x14ac:dyDescent="0.25"/>
  <cols>
    <col min="1" max="1" width="25.7109375" style="502" customWidth="1"/>
    <col min="2" max="7" width="15.28515625" style="502" customWidth="1"/>
    <col min="8" max="8" width="1.140625" style="502" hidden="1" customWidth="1"/>
    <col min="9" max="9" width="12.28515625" style="502" hidden="1" customWidth="1"/>
    <col min="10" max="10" width="0" style="502" hidden="1" customWidth="1"/>
    <col min="11" max="16384" width="11.42578125" style="502" hidden="1"/>
  </cols>
  <sheetData>
    <row r="1" spans="1:10" ht="18.75" x14ac:dyDescent="0.25">
      <c r="A1" s="501" t="s">
        <v>463</v>
      </c>
    </row>
    <row r="2" spans="1:10" ht="18.75" x14ac:dyDescent="0.25">
      <c r="A2" s="501" t="s">
        <v>471</v>
      </c>
      <c r="E2" s="503"/>
      <c r="F2" s="503"/>
    </row>
    <row r="3" spans="1:10" ht="15.75" x14ac:dyDescent="0.25">
      <c r="A3" s="1207" t="s">
        <v>6</v>
      </c>
      <c r="B3" s="1207"/>
      <c r="C3" s="1207"/>
      <c r="D3" s="1207"/>
      <c r="E3" s="1207"/>
      <c r="F3" s="1207"/>
      <c r="G3" s="1207"/>
    </row>
    <row r="4" spans="1:10" ht="15.75" x14ac:dyDescent="0.25">
      <c r="A4" s="1199" t="s">
        <v>122</v>
      </c>
      <c r="B4" s="1199"/>
      <c r="C4" s="1199"/>
      <c r="D4" s="1199"/>
      <c r="E4" s="1199"/>
      <c r="F4" s="1199"/>
      <c r="G4" s="1199"/>
    </row>
    <row r="5" spans="1:10" s="505" customFormat="1" ht="31.5" x14ac:dyDescent="0.25">
      <c r="A5" s="404" t="s">
        <v>109</v>
      </c>
      <c r="B5" s="504" t="s">
        <v>472</v>
      </c>
      <c r="C5" s="435" t="s">
        <v>466</v>
      </c>
      <c r="D5" s="404" t="s">
        <v>473</v>
      </c>
      <c r="E5" s="435" t="s">
        <v>474</v>
      </c>
      <c r="F5" s="435" t="s">
        <v>475</v>
      </c>
      <c r="G5" s="404" t="s">
        <v>123</v>
      </c>
    </row>
    <row r="6" spans="1:10" ht="15.75" x14ac:dyDescent="0.25">
      <c r="A6" s="506" t="s">
        <v>417</v>
      </c>
      <c r="B6" s="507">
        <v>21599183</v>
      </c>
      <c r="C6" s="507">
        <v>23787670</v>
      </c>
      <c r="D6" s="507">
        <v>46448335</v>
      </c>
      <c r="E6" s="507">
        <v>39872612</v>
      </c>
      <c r="F6" s="507">
        <v>3905117</v>
      </c>
      <c r="G6" s="507">
        <v>135612917</v>
      </c>
    </row>
    <row r="7" spans="1:10" ht="15.75" x14ac:dyDescent="0.25">
      <c r="A7" s="508" t="s">
        <v>283</v>
      </c>
      <c r="B7" s="509">
        <v>14372591</v>
      </c>
      <c r="C7" s="509">
        <v>11310842</v>
      </c>
      <c r="D7" s="509">
        <v>11422497</v>
      </c>
      <c r="E7" s="509">
        <v>1536154</v>
      </c>
      <c r="F7" s="509">
        <v>0</v>
      </c>
      <c r="G7" s="510">
        <f>SUM(B7:F7)</f>
        <v>38642084</v>
      </c>
      <c r="J7" s="511"/>
    </row>
    <row r="8" spans="1:10" ht="15.75" x14ac:dyDescent="0.25">
      <c r="A8" s="508" t="s">
        <v>476</v>
      </c>
      <c r="B8" s="509">
        <v>-12738821</v>
      </c>
      <c r="C8" s="509">
        <v>680342</v>
      </c>
      <c r="D8" s="509">
        <v>1297775</v>
      </c>
      <c r="E8" s="509">
        <v>10760704</v>
      </c>
      <c r="F8" s="509">
        <v>0</v>
      </c>
      <c r="G8" s="510">
        <f>SUM(B8:F8)</f>
        <v>0</v>
      </c>
    </row>
    <row r="9" spans="1:10" ht="15.75" x14ac:dyDescent="0.25">
      <c r="A9" s="508" t="s">
        <v>477</v>
      </c>
      <c r="B9" s="509">
        <v>0</v>
      </c>
      <c r="C9" s="509">
        <v>-14756068</v>
      </c>
      <c r="D9" s="509">
        <v>-18778692</v>
      </c>
      <c r="E9" s="509">
        <v>-7621069</v>
      </c>
      <c r="F9" s="509">
        <v>-245414</v>
      </c>
      <c r="G9" s="510">
        <f t="shared" ref="G9:G10" si="0">SUM(B9:F9)</f>
        <v>-41401243</v>
      </c>
    </row>
    <row r="10" spans="1:10" ht="15.75" x14ac:dyDescent="0.25">
      <c r="A10" s="508" t="s">
        <v>478</v>
      </c>
      <c r="B10" s="509">
        <v>0</v>
      </c>
      <c r="C10" s="509">
        <v>0</v>
      </c>
      <c r="D10" s="509">
        <v>0</v>
      </c>
      <c r="E10" s="509">
        <v>-17656</v>
      </c>
      <c r="F10" s="509">
        <v>0</v>
      </c>
      <c r="G10" s="510">
        <f t="shared" si="0"/>
        <v>-17656</v>
      </c>
    </row>
    <row r="11" spans="1:10" ht="15.75" x14ac:dyDescent="0.25">
      <c r="A11" s="506" t="s">
        <v>420</v>
      </c>
      <c r="B11" s="507">
        <f>SUM(B6:B10)</f>
        <v>23232953</v>
      </c>
      <c r="C11" s="507">
        <f t="shared" ref="C11:G11" si="1">SUM(C6:C10)</f>
        <v>21022786</v>
      </c>
      <c r="D11" s="507">
        <f t="shared" si="1"/>
        <v>40389915</v>
      </c>
      <c r="E11" s="507">
        <f>SUM(E6:E10)</f>
        <v>44530745</v>
      </c>
      <c r="F11" s="507">
        <f t="shared" si="1"/>
        <v>3659703</v>
      </c>
      <c r="G11" s="507">
        <f t="shared" si="1"/>
        <v>132836102</v>
      </c>
    </row>
    <row r="12" spans="1:10" ht="15.75" x14ac:dyDescent="0.25">
      <c r="A12" s="508" t="s">
        <v>283</v>
      </c>
      <c r="B12" s="509">
        <v>18435439</v>
      </c>
      <c r="C12" s="509">
        <v>20693595</v>
      </c>
      <c r="D12" s="509">
        <v>11501939</v>
      </c>
      <c r="E12" s="509">
        <v>1739762</v>
      </c>
      <c r="F12" s="509">
        <v>0</v>
      </c>
      <c r="G12" s="510">
        <f>SUM(B12:F12)</f>
        <v>52370735</v>
      </c>
      <c r="J12" s="511"/>
    </row>
    <row r="13" spans="1:10" ht="15.75" x14ac:dyDescent="0.25">
      <c r="A13" s="508" t="s">
        <v>476</v>
      </c>
      <c r="B13" s="509">
        <v>-12430812</v>
      </c>
      <c r="C13" s="509">
        <v>1254025</v>
      </c>
      <c r="D13" s="509">
        <v>2452714</v>
      </c>
      <c r="E13" s="509">
        <v>8724073</v>
      </c>
      <c r="F13" s="509">
        <v>0</v>
      </c>
      <c r="G13" s="510">
        <f>SUM(B13:F13)</f>
        <v>0</v>
      </c>
    </row>
    <row r="14" spans="1:10" ht="15.75" x14ac:dyDescent="0.25">
      <c r="A14" s="508" t="s">
        <v>477</v>
      </c>
      <c r="B14" s="509">
        <v>0</v>
      </c>
      <c r="C14" s="509">
        <v>-16533302</v>
      </c>
      <c r="D14" s="509">
        <v>-20197788</v>
      </c>
      <c r="E14" s="509">
        <v>-8827848</v>
      </c>
      <c r="F14" s="509">
        <v>-485123</v>
      </c>
      <c r="G14" s="510">
        <f t="shared" ref="G14:G15" si="2">SUM(B14:F14)</f>
        <v>-46044061</v>
      </c>
      <c r="I14" s="512"/>
    </row>
    <row r="15" spans="1:10" s="509" customFormat="1" ht="15.75" hidden="1" x14ac:dyDescent="0.25">
      <c r="A15" s="508" t="s">
        <v>478</v>
      </c>
      <c r="B15" s="509">
        <v>0</v>
      </c>
      <c r="C15" s="509">
        <v>0</v>
      </c>
      <c r="D15" s="509">
        <v>0</v>
      </c>
      <c r="E15" s="509">
        <v>0</v>
      </c>
      <c r="F15" s="509">
        <v>0</v>
      </c>
      <c r="G15" s="510">
        <f t="shared" si="2"/>
        <v>0</v>
      </c>
    </row>
    <row r="16" spans="1:10" s="509" customFormat="1" ht="15.75" x14ac:dyDescent="0.25">
      <c r="A16" s="506" t="s">
        <v>421</v>
      </c>
      <c r="B16" s="507">
        <f>SUM(B11:B15)</f>
        <v>29237580</v>
      </c>
      <c r="C16" s="507">
        <f t="shared" ref="C16:G16" si="3">SUM(C11:C15)</f>
        <v>26437104</v>
      </c>
      <c r="D16" s="507">
        <f t="shared" si="3"/>
        <v>34146780</v>
      </c>
      <c r="E16" s="507">
        <f>SUM(E11:E15)</f>
        <v>46166732</v>
      </c>
      <c r="F16" s="507">
        <f t="shared" si="3"/>
        <v>3174580</v>
      </c>
      <c r="G16" s="507">
        <f t="shared" si="3"/>
        <v>139162776</v>
      </c>
    </row>
    <row r="17" spans="1:7" hidden="1" x14ac:dyDescent="0.25">
      <c r="A17" s="513"/>
      <c r="B17" s="514"/>
      <c r="C17" s="514"/>
      <c r="D17" s="514"/>
      <c r="E17" s="514"/>
      <c r="F17" s="514"/>
      <c r="G17" s="514"/>
    </row>
    <row r="18" spans="1:7" hidden="1" x14ac:dyDescent="0.25">
      <c r="F18" s="511"/>
    </row>
    <row r="20" spans="1:7" hidden="1" x14ac:dyDescent="0.25">
      <c r="F20" s="511"/>
    </row>
    <row r="21" spans="1:7" hidden="1" x14ac:dyDescent="0.25">
      <c r="F21" s="511"/>
    </row>
    <row r="23" spans="1:7" hidden="1" x14ac:dyDescent="0.25">
      <c r="F23" s="511"/>
    </row>
  </sheetData>
  <mergeCells count="2">
    <mergeCell ref="A3:G3"/>
    <mergeCell ref="A4:G4"/>
  </mergeCells>
  <pageMargins left="0.39370078740157483" right="0.39370078740157483" top="0.98425196850393704" bottom="0.98425196850393704" header="0" footer="0"/>
  <pageSetup scale="85" orientation="landscape" r:id="rId1"/>
  <headerFooter alignWithMargins="0"/>
  <ignoredErrors>
    <ignoredError sqref="B11:F16 G12:G16 G7:G10 G17" unlockedFormula="1"/>
    <ignoredError sqref="G11" formula="1" unlockedFormula="1"/>
  </ignoredError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E7F0B-2034-4B52-8A6F-0B32041572BC}">
  <dimension ref="A1:F22"/>
  <sheetViews>
    <sheetView showGridLines="0" zoomScaleNormal="100" workbookViewId="0"/>
  </sheetViews>
  <sheetFormatPr baseColWidth="10" defaultColWidth="0" defaultRowHeight="12.75" zeroHeight="1" x14ac:dyDescent="0.2"/>
  <cols>
    <col min="1" max="1" width="19.28515625" style="35" customWidth="1"/>
    <col min="2" max="4" width="20.28515625" style="515" customWidth="1"/>
    <col min="5" max="5" width="1.28515625" style="35" hidden="1" customWidth="1"/>
    <col min="6" max="6" width="0" style="516" hidden="1" customWidth="1"/>
    <col min="7" max="16384" width="11.42578125" style="35" hidden="1"/>
  </cols>
  <sheetData>
    <row r="1" spans="1:5" ht="18.75" customHeight="1" x14ac:dyDescent="0.3">
      <c r="A1" s="32" t="s">
        <v>463</v>
      </c>
    </row>
    <row r="2" spans="1:5" ht="18.75" x14ac:dyDescent="0.3">
      <c r="A2" s="32" t="s">
        <v>479</v>
      </c>
    </row>
    <row r="3" spans="1:5" ht="12.75" customHeight="1" x14ac:dyDescent="0.25">
      <c r="A3" s="1225" t="s">
        <v>479</v>
      </c>
      <c r="B3" s="1225"/>
      <c r="C3" s="1225"/>
      <c r="D3" s="1225"/>
    </row>
    <row r="4" spans="1:5" ht="15.75" x14ac:dyDescent="0.25">
      <c r="A4" s="1226" t="s">
        <v>122</v>
      </c>
      <c r="B4" s="1226"/>
      <c r="C4" s="1226"/>
      <c r="D4" s="1226"/>
    </row>
    <row r="5" spans="1:5" ht="46.5" customHeight="1" x14ac:dyDescent="0.2">
      <c r="A5" s="418" t="s">
        <v>109</v>
      </c>
      <c r="B5" s="418" t="s">
        <v>480</v>
      </c>
      <c r="C5" s="418" t="s">
        <v>481</v>
      </c>
      <c r="D5" s="418" t="s">
        <v>482</v>
      </c>
    </row>
    <row r="6" spans="1:5" ht="15.75" x14ac:dyDescent="0.2">
      <c r="A6" s="517" t="s">
        <v>465</v>
      </c>
      <c r="B6" s="518">
        <v>34450777</v>
      </c>
      <c r="C6" s="518">
        <v>5352759</v>
      </c>
      <c r="D6" s="518">
        <v>29098018</v>
      </c>
    </row>
    <row r="7" spans="1:5" ht="15.75" x14ac:dyDescent="0.25">
      <c r="A7" s="158" t="s">
        <v>466</v>
      </c>
      <c r="B7" s="519">
        <v>86315158</v>
      </c>
      <c r="C7" s="519">
        <v>26430671</v>
      </c>
      <c r="D7" s="519">
        <v>59884487</v>
      </c>
    </row>
    <row r="8" spans="1:5" ht="15.75" x14ac:dyDescent="0.25">
      <c r="A8" s="156" t="s">
        <v>123</v>
      </c>
      <c r="B8" s="520">
        <f>+B6+B7</f>
        <v>120765935</v>
      </c>
      <c r="C8" s="520">
        <f>+C6+C7</f>
        <v>31783430</v>
      </c>
      <c r="D8" s="520">
        <f>+D6+D7</f>
        <v>88982505</v>
      </c>
    </row>
    <row r="9" spans="1:5" hidden="1" x14ac:dyDescent="0.2">
      <c r="B9" s="35"/>
      <c r="C9" s="35"/>
    </row>
    <row r="10" spans="1:5" hidden="1" x14ac:dyDescent="0.2">
      <c r="B10" s="35"/>
      <c r="C10" s="35"/>
    </row>
    <row r="11" spans="1:5" hidden="1" x14ac:dyDescent="0.2">
      <c r="B11" s="130"/>
      <c r="C11" s="130"/>
      <c r="D11" s="521"/>
    </row>
    <row r="12" spans="1:5" hidden="1" x14ac:dyDescent="0.2">
      <c r="B12" s="181"/>
      <c r="C12" s="181"/>
      <c r="D12" s="181"/>
    </row>
    <row r="13" spans="1:5" hidden="1" x14ac:dyDescent="0.2">
      <c r="B13" s="181"/>
      <c r="C13" s="181"/>
      <c r="D13" s="181"/>
    </row>
    <row r="14" spans="1:5" hidden="1" x14ac:dyDescent="0.2">
      <c r="B14" s="35"/>
      <c r="C14" s="35"/>
    </row>
    <row r="15" spans="1:5" hidden="1" x14ac:dyDescent="0.2">
      <c r="B15" s="130"/>
      <c r="C15" s="130"/>
      <c r="D15" s="521"/>
      <c r="E15" s="521"/>
    </row>
    <row r="16" spans="1:5" hidden="1" x14ac:dyDescent="0.2">
      <c r="B16" s="35"/>
      <c r="C16" s="35"/>
    </row>
    <row r="17" spans="2:3" hidden="1" x14ac:dyDescent="0.2">
      <c r="B17" s="35"/>
      <c r="C17" s="35"/>
    </row>
    <row r="18" spans="2:3" hidden="1" x14ac:dyDescent="0.2">
      <c r="B18" s="35"/>
      <c r="C18" s="35"/>
    </row>
    <row r="19" spans="2:3" hidden="1" x14ac:dyDescent="0.2">
      <c r="B19" s="35"/>
      <c r="C19" s="35"/>
    </row>
    <row r="20" spans="2:3" hidden="1" x14ac:dyDescent="0.2">
      <c r="B20" s="35"/>
      <c r="C20" s="35"/>
    </row>
    <row r="21" spans="2:3" hidden="1" x14ac:dyDescent="0.2">
      <c r="B21" s="35"/>
      <c r="C21" s="35"/>
    </row>
    <row r="22" spans="2:3" hidden="1" x14ac:dyDescent="0.2">
      <c r="B22" s="35"/>
      <c r="C22" s="35"/>
    </row>
  </sheetData>
  <mergeCells count="2">
    <mergeCell ref="A3:D3"/>
    <mergeCell ref="A4:D4"/>
  </mergeCells>
  <pageMargins left="0.78740157480314965" right="0.78740157480314965" top="0.98425196850393704" bottom="0.98425196850393704" header="0" footer="0"/>
  <pageSetup orientation="portrait"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09311-8A0E-45E1-84EE-EE6687254C6D}">
  <dimension ref="A1:H78"/>
  <sheetViews>
    <sheetView showGridLines="0" zoomScaleNormal="100" workbookViewId="0"/>
  </sheetViews>
  <sheetFormatPr baseColWidth="10" defaultColWidth="0" defaultRowHeight="12.75" zeroHeight="1" x14ac:dyDescent="0.2"/>
  <cols>
    <col min="1" max="1" width="41.5703125" style="36" customWidth="1"/>
    <col min="2" max="3" width="19.140625" style="36" customWidth="1"/>
    <col min="4" max="4" width="17.5703125" style="36" hidden="1" customWidth="1"/>
    <col min="5" max="5" width="37.28515625" style="36" hidden="1" customWidth="1"/>
    <col min="6" max="6" width="18.5703125" style="36" hidden="1" customWidth="1"/>
    <col min="7" max="7" width="11.42578125" style="36" hidden="1" customWidth="1"/>
    <col min="8" max="8" width="15.42578125" style="36" hidden="1" customWidth="1"/>
    <col min="9" max="16384" width="11.42578125" style="36" hidden="1"/>
  </cols>
  <sheetData>
    <row r="1" spans="1:8" ht="18.75" x14ac:dyDescent="0.3">
      <c r="A1" s="277" t="s">
        <v>770</v>
      </c>
    </row>
    <row r="2" spans="1:8" ht="15.75" x14ac:dyDescent="0.25">
      <c r="A2" s="1200" t="s">
        <v>5</v>
      </c>
      <c r="B2" s="1200"/>
      <c r="C2" s="1200"/>
    </row>
    <row r="3" spans="1:8" ht="15.75" x14ac:dyDescent="0.25">
      <c r="A3" s="1201" t="s">
        <v>122</v>
      </c>
      <c r="B3" s="1201"/>
      <c r="C3" s="1201"/>
    </row>
    <row r="4" spans="1:8" s="40" customFormat="1" ht="31.5" x14ac:dyDescent="0.2">
      <c r="A4" s="422" t="s">
        <v>109</v>
      </c>
      <c r="B4" s="104" t="s">
        <v>128</v>
      </c>
      <c r="C4" s="425" t="s">
        <v>129</v>
      </c>
    </row>
    <row r="5" spans="1:8" s="491" customFormat="1" ht="15.75" x14ac:dyDescent="0.2">
      <c r="A5" s="882" t="s">
        <v>464</v>
      </c>
      <c r="B5" s="883">
        <f>SUM(B6:B12)</f>
        <v>2145985241</v>
      </c>
      <c r="C5" s="883">
        <f>SUM(C6:C12)</f>
        <v>2158638015</v>
      </c>
      <c r="E5" s="884"/>
    </row>
    <row r="6" spans="1:8" ht="15.75" x14ac:dyDescent="0.2">
      <c r="A6" s="448" t="s">
        <v>415</v>
      </c>
      <c r="B6" s="885">
        <v>405334483</v>
      </c>
      <c r="C6" s="885">
        <v>409639778</v>
      </c>
      <c r="E6" s="884"/>
      <c r="F6" s="885"/>
      <c r="G6" s="885"/>
    </row>
    <row r="7" spans="1:8" ht="15.75" x14ac:dyDescent="0.2">
      <c r="A7" s="886" t="s">
        <v>771</v>
      </c>
      <c r="B7" s="885">
        <v>42920086</v>
      </c>
      <c r="C7" s="885">
        <v>38056679</v>
      </c>
      <c r="E7" s="884"/>
      <c r="F7" s="885"/>
      <c r="G7" s="885"/>
      <c r="H7" s="342"/>
    </row>
    <row r="8" spans="1:8" ht="15.75" x14ac:dyDescent="0.2">
      <c r="A8" s="887" t="s">
        <v>416</v>
      </c>
      <c r="B8" s="885">
        <v>918187542</v>
      </c>
      <c r="C8" s="885">
        <v>947344377</v>
      </c>
      <c r="E8" s="884"/>
      <c r="F8" s="885"/>
      <c r="G8" s="885"/>
    </row>
    <row r="9" spans="1:8" ht="15.75" x14ac:dyDescent="0.2">
      <c r="A9" s="886" t="s">
        <v>772</v>
      </c>
      <c r="B9" s="885">
        <v>566846933</v>
      </c>
      <c r="C9" s="885">
        <v>552421175</v>
      </c>
      <c r="D9" s="500"/>
      <c r="E9" s="884"/>
      <c r="F9" s="885"/>
      <c r="G9" s="885"/>
    </row>
    <row r="10" spans="1:8" ht="15.75" x14ac:dyDescent="0.2">
      <c r="A10" s="887" t="s">
        <v>773</v>
      </c>
      <c r="B10" s="888">
        <v>22299993</v>
      </c>
      <c r="C10" s="885">
        <v>22796059</v>
      </c>
      <c r="E10" s="884"/>
      <c r="F10" s="885"/>
      <c r="G10" s="885"/>
    </row>
    <row r="11" spans="1:8" ht="15.75" x14ac:dyDescent="0.2">
      <c r="A11" s="886" t="s">
        <v>774</v>
      </c>
      <c r="B11" s="888">
        <v>177590287</v>
      </c>
      <c r="C11" s="885">
        <v>176221918</v>
      </c>
      <c r="D11" s="500"/>
      <c r="E11" s="884"/>
      <c r="F11" s="885"/>
      <c r="G11" s="885"/>
    </row>
    <row r="12" spans="1:8" ht="15.75" x14ac:dyDescent="0.2">
      <c r="A12" s="887" t="s">
        <v>775</v>
      </c>
      <c r="B12" s="888">
        <v>12805917</v>
      </c>
      <c r="C12" s="885">
        <v>12158029</v>
      </c>
      <c r="D12" s="500"/>
      <c r="E12" s="884"/>
      <c r="F12" s="885"/>
      <c r="G12" s="885"/>
    </row>
    <row r="13" spans="1:8" ht="15.75" x14ac:dyDescent="0.2">
      <c r="A13" s="889" t="s">
        <v>776</v>
      </c>
      <c r="B13" s="890">
        <f>SUM(B14:B18)</f>
        <v>-611562867</v>
      </c>
      <c r="C13" s="890">
        <f>SUM(C14:C18)</f>
        <v>-582813108</v>
      </c>
      <c r="E13" s="884"/>
      <c r="F13" s="891"/>
    </row>
    <row r="14" spans="1:8" s="491" customFormat="1" ht="15.75" x14ac:dyDescent="0.2">
      <c r="A14" s="887" t="s">
        <v>416</v>
      </c>
      <c r="B14" s="885">
        <v>-152670067</v>
      </c>
      <c r="C14" s="885">
        <v>-136884191</v>
      </c>
      <c r="D14" s="891"/>
      <c r="E14" s="884"/>
      <c r="F14" s="885"/>
    </row>
    <row r="15" spans="1:8" ht="15.75" x14ac:dyDescent="0.2">
      <c r="A15" s="886" t="s">
        <v>772</v>
      </c>
      <c r="B15" s="888">
        <v>-303864792</v>
      </c>
      <c r="C15" s="885">
        <v>-286313592</v>
      </c>
      <c r="D15" s="891"/>
      <c r="E15" s="884"/>
      <c r="F15" s="885"/>
    </row>
    <row r="16" spans="1:8" ht="15.75" x14ac:dyDescent="0.2">
      <c r="A16" s="887" t="s">
        <v>773</v>
      </c>
      <c r="B16" s="888">
        <v>-17493078</v>
      </c>
      <c r="C16" s="885">
        <v>-18057962</v>
      </c>
      <c r="D16" s="891"/>
      <c r="E16" s="884"/>
      <c r="F16" s="342"/>
    </row>
    <row r="17" spans="1:6" ht="15.75" x14ac:dyDescent="0.2">
      <c r="A17" s="886" t="s">
        <v>774</v>
      </c>
      <c r="B17" s="888">
        <v>-128062828</v>
      </c>
      <c r="C17" s="885">
        <v>-132463341</v>
      </c>
      <c r="D17" s="891"/>
      <c r="E17" s="884"/>
      <c r="F17" s="885"/>
    </row>
    <row r="18" spans="1:6" ht="15.75" x14ac:dyDescent="0.2">
      <c r="A18" s="887" t="s">
        <v>775</v>
      </c>
      <c r="B18" s="888">
        <v>-9472102</v>
      </c>
      <c r="C18" s="885">
        <v>-9094022</v>
      </c>
      <c r="D18" s="891"/>
      <c r="E18" s="884"/>
      <c r="F18" s="885"/>
    </row>
    <row r="19" spans="1:6" ht="15.75" x14ac:dyDescent="0.2">
      <c r="A19" s="892" t="s">
        <v>171</v>
      </c>
      <c r="B19" s="893">
        <f>+B5+B13</f>
        <v>1534422374</v>
      </c>
      <c r="C19" s="893">
        <f>+C5+C13</f>
        <v>1575824907</v>
      </c>
      <c r="E19" s="884"/>
    </row>
    <row r="20" spans="1:6" hidden="1" x14ac:dyDescent="0.2">
      <c r="B20" s="500"/>
      <c r="C20" s="500"/>
    </row>
    <row r="21" spans="1:6" hidden="1" x14ac:dyDescent="0.2">
      <c r="B21" s="500"/>
      <c r="C21" s="500"/>
    </row>
    <row r="22" spans="1:6" hidden="1" x14ac:dyDescent="0.2">
      <c r="B22" s="500"/>
      <c r="C22" s="500"/>
    </row>
    <row r="23" spans="1:6" hidden="1" x14ac:dyDescent="0.2">
      <c r="B23" s="500"/>
      <c r="C23" s="500"/>
    </row>
    <row r="24" spans="1:6" hidden="1" x14ac:dyDescent="0.2">
      <c r="B24" s="500"/>
      <c r="C24" s="500"/>
    </row>
    <row r="25" spans="1:6" hidden="1" x14ac:dyDescent="0.2">
      <c r="B25" s="500"/>
      <c r="C25" s="500"/>
    </row>
    <row r="26" spans="1:6" hidden="1" x14ac:dyDescent="0.2">
      <c r="B26" s="500"/>
      <c r="C26" s="500"/>
    </row>
    <row r="27" spans="1:6" hidden="1" x14ac:dyDescent="0.2">
      <c r="B27" s="500"/>
      <c r="C27" s="500"/>
    </row>
    <row r="28" spans="1:6" hidden="1" x14ac:dyDescent="0.2">
      <c r="B28" s="500"/>
      <c r="C28" s="500"/>
    </row>
    <row r="29" spans="1:6" hidden="1" x14ac:dyDescent="0.2">
      <c r="B29" s="500"/>
      <c r="C29" s="500"/>
    </row>
    <row r="30" spans="1:6" hidden="1" x14ac:dyDescent="0.2">
      <c r="B30" s="500"/>
      <c r="C30" s="500"/>
    </row>
    <row r="31" spans="1:6" hidden="1" x14ac:dyDescent="0.2">
      <c r="B31" s="500"/>
      <c r="C31" s="500"/>
    </row>
    <row r="32" spans="1:6" hidden="1" x14ac:dyDescent="0.2">
      <c r="B32" s="500"/>
      <c r="C32" s="500"/>
    </row>
    <row r="33" spans="2:3" hidden="1" x14ac:dyDescent="0.2">
      <c r="B33" s="500"/>
      <c r="C33" s="500"/>
    </row>
    <row r="34" spans="2:3" hidden="1" x14ac:dyDescent="0.2">
      <c r="B34" s="500"/>
      <c r="C34" s="500"/>
    </row>
    <row r="35" spans="2:3" hidden="1" x14ac:dyDescent="0.2">
      <c r="B35" s="500"/>
      <c r="C35" s="500"/>
    </row>
    <row r="36" spans="2:3" hidden="1" x14ac:dyDescent="0.2">
      <c r="B36" s="500"/>
      <c r="C36" s="500"/>
    </row>
    <row r="37" spans="2:3" hidden="1" x14ac:dyDescent="0.2">
      <c r="B37" s="500"/>
      <c r="C37" s="500"/>
    </row>
    <row r="38" spans="2:3" hidden="1" x14ac:dyDescent="0.2">
      <c r="B38" s="500"/>
      <c r="C38" s="500"/>
    </row>
    <row r="39" spans="2:3" hidden="1" x14ac:dyDescent="0.2">
      <c r="B39" s="500"/>
      <c r="C39" s="500"/>
    </row>
    <row r="40" spans="2:3" hidden="1" x14ac:dyDescent="0.2">
      <c r="B40" s="500"/>
      <c r="C40" s="500"/>
    </row>
    <row r="41" spans="2:3" hidden="1" x14ac:dyDescent="0.2">
      <c r="B41" s="500"/>
      <c r="C41" s="500"/>
    </row>
    <row r="42" spans="2:3" hidden="1" x14ac:dyDescent="0.2">
      <c r="B42" s="500"/>
      <c r="C42" s="500"/>
    </row>
    <row r="43" spans="2:3" hidden="1" x14ac:dyDescent="0.2">
      <c r="B43" s="500"/>
      <c r="C43" s="500"/>
    </row>
    <row r="44" spans="2:3" hidden="1" x14ac:dyDescent="0.2">
      <c r="B44" s="500"/>
      <c r="C44" s="500"/>
    </row>
    <row r="45" spans="2:3" hidden="1" x14ac:dyDescent="0.2">
      <c r="B45" s="500"/>
      <c r="C45" s="500"/>
    </row>
    <row r="46" spans="2:3" hidden="1" x14ac:dyDescent="0.2">
      <c r="B46" s="500"/>
      <c r="C46" s="500"/>
    </row>
    <row r="47" spans="2:3" hidden="1" x14ac:dyDescent="0.2">
      <c r="B47" s="500"/>
      <c r="C47" s="500"/>
    </row>
    <row r="48" spans="2:3" hidden="1" x14ac:dyDescent="0.2">
      <c r="B48" s="500"/>
      <c r="C48" s="500"/>
    </row>
    <row r="49" spans="2:3" hidden="1" x14ac:dyDescent="0.2">
      <c r="B49" s="500"/>
      <c r="C49" s="500"/>
    </row>
    <row r="50" spans="2:3" hidden="1" x14ac:dyDescent="0.2">
      <c r="B50" s="500"/>
      <c r="C50" s="500"/>
    </row>
    <row r="51" spans="2:3" hidden="1" x14ac:dyDescent="0.2">
      <c r="B51" s="500"/>
      <c r="C51" s="500"/>
    </row>
    <row r="52" spans="2:3" hidden="1" x14ac:dyDescent="0.2">
      <c r="B52" s="500"/>
      <c r="C52" s="500"/>
    </row>
    <row r="53" spans="2:3" hidden="1" x14ac:dyDescent="0.2">
      <c r="B53" s="500"/>
      <c r="C53" s="500"/>
    </row>
    <row r="54" spans="2:3" hidden="1" x14ac:dyDescent="0.2">
      <c r="B54" s="500"/>
      <c r="C54" s="500"/>
    </row>
    <row r="55" spans="2:3" hidden="1" x14ac:dyDescent="0.2">
      <c r="B55" s="500"/>
      <c r="C55" s="500"/>
    </row>
    <row r="56" spans="2:3" hidden="1" x14ac:dyDescent="0.2">
      <c r="B56" s="500"/>
      <c r="C56" s="500"/>
    </row>
    <row r="57" spans="2:3" hidden="1" x14ac:dyDescent="0.2">
      <c r="B57" s="500"/>
      <c r="C57" s="500"/>
    </row>
    <row r="58" spans="2:3" hidden="1" x14ac:dyDescent="0.2">
      <c r="B58" s="500"/>
      <c r="C58" s="500"/>
    </row>
    <row r="59" spans="2:3" hidden="1" x14ac:dyDescent="0.2">
      <c r="B59" s="500"/>
      <c r="C59" s="500"/>
    </row>
    <row r="60" spans="2:3" hidden="1" x14ac:dyDescent="0.2">
      <c r="B60" s="500"/>
      <c r="C60" s="500"/>
    </row>
    <row r="61" spans="2:3" hidden="1" x14ac:dyDescent="0.2">
      <c r="B61" s="500"/>
      <c r="C61" s="500"/>
    </row>
    <row r="62" spans="2:3" hidden="1" x14ac:dyDescent="0.2">
      <c r="B62" s="500"/>
      <c r="C62" s="500"/>
    </row>
    <row r="63" spans="2:3" hidden="1" x14ac:dyDescent="0.2">
      <c r="B63" s="500"/>
      <c r="C63" s="500"/>
    </row>
    <row r="64" spans="2:3" hidden="1" x14ac:dyDescent="0.2">
      <c r="B64" s="500"/>
      <c r="C64" s="500"/>
    </row>
    <row r="65" spans="2:3" hidden="1" x14ac:dyDescent="0.2">
      <c r="B65" s="500"/>
      <c r="C65" s="500"/>
    </row>
    <row r="66" spans="2:3" hidden="1" x14ac:dyDescent="0.2">
      <c r="B66" s="500"/>
      <c r="C66" s="500"/>
    </row>
    <row r="67" spans="2:3" hidden="1" x14ac:dyDescent="0.2">
      <c r="B67" s="500"/>
      <c r="C67" s="500"/>
    </row>
    <row r="68" spans="2:3" hidden="1" x14ac:dyDescent="0.2">
      <c r="B68" s="500"/>
      <c r="C68" s="500"/>
    </row>
    <row r="69" spans="2:3" hidden="1" x14ac:dyDescent="0.2">
      <c r="B69" s="500"/>
      <c r="C69" s="500"/>
    </row>
    <row r="70" spans="2:3" hidden="1" x14ac:dyDescent="0.2">
      <c r="B70" s="500"/>
      <c r="C70" s="500"/>
    </row>
    <row r="71" spans="2:3" hidden="1" x14ac:dyDescent="0.2">
      <c r="B71" s="500"/>
      <c r="C71" s="500"/>
    </row>
    <row r="72" spans="2:3" hidden="1" x14ac:dyDescent="0.2">
      <c r="B72" s="500"/>
      <c r="C72" s="500"/>
    </row>
    <row r="73" spans="2:3" hidden="1" x14ac:dyDescent="0.2">
      <c r="B73" s="500"/>
      <c r="C73" s="500"/>
    </row>
    <row r="74" spans="2:3" hidden="1" x14ac:dyDescent="0.2">
      <c r="B74" s="500"/>
      <c r="C74" s="500"/>
    </row>
    <row r="75" spans="2:3" hidden="1" x14ac:dyDescent="0.2">
      <c r="B75" s="500"/>
      <c r="C75" s="500"/>
    </row>
    <row r="76" spans="2:3" hidden="1" x14ac:dyDescent="0.2">
      <c r="B76" s="500"/>
      <c r="C76" s="500"/>
    </row>
    <row r="77" spans="2:3" hidden="1" x14ac:dyDescent="0.2">
      <c r="B77" s="500"/>
      <c r="C77" s="500"/>
    </row>
    <row r="78" spans="2:3" hidden="1" x14ac:dyDescent="0.2">
      <c r="B78" s="500"/>
      <c r="C78" s="500"/>
    </row>
  </sheetData>
  <mergeCells count="2">
    <mergeCell ref="A2:C2"/>
    <mergeCell ref="A3:C3"/>
  </mergeCells>
  <pageMargins left="0.7" right="0.7" top="0.75" bottom="0.75" header="0.3" footer="0.3"/>
  <pageSetup orientation="portrait" horizontalDpi="90" verticalDpi="90"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EAF8D-548A-47F0-8E6E-180F1F1B22D7}">
  <dimension ref="A1:S19"/>
  <sheetViews>
    <sheetView showGridLines="0" zoomScaleNormal="100" workbookViewId="0"/>
  </sheetViews>
  <sheetFormatPr baseColWidth="10" defaultColWidth="0" defaultRowHeight="12.75" zeroHeight="1" x14ac:dyDescent="0.2"/>
  <cols>
    <col min="1" max="1" width="28.5703125" style="36" customWidth="1"/>
    <col min="2" max="8" width="15.42578125" style="36" customWidth="1"/>
    <col min="9" max="9" width="13.42578125" style="36" hidden="1" customWidth="1"/>
    <col min="10" max="10" width="15.28515625" style="276" bestFit="1" customWidth="1"/>
    <col min="11" max="11" width="16.5703125" style="36" hidden="1" customWidth="1"/>
    <col min="12" max="12" width="12.85546875" style="36" hidden="1" customWidth="1"/>
    <col min="13" max="14" width="12.140625" style="36" hidden="1" customWidth="1"/>
    <col min="15" max="15" width="17" style="36" hidden="1" customWidth="1"/>
    <col min="16" max="16" width="21" style="36" hidden="1" customWidth="1"/>
    <col min="17" max="17" width="18.42578125" style="36" hidden="1" customWidth="1"/>
    <col min="18" max="18" width="17" style="36" hidden="1" customWidth="1"/>
    <col min="19" max="19" width="11.5703125" style="36" hidden="1" customWidth="1"/>
    <col min="20" max="16384" width="11.42578125" style="36" hidden="1"/>
  </cols>
  <sheetData>
    <row r="1" spans="1:12" ht="18.75" x14ac:dyDescent="0.3">
      <c r="A1" s="277" t="s">
        <v>777</v>
      </c>
    </row>
    <row r="2" spans="1:12" ht="18.75" x14ac:dyDescent="0.3">
      <c r="A2" s="118" t="s">
        <v>778</v>
      </c>
    </row>
    <row r="3" spans="1:12" ht="15.75" x14ac:dyDescent="0.25">
      <c r="A3" s="1200" t="s">
        <v>5</v>
      </c>
      <c r="B3" s="1200"/>
      <c r="C3" s="1200"/>
      <c r="D3" s="1200"/>
      <c r="E3" s="1200"/>
      <c r="F3" s="1200"/>
      <c r="G3" s="1200"/>
      <c r="H3" s="1200"/>
      <c r="I3" s="1200"/>
      <c r="J3" s="1200"/>
    </row>
    <row r="4" spans="1:12" ht="15.75" x14ac:dyDescent="0.2">
      <c r="A4" s="1199" t="s">
        <v>122</v>
      </c>
      <c r="B4" s="1199"/>
      <c r="C4" s="1199"/>
      <c r="D4" s="1199"/>
      <c r="E4" s="1199"/>
      <c r="F4" s="1199"/>
      <c r="G4" s="1199"/>
      <c r="H4" s="1199"/>
      <c r="I4" s="1199"/>
      <c r="J4" s="1199"/>
    </row>
    <row r="5" spans="1:12" ht="63" x14ac:dyDescent="0.2">
      <c r="A5" s="894" t="s">
        <v>109</v>
      </c>
      <c r="B5" s="895" t="s">
        <v>415</v>
      </c>
      <c r="C5" s="895" t="s">
        <v>771</v>
      </c>
      <c r="D5" s="895" t="s">
        <v>416</v>
      </c>
      <c r="E5" s="895" t="s">
        <v>772</v>
      </c>
      <c r="F5" s="895" t="s">
        <v>779</v>
      </c>
      <c r="G5" s="895" t="s">
        <v>774</v>
      </c>
      <c r="H5" s="895" t="s">
        <v>775</v>
      </c>
      <c r="I5" s="895" t="s">
        <v>780</v>
      </c>
      <c r="J5" s="895" t="s">
        <v>123</v>
      </c>
    </row>
    <row r="6" spans="1:12" s="491" customFormat="1" ht="15.75" x14ac:dyDescent="0.2">
      <c r="A6" s="896" t="s">
        <v>417</v>
      </c>
      <c r="B6" s="897">
        <v>410894413</v>
      </c>
      <c r="C6" s="897">
        <v>55827148</v>
      </c>
      <c r="D6" s="897">
        <v>784159622</v>
      </c>
      <c r="E6" s="897">
        <v>249970810</v>
      </c>
      <c r="F6" s="897">
        <v>4461325</v>
      </c>
      <c r="G6" s="897">
        <v>48542064</v>
      </c>
      <c r="H6" s="897">
        <v>3457322</v>
      </c>
      <c r="I6" s="897">
        <v>0</v>
      </c>
      <c r="J6" s="897">
        <v>1557312704</v>
      </c>
    </row>
    <row r="7" spans="1:12" ht="15.75" x14ac:dyDescent="0.2">
      <c r="A7" s="898" t="s">
        <v>283</v>
      </c>
      <c r="B7" s="899">
        <v>84232</v>
      </c>
      <c r="C7" s="899">
        <v>24310110</v>
      </c>
      <c r="D7" s="899">
        <v>6880417</v>
      </c>
      <c r="E7" s="900">
        <v>43269050</v>
      </c>
      <c r="F7" s="900">
        <v>1061735</v>
      </c>
      <c r="G7" s="900">
        <v>8943596</v>
      </c>
      <c r="H7" s="900">
        <v>0</v>
      </c>
      <c r="I7" s="899">
        <v>0</v>
      </c>
      <c r="J7" s="901">
        <f>+SUM(B7:I7)</f>
        <v>84549140</v>
      </c>
    </row>
    <row r="8" spans="1:12" ht="15.75" x14ac:dyDescent="0.2">
      <c r="A8" s="898" t="s">
        <v>418</v>
      </c>
      <c r="B8" s="899">
        <v>0</v>
      </c>
      <c r="C8" s="899">
        <v>0</v>
      </c>
      <c r="D8" s="899">
        <v>0</v>
      </c>
      <c r="E8" s="900">
        <v>-427188</v>
      </c>
      <c r="F8" s="900">
        <v>-5727</v>
      </c>
      <c r="G8" s="900">
        <v>-117918</v>
      </c>
      <c r="H8" s="900">
        <v>-4033</v>
      </c>
      <c r="I8" s="899">
        <v>0</v>
      </c>
      <c r="J8" s="901">
        <f>+SUM(B8:I8)</f>
        <v>-554866</v>
      </c>
    </row>
    <row r="9" spans="1:12" ht="15.75" x14ac:dyDescent="0.2">
      <c r="A9" s="898" t="s">
        <v>282</v>
      </c>
      <c r="B9" s="899">
        <v>-1338867</v>
      </c>
      <c r="C9" s="899">
        <v>-42080579</v>
      </c>
      <c r="D9" s="899">
        <v>41726678</v>
      </c>
      <c r="E9" s="900">
        <v>-3385517</v>
      </c>
      <c r="F9" s="900">
        <v>93617</v>
      </c>
      <c r="G9" s="900">
        <v>3585744</v>
      </c>
      <c r="H9" s="900">
        <v>0</v>
      </c>
      <c r="I9" s="899">
        <v>0</v>
      </c>
      <c r="J9" s="901">
        <f>+SUM(B9:I9)</f>
        <v>-1398924</v>
      </c>
    </row>
    <row r="10" spans="1:12" ht="15.75" x14ac:dyDescent="0.2">
      <c r="A10" s="898" t="s">
        <v>419</v>
      </c>
      <c r="B10" s="900">
        <v>0</v>
      </c>
      <c r="C10" s="900">
        <v>0</v>
      </c>
      <c r="D10" s="900">
        <v>-22306531</v>
      </c>
      <c r="E10" s="900">
        <v>-23432643</v>
      </c>
      <c r="F10" s="900">
        <v>-860223</v>
      </c>
      <c r="G10" s="900">
        <v>-17111057</v>
      </c>
      <c r="H10" s="900">
        <v>-389282</v>
      </c>
      <c r="I10" s="899">
        <v>0</v>
      </c>
      <c r="J10" s="901">
        <f>+SUM(B10:I10)</f>
        <v>-64099736</v>
      </c>
    </row>
    <row r="11" spans="1:12" ht="15.75" x14ac:dyDescent="0.2">
      <c r="A11" s="898" t="s">
        <v>478</v>
      </c>
      <c r="B11" s="900">
        <v>0</v>
      </c>
      <c r="C11" s="900">
        <v>0</v>
      </c>
      <c r="D11" s="900">
        <v>0</v>
      </c>
      <c r="E11" s="900">
        <v>113071</v>
      </c>
      <c r="F11" s="900">
        <v>-12630</v>
      </c>
      <c r="G11" s="900">
        <v>-83852</v>
      </c>
      <c r="H11" s="900">
        <v>0</v>
      </c>
      <c r="I11" s="899">
        <v>0</v>
      </c>
      <c r="J11" s="901">
        <f>+SUM(B11:I11)</f>
        <v>16589</v>
      </c>
    </row>
    <row r="12" spans="1:12" s="491" customFormat="1" ht="15.75" x14ac:dyDescent="0.2">
      <c r="A12" s="892" t="s">
        <v>420</v>
      </c>
      <c r="B12" s="902">
        <f t="shared" ref="B12:J12" si="0">SUM(B6:B11)</f>
        <v>409639778</v>
      </c>
      <c r="C12" s="902">
        <f t="shared" si="0"/>
        <v>38056679</v>
      </c>
      <c r="D12" s="902">
        <f t="shared" si="0"/>
        <v>810460186</v>
      </c>
      <c r="E12" s="902">
        <f t="shared" si="0"/>
        <v>266107583</v>
      </c>
      <c r="F12" s="902">
        <f>SUM(F6:F11)</f>
        <v>4738097</v>
      </c>
      <c r="G12" s="902">
        <f t="shared" si="0"/>
        <v>43758577</v>
      </c>
      <c r="H12" s="902">
        <f t="shared" si="0"/>
        <v>3064007</v>
      </c>
      <c r="I12" s="897">
        <f t="shared" si="0"/>
        <v>0</v>
      </c>
      <c r="J12" s="897">
        <f t="shared" si="0"/>
        <v>1575824907</v>
      </c>
    </row>
    <row r="13" spans="1:12" ht="15.75" x14ac:dyDescent="0.2">
      <c r="A13" s="898" t="s">
        <v>283</v>
      </c>
      <c r="B13" s="899">
        <v>0</v>
      </c>
      <c r="C13" s="899">
        <v>20292825</v>
      </c>
      <c r="D13" s="899">
        <v>1924882</v>
      </c>
      <c r="E13" s="899">
        <v>27524216</v>
      </c>
      <c r="F13" s="899">
        <v>470403</v>
      </c>
      <c r="G13" s="899">
        <v>12953864</v>
      </c>
      <c r="H13" s="899">
        <v>832627</v>
      </c>
      <c r="I13" s="899">
        <v>0</v>
      </c>
      <c r="J13" s="901">
        <f>+SUM(B13:I13)</f>
        <v>63998817</v>
      </c>
    </row>
    <row r="14" spans="1:12" ht="15.75" x14ac:dyDescent="0.2">
      <c r="A14" s="898" t="s">
        <v>418</v>
      </c>
      <c r="B14" s="899">
        <v>-4305295</v>
      </c>
      <c r="C14" s="899">
        <v>-4481294</v>
      </c>
      <c r="D14" s="899">
        <v>-32845811</v>
      </c>
      <c r="E14" s="899">
        <v>-123575</v>
      </c>
      <c r="F14" s="899">
        <v>-97988</v>
      </c>
      <c r="G14" s="899">
        <v>-219034</v>
      </c>
      <c r="H14" s="899">
        <v>-18474</v>
      </c>
      <c r="I14" s="899">
        <v>0</v>
      </c>
      <c r="J14" s="901">
        <f>+SUM(B14:I14)</f>
        <v>-42091471</v>
      </c>
    </row>
    <row r="15" spans="1:12" ht="15.75" x14ac:dyDescent="0.2">
      <c r="A15" s="898" t="s">
        <v>282</v>
      </c>
      <c r="B15" s="899">
        <v>0</v>
      </c>
      <c r="C15" s="899">
        <v>-10948124</v>
      </c>
      <c r="D15" s="899">
        <v>8738163</v>
      </c>
      <c r="E15" s="899">
        <v>-8571188</v>
      </c>
      <c r="F15" s="899">
        <v>516983</v>
      </c>
      <c r="G15" s="899">
        <v>8048087</v>
      </c>
      <c r="H15" s="899">
        <v>0</v>
      </c>
      <c r="I15" s="899">
        <v>0</v>
      </c>
      <c r="J15" s="901">
        <f>+SUM(B15:I15)</f>
        <v>-2216079</v>
      </c>
    </row>
    <row r="16" spans="1:12" ht="15.75" x14ac:dyDescent="0.2">
      <c r="A16" s="898" t="s">
        <v>419</v>
      </c>
      <c r="B16" s="899">
        <v>0</v>
      </c>
      <c r="C16" s="899">
        <v>0</v>
      </c>
      <c r="D16" s="899">
        <v>-22759945</v>
      </c>
      <c r="E16" s="899">
        <v>-22023149</v>
      </c>
      <c r="F16" s="899">
        <v>-835173</v>
      </c>
      <c r="G16" s="899">
        <v>-15143764</v>
      </c>
      <c r="H16" s="899">
        <v>-544345</v>
      </c>
      <c r="I16" s="899">
        <v>0</v>
      </c>
      <c r="J16" s="901">
        <f>+SUM(B16:I16)</f>
        <v>-61306376</v>
      </c>
      <c r="K16" s="500"/>
      <c r="L16" s="500"/>
    </row>
    <row r="17" spans="1:14" ht="15.75" x14ac:dyDescent="0.2">
      <c r="A17" s="898" t="s">
        <v>478</v>
      </c>
      <c r="B17" s="899">
        <v>0</v>
      </c>
      <c r="C17" s="899">
        <v>0</v>
      </c>
      <c r="D17" s="899">
        <v>0</v>
      </c>
      <c r="E17" s="899">
        <v>68254</v>
      </c>
      <c r="F17" s="899">
        <v>14593</v>
      </c>
      <c r="G17" s="899">
        <v>129729</v>
      </c>
      <c r="H17" s="899">
        <v>0</v>
      </c>
      <c r="I17" s="899">
        <v>0</v>
      </c>
      <c r="J17" s="901">
        <f>+SUM(B17:I17)</f>
        <v>212576</v>
      </c>
      <c r="K17" s="116"/>
      <c r="L17" s="116"/>
      <c r="M17" s="116"/>
      <c r="N17" s="903"/>
    </row>
    <row r="18" spans="1:14" ht="15.75" x14ac:dyDescent="0.2">
      <c r="A18" s="892" t="s">
        <v>421</v>
      </c>
      <c r="B18" s="902">
        <f t="shared" ref="B18:D18" si="1">SUM(B12:B17)</f>
        <v>405334483</v>
      </c>
      <c r="C18" s="902">
        <f>SUM(C12:C17)</f>
        <v>42920086</v>
      </c>
      <c r="D18" s="902">
        <f t="shared" si="1"/>
        <v>765517475</v>
      </c>
      <c r="E18" s="902">
        <f>SUM(E12:E17)</f>
        <v>262982141</v>
      </c>
      <c r="F18" s="902">
        <f>SUM(F12:F17)</f>
        <v>4806915</v>
      </c>
      <c r="G18" s="902">
        <f t="shared" ref="G18:I18" si="2">SUM(G12:G17)</f>
        <v>49527459</v>
      </c>
      <c r="H18" s="902">
        <f t="shared" si="2"/>
        <v>3333815</v>
      </c>
      <c r="I18" s="897">
        <f t="shared" si="2"/>
        <v>0</v>
      </c>
      <c r="J18" s="897">
        <f>SUM(J12:J17)</f>
        <v>1534422374</v>
      </c>
      <c r="K18" s="351"/>
      <c r="L18" s="500"/>
      <c r="M18" s="351"/>
    </row>
    <row r="19" spans="1:14" hidden="1" x14ac:dyDescent="0.2">
      <c r="B19" s="496"/>
      <c r="C19" s="496"/>
      <c r="D19" s="496"/>
      <c r="E19" s="496"/>
      <c r="F19" s="496"/>
      <c r="G19" s="496"/>
      <c r="H19" s="496"/>
      <c r="J19" s="496"/>
      <c r="K19" s="351"/>
      <c r="M19" s="351"/>
    </row>
  </sheetData>
  <mergeCells count="2">
    <mergeCell ref="A3:J3"/>
    <mergeCell ref="A4:J4"/>
  </mergeCells>
  <pageMargins left="0.39370078740157483" right="0.39370078740157483" top="0.98425196850393704" bottom="0.98425196850393704" header="0" footer="0"/>
  <pageSetup scale="85" orientation="landscape" r:id="rId1"/>
  <headerFooter alignWithMargins="0"/>
  <ignoredErrors>
    <ignoredError sqref="J12" formula="1"/>
  </ignoredError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849F4-ADF2-43F8-A393-AE63A31DADAF}">
  <dimension ref="A1:I8"/>
  <sheetViews>
    <sheetView showGridLines="0" zoomScaleNormal="100" workbookViewId="0"/>
  </sheetViews>
  <sheetFormatPr baseColWidth="10" defaultColWidth="0" defaultRowHeight="15.75" zeroHeight="1" x14ac:dyDescent="0.25"/>
  <cols>
    <col min="1" max="1" width="37" style="381" customWidth="1"/>
    <col min="2" max="2" width="14.5703125" style="909" customWidth="1"/>
    <col min="3" max="3" width="17.5703125" style="909" customWidth="1"/>
    <col min="4" max="4" width="18.5703125" style="909" customWidth="1"/>
    <col min="5" max="8" width="11.85546875" style="381" hidden="1" customWidth="1"/>
    <col min="9" max="9" width="0" style="381" hidden="1" customWidth="1"/>
    <col min="10" max="16384" width="11.42578125" style="381" hidden="1"/>
  </cols>
  <sheetData>
    <row r="1" spans="1:9" s="36" customFormat="1" ht="18.75" x14ac:dyDescent="0.3">
      <c r="A1" s="277" t="s">
        <v>777</v>
      </c>
      <c r="I1" s="276"/>
    </row>
    <row r="2" spans="1:9" s="36" customFormat="1" ht="18.75" x14ac:dyDescent="0.3">
      <c r="A2" s="277" t="s">
        <v>781</v>
      </c>
      <c r="I2" s="276"/>
    </row>
    <row r="3" spans="1:9" ht="15.75" customHeight="1" x14ac:dyDescent="0.25">
      <c r="A3" s="1198" t="s">
        <v>781</v>
      </c>
      <c r="B3" s="1198"/>
      <c r="C3" s="1198"/>
      <c r="D3" s="1198"/>
    </row>
    <row r="4" spans="1:9" x14ac:dyDescent="0.25">
      <c r="A4" s="1199" t="s">
        <v>122</v>
      </c>
      <c r="B4" s="1199"/>
      <c r="C4" s="1199"/>
      <c r="D4" s="1199"/>
    </row>
    <row r="5" spans="1:9" ht="47.25" x14ac:dyDescent="0.25">
      <c r="A5" s="418" t="s">
        <v>109</v>
      </c>
      <c r="B5" s="418" t="s">
        <v>480</v>
      </c>
      <c r="C5" s="418" t="s">
        <v>782</v>
      </c>
      <c r="D5" s="418" t="s">
        <v>482</v>
      </c>
    </row>
    <row r="6" spans="1:9" x14ac:dyDescent="0.25">
      <c r="A6" s="517" t="s">
        <v>783</v>
      </c>
      <c r="B6" s="904">
        <v>19224166</v>
      </c>
      <c r="C6" s="904">
        <v>4118355</v>
      </c>
      <c r="D6" s="904">
        <v>15105812</v>
      </c>
      <c r="F6" s="905"/>
      <c r="G6" s="905"/>
      <c r="H6" s="905"/>
      <c r="I6" s="905"/>
    </row>
    <row r="7" spans="1:9" x14ac:dyDescent="0.25">
      <c r="A7" s="438" t="s">
        <v>772</v>
      </c>
      <c r="B7" s="906">
        <v>48926993</v>
      </c>
      <c r="C7" s="906">
        <v>23347401</v>
      </c>
      <c r="D7" s="906">
        <v>25579591</v>
      </c>
      <c r="F7" s="905"/>
      <c r="G7" s="905"/>
      <c r="H7" s="905"/>
      <c r="I7" s="905"/>
    </row>
    <row r="8" spans="1:9" x14ac:dyDescent="0.25">
      <c r="A8" s="907" t="s">
        <v>336</v>
      </c>
      <c r="B8" s="908">
        <f>SUM(B6:B7)</f>
        <v>68151159</v>
      </c>
      <c r="C8" s="908">
        <f>SUM(C6:C7)</f>
        <v>27465756</v>
      </c>
      <c r="D8" s="908">
        <f>SUM(D6:D7)</f>
        <v>40685403</v>
      </c>
    </row>
  </sheetData>
  <mergeCells count="2">
    <mergeCell ref="A3:D3"/>
    <mergeCell ref="A4:D4"/>
  </mergeCells>
  <pageMargins left="0.7" right="0.7" top="0.75" bottom="0.75" header="0.3" footer="0.3"/>
  <pageSetup orientation="portrait" horizontalDpi="360" verticalDpi="360"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F37DA-AC55-400E-8F69-A040969E70D5}">
  <dimension ref="A1:AI22"/>
  <sheetViews>
    <sheetView showGridLines="0" zoomScaleNormal="100" workbookViewId="0"/>
  </sheetViews>
  <sheetFormatPr baseColWidth="10" defaultColWidth="0" defaultRowHeight="12.75" zeroHeight="1" x14ac:dyDescent="0.25"/>
  <cols>
    <col min="1" max="1" width="51.7109375" style="234" customWidth="1"/>
    <col min="2" max="3" width="17.7109375" style="234" customWidth="1"/>
    <col min="4" max="4" width="3.28515625" style="234" hidden="1" customWidth="1"/>
    <col min="5" max="35" width="0" style="234" hidden="1" customWidth="1"/>
    <col min="36" max="16384" width="11.42578125" style="234" hidden="1"/>
  </cols>
  <sheetData>
    <row r="1" spans="1:35" ht="18.75" x14ac:dyDescent="0.25">
      <c r="A1" s="233" t="s">
        <v>777</v>
      </c>
    </row>
    <row r="2" spans="1:35" ht="18.75" x14ac:dyDescent="0.3">
      <c r="A2" s="118" t="s">
        <v>784</v>
      </c>
    </row>
    <row r="3" spans="1:35" s="910" customFormat="1" ht="15.75" x14ac:dyDescent="0.25">
      <c r="A3" s="1207" t="s">
        <v>784</v>
      </c>
      <c r="B3" s="1207"/>
      <c r="C3" s="1207"/>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502"/>
    </row>
    <row r="4" spans="1:35" s="910" customFormat="1" ht="15.75" x14ac:dyDescent="0.25">
      <c r="A4" s="1199" t="s">
        <v>122</v>
      </c>
      <c r="B4" s="1199"/>
      <c r="C4" s="1199"/>
      <c r="E4" s="502"/>
      <c r="F4" s="502"/>
      <c r="G4" s="502"/>
      <c r="H4" s="502"/>
      <c r="I4" s="502"/>
      <c r="J4" s="502"/>
      <c r="K4" s="502"/>
      <c r="L4" s="502"/>
      <c r="M4" s="502"/>
      <c r="N4" s="502"/>
      <c r="O4" s="502"/>
      <c r="P4" s="502"/>
      <c r="Q4" s="502"/>
      <c r="R4" s="502"/>
      <c r="S4" s="502"/>
      <c r="T4" s="502"/>
      <c r="U4" s="502"/>
      <c r="V4" s="502"/>
      <c r="W4" s="502"/>
      <c r="X4" s="502"/>
      <c r="Y4" s="502"/>
      <c r="Z4" s="502"/>
      <c r="AA4" s="502"/>
      <c r="AB4" s="502"/>
      <c r="AC4" s="502"/>
      <c r="AD4" s="502"/>
      <c r="AE4" s="502"/>
      <c r="AF4" s="502"/>
      <c r="AG4" s="502"/>
      <c r="AH4" s="502"/>
      <c r="AI4" s="502"/>
    </row>
    <row r="5" spans="1:35" s="911" customFormat="1" ht="30.75" customHeight="1" x14ac:dyDescent="0.25">
      <c r="A5" s="422" t="s">
        <v>109</v>
      </c>
      <c r="B5" s="104" t="s">
        <v>128</v>
      </c>
      <c r="C5" s="104" t="s">
        <v>129</v>
      </c>
      <c r="E5" s="912"/>
      <c r="F5" s="912"/>
      <c r="G5" s="912"/>
      <c r="H5" s="912"/>
      <c r="I5" s="912"/>
      <c r="J5" s="912"/>
      <c r="K5" s="912"/>
      <c r="L5" s="912"/>
      <c r="M5" s="912"/>
      <c r="N5" s="912"/>
      <c r="O5" s="912"/>
      <c r="P5" s="912"/>
      <c r="Q5" s="912"/>
      <c r="R5" s="912"/>
      <c r="S5" s="912"/>
      <c r="T5" s="912"/>
      <c r="U5" s="912"/>
      <c r="V5" s="912"/>
      <c r="W5" s="912"/>
      <c r="X5" s="912"/>
      <c r="Y5" s="912"/>
      <c r="Z5" s="912"/>
      <c r="AA5" s="912"/>
      <c r="AB5" s="912"/>
      <c r="AC5" s="912"/>
      <c r="AD5" s="912"/>
      <c r="AE5" s="912"/>
      <c r="AF5" s="912"/>
      <c r="AG5" s="912"/>
      <c r="AH5" s="912"/>
      <c r="AI5" s="912"/>
    </row>
    <row r="6" spans="1:35" s="502" customFormat="1" ht="15.75" x14ac:dyDescent="0.25">
      <c r="A6" s="913" t="s">
        <v>785</v>
      </c>
      <c r="B6" s="914">
        <f>+B8+B7</f>
        <v>300288</v>
      </c>
      <c r="C6" s="914">
        <f>+C8+C7</f>
        <v>403773</v>
      </c>
      <c r="D6" s="915"/>
    </row>
    <row r="7" spans="1:35" s="502" customFormat="1" ht="15.75" x14ac:dyDescent="0.25">
      <c r="A7" s="916" t="s">
        <v>786</v>
      </c>
      <c r="B7" s="917">
        <v>292050</v>
      </c>
      <c r="C7" s="917">
        <v>401825</v>
      </c>
      <c r="D7" s="915"/>
    </row>
    <row r="8" spans="1:35" s="502" customFormat="1" ht="15.75" x14ac:dyDescent="0.25">
      <c r="A8" s="916" t="s">
        <v>787</v>
      </c>
      <c r="B8" s="917">
        <v>8238</v>
      </c>
      <c r="C8" s="917">
        <v>1948</v>
      </c>
      <c r="D8" s="915"/>
    </row>
    <row r="9" spans="1:35" s="502" customFormat="1" ht="15.75" x14ac:dyDescent="0.25">
      <c r="A9" s="913" t="s">
        <v>788</v>
      </c>
      <c r="B9" s="914">
        <v>843192</v>
      </c>
      <c r="C9" s="914">
        <v>842192</v>
      </c>
      <c r="D9" s="915"/>
    </row>
    <row r="10" spans="1:35" s="502" customFormat="1" ht="15.75" x14ac:dyDescent="0.25">
      <c r="A10" s="436" t="s">
        <v>515</v>
      </c>
      <c r="B10" s="918">
        <f>+B6+B9</f>
        <v>1143480</v>
      </c>
      <c r="C10" s="919">
        <f>+C6+C9</f>
        <v>1245965</v>
      </c>
      <c r="D10" s="920"/>
    </row>
    <row r="11" spans="1:35" s="502" customFormat="1" hidden="1" x14ac:dyDescent="0.25"/>
    <row r="12" spans="1:35" ht="18.75" hidden="1" x14ac:dyDescent="0.25">
      <c r="B12" s="30"/>
    </row>
    <row r="13" spans="1:35" hidden="1" x14ac:dyDescent="0.25">
      <c r="B13" s="921"/>
      <c r="C13" s="921"/>
    </row>
    <row r="14" spans="1:35" hidden="1" x14ac:dyDescent="0.25">
      <c r="B14" s="244"/>
      <c r="C14" s="922"/>
    </row>
    <row r="15" spans="1:35" hidden="1" x14ac:dyDescent="0.25">
      <c r="B15" s="244"/>
      <c r="C15" s="922"/>
    </row>
    <row r="16" spans="1:35" hidden="1" x14ac:dyDescent="0.25">
      <c r="B16" s="921"/>
      <c r="C16" s="923"/>
    </row>
    <row r="17" spans="2:3" hidden="1" x14ac:dyDescent="0.25">
      <c r="B17" s="924"/>
      <c r="C17" s="921"/>
    </row>
    <row r="18" spans="2:3" hidden="1" x14ac:dyDescent="0.25">
      <c r="B18" s="523"/>
    </row>
    <row r="19" spans="2:3" hidden="1" x14ac:dyDescent="0.25">
      <c r="B19" s="523"/>
    </row>
    <row r="20" spans="2:3" hidden="1" x14ac:dyDescent="0.25">
      <c r="B20" s="523"/>
    </row>
    <row r="21" spans="2:3" hidden="1" x14ac:dyDescent="0.25">
      <c r="B21" s="523"/>
    </row>
    <row r="22" spans="2:3" hidden="1" x14ac:dyDescent="0.25">
      <c r="B22" s="523"/>
    </row>
  </sheetData>
  <mergeCells count="2">
    <mergeCell ref="A3:C3"/>
    <mergeCell ref="A4:C4"/>
  </mergeCells>
  <pageMargins left="0.7" right="0.7" top="0.75" bottom="0.75" header="0.3" footer="0.3"/>
  <pageSetup paperSize="9" orientation="portrait" r:id="rId1"/>
  <ignoredErrors>
    <ignoredError sqref="B10" unlockedFormula="1"/>
  </ignoredError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D65C6-71AE-4E2D-AEB5-48F82B3DC789}">
  <dimension ref="A1:H9"/>
  <sheetViews>
    <sheetView showGridLines="0" zoomScaleNormal="100" workbookViewId="0"/>
  </sheetViews>
  <sheetFormatPr baseColWidth="10" defaultColWidth="0" defaultRowHeight="12.75" zeroHeight="1" x14ac:dyDescent="0.2"/>
  <cols>
    <col min="1" max="1" width="25.140625" style="298" customWidth="1"/>
    <col min="2" max="2" width="9.140625" style="298" customWidth="1"/>
    <col min="3" max="4" width="19.140625" style="298" customWidth="1"/>
    <col min="5" max="5" width="3.28515625" style="298" hidden="1" customWidth="1"/>
    <col min="6" max="6" width="12.7109375" style="298" hidden="1" customWidth="1"/>
    <col min="7" max="7" width="8.5703125" style="298" hidden="1" customWidth="1"/>
    <col min="8" max="8" width="17.85546875" style="298" hidden="1" customWidth="1"/>
    <col min="9" max="16384" width="11.42578125" style="298" hidden="1"/>
  </cols>
  <sheetData>
    <row r="1" spans="1:4" ht="18.75" x14ac:dyDescent="0.3">
      <c r="A1" s="297" t="s">
        <v>407</v>
      </c>
    </row>
    <row r="2" spans="1:4" ht="15.75" x14ac:dyDescent="0.25">
      <c r="A2" s="1200" t="s">
        <v>4</v>
      </c>
      <c r="B2" s="1200"/>
      <c r="C2" s="1200"/>
      <c r="D2" s="1200"/>
    </row>
    <row r="3" spans="1:4" ht="15.75" x14ac:dyDescent="0.25">
      <c r="A3" s="1201" t="s">
        <v>122</v>
      </c>
      <c r="B3" s="1201"/>
      <c r="C3" s="1201"/>
      <c r="D3" s="1201"/>
    </row>
    <row r="4" spans="1:4" s="360" customFormat="1" ht="32.25" customHeight="1" x14ac:dyDescent="0.2">
      <c r="A4" s="401" t="s">
        <v>109</v>
      </c>
      <c r="B4" s="406" t="s">
        <v>408</v>
      </c>
      <c r="C4" s="104" t="s">
        <v>128</v>
      </c>
      <c r="D4" s="404" t="s">
        <v>129</v>
      </c>
    </row>
    <row r="5" spans="1:4" ht="15.75" x14ac:dyDescent="0.2">
      <c r="A5" s="61" t="s">
        <v>409</v>
      </c>
      <c r="B5" s="427">
        <v>1</v>
      </c>
      <c r="C5" s="428">
        <v>1338868</v>
      </c>
      <c r="D5" s="428">
        <v>1338868</v>
      </c>
    </row>
    <row r="6" spans="1:4" ht="15.75" x14ac:dyDescent="0.2">
      <c r="A6" s="61" t="s">
        <v>410</v>
      </c>
      <c r="B6" s="429">
        <v>2</v>
      </c>
      <c r="C6" s="430">
        <v>801895</v>
      </c>
      <c r="D6" s="428">
        <v>0</v>
      </c>
    </row>
    <row r="7" spans="1:4" ht="15.75" x14ac:dyDescent="0.2">
      <c r="A7" s="61" t="s">
        <v>411</v>
      </c>
      <c r="B7" s="429">
        <v>3</v>
      </c>
      <c r="C7" s="430">
        <v>3599817</v>
      </c>
      <c r="D7" s="428">
        <v>0</v>
      </c>
    </row>
    <row r="8" spans="1:4" ht="15.75" x14ac:dyDescent="0.2">
      <c r="A8" s="61" t="s">
        <v>412</v>
      </c>
      <c r="B8" s="431">
        <v>4</v>
      </c>
      <c r="C8" s="428">
        <v>34967350</v>
      </c>
      <c r="D8" s="428">
        <v>0</v>
      </c>
    </row>
    <row r="9" spans="1:4" ht="15.75" x14ac:dyDescent="0.2">
      <c r="A9" s="432" t="s">
        <v>123</v>
      </c>
      <c r="B9" s="433"/>
      <c r="C9" s="434">
        <f>+SUM(C5:C8)</f>
        <v>40707930</v>
      </c>
      <c r="D9" s="434">
        <f>+SUM(D5:D8)</f>
        <v>1338868</v>
      </c>
    </row>
  </sheetData>
  <mergeCells count="2">
    <mergeCell ref="A2:D2"/>
    <mergeCell ref="A3:D3"/>
  </mergeCells>
  <pageMargins left="0.7" right="0.7" top="0.75" bottom="0.75" header="0.3" footer="0.3"/>
  <pageSetup orientation="portrait" r:id="rId1"/>
  <ignoredErrors>
    <ignoredError sqref="C9:D10" unlockedFormula="1"/>
  </ignoredError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FAFAF-14A9-488F-8E01-AD0A30701E0A}">
  <dimension ref="A1:I17"/>
  <sheetViews>
    <sheetView showGridLines="0" zoomScaleNormal="100" workbookViewId="0"/>
  </sheetViews>
  <sheetFormatPr baseColWidth="10" defaultColWidth="0" defaultRowHeight="12.75" zeroHeight="1" x14ac:dyDescent="0.2"/>
  <cols>
    <col min="1" max="1" width="33.85546875" style="36" customWidth="1"/>
    <col min="2" max="4" width="14" style="36" customWidth="1"/>
    <col min="5" max="5" width="6.7109375" style="36" hidden="1" customWidth="1"/>
    <col min="6" max="6" width="20.5703125" style="36" hidden="1" customWidth="1"/>
    <col min="7" max="7" width="19.5703125" style="36" hidden="1" customWidth="1"/>
    <col min="8" max="9" width="20.5703125" style="36" hidden="1" customWidth="1"/>
    <col min="10" max="16384" width="11.42578125" style="36" hidden="1"/>
  </cols>
  <sheetData>
    <row r="1" spans="1:4" ht="18.75" x14ac:dyDescent="0.3">
      <c r="A1" s="277" t="s">
        <v>413</v>
      </c>
    </row>
    <row r="2" spans="1:4" ht="15.75" x14ac:dyDescent="0.25">
      <c r="A2" s="1200" t="s">
        <v>414</v>
      </c>
      <c r="B2" s="1200"/>
      <c r="C2" s="1200"/>
      <c r="D2" s="1200"/>
    </row>
    <row r="3" spans="1:4" ht="15.75" x14ac:dyDescent="0.25">
      <c r="A3" s="1201" t="s">
        <v>122</v>
      </c>
      <c r="B3" s="1201"/>
      <c r="C3" s="1201"/>
      <c r="D3" s="1201"/>
    </row>
    <row r="4" spans="1:4" s="40" customFormat="1" ht="18" customHeight="1" x14ac:dyDescent="0.2">
      <c r="A4" s="404" t="s">
        <v>109</v>
      </c>
      <c r="B4" s="435" t="s">
        <v>415</v>
      </c>
      <c r="C4" s="435" t="s">
        <v>416</v>
      </c>
      <c r="D4" s="435" t="s">
        <v>123</v>
      </c>
    </row>
    <row r="5" spans="1:4" ht="15.75" x14ac:dyDescent="0.2">
      <c r="A5" s="436" t="s">
        <v>417</v>
      </c>
      <c r="B5" s="437">
        <v>1131480</v>
      </c>
      <c r="C5" s="437">
        <v>1543830</v>
      </c>
      <c r="D5" s="437">
        <v>2675310</v>
      </c>
    </row>
    <row r="6" spans="1:4" ht="12.75" hidden="1" customHeight="1" x14ac:dyDescent="0.2">
      <c r="A6" s="438" t="s">
        <v>283</v>
      </c>
      <c r="B6" s="439">
        <v>0</v>
      </c>
      <c r="C6" s="439">
        <v>0</v>
      </c>
      <c r="D6" s="439">
        <f>+B6+C6</f>
        <v>0</v>
      </c>
    </row>
    <row r="7" spans="1:4" ht="15" hidden="1" customHeight="1" x14ac:dyDescent="0.2">
      <c r="A7" s="438" t="s">
        <v>418</v>
      </c>
      <c r="B7" s="439">
        <v>0</v>
      </c>
      <c r="C7" s="439">
        <v>0</v>
      </c>
      <c r="D7" s="439">
        <f>+B7+C7</f>
        <v>0</v>
      </c>
    </row>
    <row r="8" spans="1:4" ht="11.25" hidden="1" customHeight="1" x14ac:dyDescent="0.2">
      <c r="A8" s="438" t="s">
        <v>282</v>
      </c>
      <c r="B8" s="439">
        <v>0</v>
      </c>
      <c r="C8" s="439">
        <v>0</v>
      </c>
      <c r="D8" s="439">
        <f>+B8+C8</f>
        <v>0</v>
      </c>
    </row>
    <row r="9" spans="1:4" ht="15.75" x14ac:dyDescent="0.2">
      <c r="A9" s="438" t="s">
        <v>419</v>
      </c>
      <c r="B9" s="439">
        <v>0</v>
      </c>
      <c r="C9" s="439">
        <v>-27890</v>
      </c>
      <c r="D9" s="439">
        <v>-27890</v>
      </c>
    </row>
    <row r="10" spans="1:4" ht="14.25" hidden="1" customHeight="1" x14ac:dyDescent="0.2">
      <c r="A10" s="438" t="s">
        <v>403</v>
      </c>
      <c r="B10" s="439">
        <v>0</v>
      </c>
      <c r="C10" s="439">
        <v>0</v>
      </c>
      <c r="D10" s="439">
        <f>+B10+C10</f>
        <v>0</v>
      </c>
    </row>
    <row r="11" spans="1:4" ht="15.75" x14ac:dyDescent="0.2">
      <c r="A11" s="436" t="s">
        <v>420</v>
      </c>
      <c r="B11" s="437">
        <f>SUM(B5:B10)</f>
        <v>1131480</v>
      </c>
      <c r="C11" s="437">
        <f>SUM(C5:C10)</f>
        <v>1515940</v>
      </c>
      <c r="D11" s="437">
        <f>+SUM(D5:D10)</f>
        <v>2647420</v>
      </c>
    </row>
    <row r="12" spans="1:4" ht="15.75" hidden="1" x14ac:dyDescent="0.2">
      <c r="A12" s="438" t="s">
        <v>283</v>
      </c>
      <c r="B12" s="439">
        <v>0</v>
      </c>
      <c r="C12" s="439">
        <v>0</v>
      </c>
      <c r="D12" s="439">
        <f>+B12+C12</f>
        <v>0</v>
      </c>
    </row>
    <row r="13" spans="1:4" ht="15.75" hidden="1" x14ac:dyDescent="0.2">
      <c r="A13" s="438" t="s">
        <v>418</v>
      </c>
      <c r="B13" s="439">
        <v>0</v>
      </c>
      <c r="C13" s="439">
        <v>0</v>
      </c>
      <c r="D13" s="439">
        <f>+B13+C13</f>
        <v>0</v>
      </c>
    </row>
    <row r="14" spans="1:4" ht="15.75" hidden="1" x14ac:dyDescent="0.2">
      <c r="A14" s="438" t="s">
        <v>282</v>
      </c>
      <c r="B14" s="439">
        <v>0</v>
      </c>
      <c r="C14" s="439">
        <v>0</v>
      </c>
      <c r="D14" s="439">
        <f>+B14+C14</f>
        <v>0</v>
      </c>
    </row>
    <row r="15" spans="1:4" ht="15.75" x14ac:dyDescent="0.2">
      <c r="A15" s="438" t="s">
        <v>419</v>
      </c>
      <c r="B15" s="439">
        <v>0</v>
      </c>
      <c r="C15" s="439">
        <v>-27838</v>
      </c>
      <c r="D15" s="439">
        <v>-27838</v>
      </c>
    </row>
    <row r="16" spans="1:4" ht="15.75" hidden="1" x14ac:dyDescent="0.2">
      <c r="A16" s="438" t="s">
        <v>403</v>
      </c>
      <c r="B16" s="439">
        <v>0</v>
      </c>
      <c r="C16" s="439">
        <v>0</v>
      </c>
      <c r="D16" s="439">
        <f>+B16+C16</f>
        <v>0</v>
      </c>
    </row>
    <row r="17" spans="1:4" ht="15.75" x14ac:dyDescent="0.2">
      <c r="A17" s="436" t="s">
        <v>421</v>
      </c>
      <c r="B17" s="437">
        <f>SUM(B11:B16)</f>
        <v>1131480</v>
      </c>
      <c r="C17" s="437">
        <f>SUM(C11:C16)</f>
        <v>1488102</v>
      </c>
      <c r="D17" s="437">
        <f>+SUM(D11:D16)</f>
        <v>2619582</v>
      </c>
    </row>
  </sheetData>
  <mergeCells count="2">
    <mergeCell ref="A2:D2"/>
    <mergeCell ref="A3:D3"/>
  </mergeCells>
  <pageMargins left="0.7" right="0.7" top="0.75" bottom="0.75" header="0.3" footer="0.3"/>
  <pageSetup paperSize="9" orientation="portrait" r:id="rId1"/>
  <ignoredErrors>
    <ignoredError sqref="D6:D10 D12:D18" unlockedFormula="1"/>
    <ignoredError sqref="D11" formula="1"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EFDBB-3B9D-4DB2-8496-19E1C564F88D}">
  <sheetPr>
    <pageSetUpPr fitToPage="1"/>
  </sheetPr>
  <dimension ref="A1:O38"/>
  <sheetViews>
    <sheetView showGridLines="0" zoomScaleNormal="100" zoomScalePageLayoutView="60" workbookViewId="0"/>
  </sheetViews>
  <sheetFormatPr baseColWidth="10" defaultColWidth="11.42578125" defaultRowHeight="17.100000000000001" customHeight="1" zeroHeight="1" x14ac:dyDescent="0.25"/>
  <cols>
    <col min="1" max="1" width="56.140625" style="76" customWidth="1"/>
    <col min="2" max="2" width="10.7109375" style="76" customWidth="1"/>
    <col min="3" max="3" width="16.5703125" style="76" customWidth="1"/>
    <col min="4" max="4" width="20" style="76" bestFit="1" customWidth="1"/>
    <col min="5" max="5" width="22.140625" style="76" customWidth="1"/>
    <col min="6" max="6" width="22.42578125" style="76" customWidth="1"/>
    <col min="7" max="7" width="26.85546875" style="76" bestFit="1" customWidth="1"/>
    <col min="8" max="9" width="20.7109375" style="76" customWidth="1"/>
    <col min="10" max="10" width="22.28515625" style="76" customWidth="1"/>
    <col min="11" max="11" width="20.42578125" style="76" customWidth="1"/>
    <col min="12" max="12" width="24.140625" style="76" customWidth="1"/>
    <col min="13" max="13" width="20.85546875" style="76" customWidth="1"/>
    <col min="14" max="14" width="19.42578125" style="76" bestFit="1" customWidth="1"/>
    <col min="15" max="16383" width="11.42578125" style="76"/>
    <col min="16384" max="16384" width="7.7109375" style="76" customWidth="1"/>
  </cols>
  <sheetData>
    <row r="1" spans="1:15" s="73" customFormat="1" ht="17.100000000000001" customHeight="1" x14ac:dyDescent="0.35">
      <c r="A1" s="1155" t="s">
        <v>41</v>
      </c>
      <c r="B1" s="1151"/>
      <c r="C1" s="1151"/>
      <c r="D1" s="1151"/>
      <c r="E1" s="1151"/>
      <c r="F1" s="1151"/>
      <c r="G1" s="1151"/>
      <c r="H1" s="1151"/>
      <c r="I1" s="1151"/>
      <c r="J1" s="1151"/>
      <c r="K1" s="1151"/>
      <c r="L1" s="1151"/>
      <c r="M1" s="1151"/>
      <c r="N1" s="1151"/>
    </row>
    <row r="2" spans="1:15" s="73" customFormat="1" ht="17.100000000000001" customHeight="1" x14ac:dyDescent="0.35">
      <c r="A2" s="1155" t="s">
        <v>147</v>
      </c>
      <c r="B2" s="1151"/>
      <c r="C2" s="1151"/>
      <c r="D2" s="1151"/>
      <c r="E2" s="1151"/>
      <c r="F2" s="1151"/>
      <c r="G2" s="1151"/>
      <c r="H2" s="1151"/>
      <c r="I2" s="1151"/>
      <c r="J2" s="1151"/>
      <c r="K2" s="1151"/>
      <c r="L2" s="1151"/>
      <c r="M2" s="1151"/>
      <c r="N2" s="1151"/>
    </row>
    <row r="3" spans="1:15" s="74" customFormat="1" ht="17.100000000000001" customHeight="1" x14ac:dyDescent="0.3">
      <c r="A3" s="1156" t="s">
        <v>113</v>
      </c>
      <c r="B3" s="1152"/>
      <c r="C3" s="1152"/>
      <c r="D3" s="1152"/>
      <c r="E3" s="1152"/>
      <c r="F3" s="1152"/>
      <c r="G3" s="1152"/>
      <c r="H3" s="1152"/>
      <c r="I3" s="1152"/>
      <c r="J3" s="1152"/>
      <c r="K3" s="1152"/>
      <c r="L3" s="1152"/>
      <c r="M3" s="1152"/>
      <c r="N3" s="1152"/>
    </row>
    <row r="4" spans="1:15" s="75" customFormat="1" ht="17.100000000000001" customHeight="1" x14ac:dyDescent="0.25">
      <c r="A4" s="1153" t="s">
        <v>39</v>
      </c>
      <c r="B4" s="1153"/>
      <c r="C4" s="1153"/>
      <c r="D4" s="1153"/>
      <c r="E4" s="1153"/>
      <c r="F4" s="1153"/>
      <c r="G4" s="1153"/>
      <c r="H4" s="1153"/>
      <c r="I4" s="1153"/>
      <c r="J4" s="1153"/>
      <c r="K4" s="1153"/>
      <c r="L4" s="1153"/>
      <c r="M4" s="1153"/>
      <c r="N4" s="1153"/>
    </row>
    <row r="5" spans="1:15" s="75" customFormat="1" ht="17.100000000000001" customHeight="1" x14ac:dyDescent="0.25">
      <c r="A5" s="1153" t="s">
        <v>958</v>
      </c>
      <c r="B5" s="1154"/>
      <c r="C5" s="1153"/>
      <c r="D5" s="1154"/>
      <c r="E5" s="1154"/>
      <c r="F5" s="1154"/>
      <c r="G5" s="1154"/>
      <c r="H5" s="1154"/>
      <c r="I5" s="1154"/>
      <c r="J5" s="1154"/>
      <c r="K5" s="1154"/>
      <c r="L5" s="1154"/>
      <c r="M5" s="1154"/>
      <c r="N5" s="1154"/>
    </row>
    <row r="6" spans="1:15" s="75" customFormat="1" ht="17.100000000000001" customHeight="1" x14ac:dyDescent="0.25">
      <c r="A6" s="1153" t="s">
        <v>957</v>
      </c>
      <c r="B6" s="1154"/>
      <c r="C6" s="1153"/>
      <c r="D6" s="1154"/>
      <c r="E6" s="1154"/>
      <c r="F6" s="1154"/>
      <c r="G6" s="1154"/>
      <c r="H6" s="1154"/>
      <c r="I6" s="1154"/>
      <c r="J6" s="1154"/>
      <c r="K6" s="1154"/>
      <c r="L6" s="1154"/>
      <c r="M6" s="1154"/>
      <c r="N6" s="1154"/>
    </row>
    <row r="7" spans="1:15" s="21" customFormat="1" ht="39.75" customHeight="1" x14ac:dyDescent="0.3">
      <c r="A7" s="1192" t="s">
        <v>109</v>
      </c>
      <c r="B7" s="1193" t="s">
        <v>885</v>
      </c>
      <c r="C7" s="1195" t="s">
        <v>49</v>
      </c>
      <c r="D7" s="1196" t="s">
        <v>48</v>
      </c>
      <c r="E7" s="1188" t="s">
        <v>948</v>
      </c>
      <c r="F7" s="1188" t="s">
        <v>949</v>
      </c>
      <c r="G7" s="1188" t="s">
        <v>950</v>
      </c>
      <c r="H7" s="1190" t="s">
        <v>951</v>
      </c>
      <c r="I7" s="1190" t="s">
        <v>952</v>
      </c>
      <c r="J7" s="1186" t="s">
        <v>148</v>
      </c>
      <c r="K7" s="1186" t="s">
        <v>149</v>
      </c>
      <c r="L7" s="1186" t="s">
        <v>150</v>
      </c>
      <c r="M7" s="1186" t="s">
        <v>151</v>
      </c>
      <c r="N7" s="1186" t="s">
        <v>152</v>
      </c>
    </row>
    <row r="8" spans="1:15" s="21" customFormat="1" ht="39.75" customHeight="1" x14ac:dyDescent="0.3">
      <c r="A8" s="1192"/>
      <c r="B8" s="1194"/>
      <c r="C8" s="1194"/>
      <c r="D8" s="1197"/>
      <c r="E8" s="1189"/>
      <c r="F8" s="1189"/>
      <c r="G8" s="1189"/>
      <c r="H8" s="1191"/>
      <c r="I8" s="1191"/>
      <c r="J8" s="1187"/>
      <c r="K8" s="1187"/>
      <c r="L8" s="1187"/>
      <c r="M8" s="1187"/>
      <c r="N8" s="1187"/>
    </row>
    <row r="9" spans="1:15" s="89" customFormat="1" ht="16.5" customHeight="1" x14ac:dyDescent="0.25">
      <c r="A9" s="78" t="s">
        <v>153</v>
      </c>
      <c r="B9" s="87"/>
      <c r="C9" s="88">
        <v>12711445</v>
      </c>
      <c r="D9" s="88">
        <v>764028120</v>
      </c>
      <c r="E9" s="88">
        <v>453468193</v>
      </c>
      <c r="F9" s="88">
        <v>67074089</v>
      </c>
      <c r="G9" s="88">
        <v>108397829303</v>
      </c>
      <c r="H9" s="88">
        <v>334167477</v>
      </c>
      <c r="I9" s="88">
        <v>0</v>
      </c>
      <c r="J9" s="88">
        <v>-2087808997</v>
      </c>
      <c r="K9" s="88">
        <v>-30699133</v>
      </c>
      <c r="L9" s="88">
        <v>-187907608</v>
      </c>
      <c r="M9" s="88">
        <v>631772081</v>
      </c>
      <c r="N9" s="88">
        <v>108354634970</v>
      </c>
      <c r="O9" s="1168">
        <f>+N9-'[29]Estado cambios Patrimonio'!$N8</f>
        <v>0</v>
      </c>
    </row>
    <row r="10" spans="1:15" s="89" customFormat="1" ht="17.100000000000001" customHeight="1" x14ac:dyDescent="0.25">
      <c r="A10" s="79" t="s">
        <v>154</v>
      </c>
      <c r="B10" s="90"/>
      <c r="C10" s="91"/>
      <c r="D10" s="91"/>
      <c r="E10" s="91"/>
      <c r="F10" s="91"/>
      <c r="G10" s="92">
        <v>42433794507</v>
      </c>
      <c r="H10" s="91"/>
      <c r="I10" s="93">
        <v>-1943428860</v>
      </c>
      <c r="J10" s="91"/>
      <c r="K10" s="91"/>
      <c r="L10" s="91"/>
      <c r="M10" s="91"/>
      <c r="N10" s="83">
        <f>+SUM(C10:M10)</f>
        <v>40490365647</v>
      </c>
      <c r="O10" s="1168">
        <f>+N10-'[29]Estado cambios Patrimonio'!$N9</f>
        <v>0</v>
      </c>
    </row>
    <row r="11" spans="1:15" s="89" customFormat="1" ht="17.100000000000001" customHeight="1" x14ac:dyDescent="0.25">
      <c r="A11" s="79" t="s">
        <v>74</v>
      </c>
      <c r="B11" s="94" t="s">
        <v>104</v>
      </c>
      <c r="C11" s="95"/>
      <c r="D11" s="95"/>
      <c r="E11" s="95"/>
      <c r="F11" s="95"/>
      <c r="G11" s="95"/>
      <c r="H11" s="95"/>
      <c r="I11" s="95"/>
      <c r="J11" s="96">
        <v>-46298</v>
      </c>
      <c r="K11" s="95"/>
      <c r="L11" s="95"/>
      <c r="M11" s="95"/>
      <c r="N11" s="83">
        <f>+SUM(C11:M11)</f>
        <v>-46298</v>
      </c>
      <c r="O11" s="1168">
        <f>+N11-'[29]Estado cambios Patrimonio'!$N10</f>
        <v>0</v>
      </c>
    </row>
    <row r="12" spans="1:15" s="89" customFormat="1" ht="17.100000000000001" customHeight="1" x14ac:dyDescent="0.25">
      <c r="A12" s="79" t="s">
        <v>73</v>
      </c>
      <c r="B12" s="94" t="s">
        <v>104</v>
      </c>
      <c r="C12" s="95"/>
      <c r="D12" s="95"/>
      <c r="E12" s="95"/>
      <c r="F12" s="95"/>
      <c r="G12" s="95"/>
      <c r="H12" s="95"/>
      <c r="I12" s="95"/>
      <c r="J12" s="97">
        <v>-7959531285</v>
      </c>
      <c r="K12" s="95"/>
      <c r="L12" s="95">
        <v>265080601</v>
      </c>
      <c r="M12" s="95"/>
      <c r="N12" s="83">
        <f>+N13+N16+N17+N14</f>
        <v>-7694450684</v>
      </c>
      <c r="O12" s="1168">
        <f>+N12-'[29]Estado cambios Patrimonio'!$N11</f>
        <v>0</v>
      </c>
    </row>
    <row r="13" spans="1:15" s="89" customFormat="1" ht="17.100000000000001" customHeight="1" x14ac:dyDescent="0.25">
      <c r="A13" s="80" t="s">
        <v>155</v>
      </c>
      <c r="B13" s="94" t="s">
        <v>156</v>
      </c>
      <c r="C13" s="95"/>
      <c r="D13" s="95"/>
      <c r="E13" s="95"/>
      <c r="F13" s="95"/>
      <c r="G13" s="95"/>
      <c r="H13" s="95"/>
      <c r="I13" s="95"/>
      <c r="J13" s="96">
        <v>-1899825965</v>
      </c>
      <c r="K13" s="95"/>
      <c r="L13" s="98">
        <f>+L14</f>
        <v>265080601</v>
      </c>
      <c r="M13" s="95"/>
      <c r="N13" s="84">
        <f>+J13+L13</f>
        <v>-1634745364</v>
      </c>
      <c r="O13" s="1168">
        <f>+N13-'[29]Estado cambios Patrimonio'!$N12</f>
        <v>0</v>
      </c>
    </row>
    <row r="14" spans="1:15" s="89" customFormat="1" ht="17.100000000000001" customHeight="1" x14ac:dyDescent="0.25">
      <c r="A14" s="81" t="s">
        <v>157</v>
      </c>
      <c r="B14" s="94"/>
      <c r="C14" s="95"/>
      <c r="D14" s="95"/>
      <c r="E14" s="95"/>
      <c r="F14" s="95"/>
      <c r="G14" s="95"/>
      <c r="H14" s="95"/>
      <c r="I14" s="95"/>
      <c r="J14" s="98">
        <v>-265080601</v>
      </c>
      <c r="K14" s="95"/>
      <c r="L14" s="98">
        <v>265080601</v>
      </c>
      <c r="M14" s="95"/>
      <c r="N14" s="84">
        <f t="shared" ref="N14:N19" si="0">+SUM(C14:M14)</f>
        <v>0</v>
      </c>
      <c r="O14" s="1168">
        <f>+N14-'[29]Estado cambios Patrimonio'!$N13</f>
        <v>0</v>
      </c>
    </row>
    <row r="15" spans="1:15" s="89" customFormat="1" ht="17.100000000000001" customHeight="1" x14ac:dyDescent="0.25">
      <c r="A15" s="81" t="s">
        <v>158</v>
      </c>
      <c r="B15" s="94"/>
      <c r="C15" s="95"/>
      <c r="D15" s="95"/>
      <c r="E15" s="95"/>
      <c r="F15" s="95"/>
      <c r="G15" s="95"/>
      <c r="H15" s="95"/>
      <c r="I15" s="95"/>
      <c r="J15" s="98">
        <v>-1634745364</v>
      </c>
      <c r="K15" s="95"/>
      <c r="L15" s="98"/>
      <c r="M15" s="95"/>
      <c r="N15" s="84">
        <f t="shared" si="0"/>
        <v>-1634745364</v>
      </c>
      <c r="O15" s="1168">
        <f>+N15-'[29]Estado cambios Patrimonio'!$N14</f>
        <v>0</v>
      </c>
    </row>
    <row r="16" spans="1:15" s="89" customFormat="1" ht="17.100000000000001" customHeight="1" x14ac:dyDescent="0.25">
      <c r="A16" s="80" t="s">
        <v>159</v>
      </c>
      <c r="B16" s="87"/>
      <c r="C16" s="95"/>
      <c r="D16" s="95"/>
      <c r="E16" s="95"/>
      <c r="F16" s="95"/>
      <c r="G16" s="95"/>
      <c r="H16" s="95"/>
      <c r="I16" s="95"/>
      <c r="J16" s="96">
        <v>-6049112971</v>
      </c>
      <c r="K16" s="95"/>
      <c r="L16" s="98"/>
      <c r="M16" s="95"/>
      <c r="N16" s="84">
        <f t="shared" si="0"/>
        <v>-6049112971</v>
      </c>
      <c r="O16" s="1168">
        <f>+N16-'[29]Estado cambios Patrimonio'!$N15</f>
        <v>0</v>
      </c>
    </row>
    <row r="17" spans="1:15" s="89" customFormat="1" ht="17.100000000000001" customHeight="1" x14ac:dyDescent="0.25">
      <c r="A17" s="80" t="s">
        <v>160</v>
      </c>
      <c r="B17" s="87"/>
      <c r="C17" s="95"/>
      <c r="D17" s="96"/>
      <c r="E17" s="95"/>
      <c r="F17" s="95"/>
      <c r="G17" s="95"/>
      <c r="H17" s="96"/>
      <c r="I17" s="96"/>
      <c r="J17" s="98">
        <v>-10592349</v>
      </c>
      <c r="K17" s="96"/>
      <c r="L17" s="96"/>
      <c r="M17" s="99"/>
      <c r="N17" s="84">
        <f t="shared" si="0"/>
        <v>-10592349</v>
      </c>
      <c r="O17" s="1168">
        <f>+N17-'[29]Estado cambios Patrimonio'!$N16</f>
        <v>0</v>
      </c>
    </row>
    <row r="18" spans="1:15" s="89" customFormat="1" ht="17.100000000000001" customHeight="1" x14ac:dyDescent="0.25">
      <c r="A18" s="79" t="s">
        <v>161</v>
      </c>
      <c r="B18" s="87"/>
      <c r="C18" s="95"/>
      <c r="D18" s="98">
        <v>-19566843</v>
      </c>
      <c r="E18" s="95"/>
      <c r="F18" s="95"/>
      <c r="G18" s="95"/>
      <c r="H18" s="98">
        <v>21898656</v>
      </c>
      <c r="I18" s="95"/>
      <c r="J18" s="95"/>
      <c r="K18" s="98">
        <v>30699133</v>
      </c>
      <c r="L18" s="98">
        <v>42468938</v>
      </c>
      <c r="M18" s="96">
        <v>-631772081</v>
      </c>
      <c r="N18" s="85">
        <f t="shared" si="0"/>
        <v>-556272197</v>
      </c>
      <c r="O18" s="1168">
        <f>+N18-'[29]Estado cambios Patrimonio'!$N17</f>
        <v>0</v>
      </c>
    </row>
    <row r="19" spans="1:15" s="89" customFormat="1" ht="17.100000000000001" customHeight="1" x14ac:dyDescent="0.25">
      <c r="A19" s="79" t="s">
        <v>162</v>
      </c>
      <c r="B19" s="87"/>
      <c r="C19" s="95"/>
      <c r="D19" s="95"/>
      <c r="E19" s="95"/>
      <c r="F19" s="95"/>
      <c r="G19" s="95"/>
      <c r="H19" s="95"/>
      <c r="I19" s="95"/>
      <c r="J19" s="95"/>
      <c r="K19" s="95"/>
      <c r="L19" s="95"/>
      <c r="M19" s="96">
        <v>1506362385</v>
      </c>
      <c r="N19" s="83">
        <f t="shared" si="0"/>
        <v>1506362385</v>
      </c>
      <c r="O19" s="1168">
        <f>+N19-'[29]Estado cambios Patrimonio'!$N18</f>
        <v>0</v>
      </c>
    </row>
    <row r="20" spans="1:15" s="89" customFormat="1" ht="17.100000000000001" customHeight="1" x14ac:dyDescent="0.25">
      <c r="A20" s="78" t="s">
        <v>163</v>
      </c>
      <c r="B20" s="87"/>
      <c r="C20" s="82">
        <f t="shared" ref="C20:I20" si="1">SUM(C9:C19)</f>
        <v>12711445</v>
      </c>
      <c r="D20" s="82">
        <f>SUM(D9:D19)</f>
        <v>744461277</v>
      </c>
      <c r="E20" s="82">
        <f t="shared" si="1"/>
        <v>453468193</v>
      </c>
      <c r="F20" s="82">
        <f t="shared" si="1"/>
        <v>67074089</v>
      </c>
      <c r="G20" s="82">
        <f t="shared" si="1"/>
        <v>150831623810</v>
      </c>
      <c r="H20" s="82">
        <f t="shared" si="1"/>
        <v>356066133</v>
      </c>
      <c r="I20" s="82">
        <f t="shared" si="1"/>
        <v>-1943428860</v>
      </c>
      <c r="J20" s="82">
        <f>+J9+J11+J12</f>
        <v>-10047386580</v>
      </c>
      <c r="K20" s="82">
        <f>SUM(K9:K19)</f>
        <v>0</v>
      </c>
      <c r="L20" s="82">
        <f>+L9+L12+L18</f>
        <v>119641931</v>
      </c>
      <c r="M20" s="82">
        <f>SUM(M9:M19)</f>
        <v>1506362385</v>
      </c>
      <c r="N20" s="86">
        <f>+SUM(N9:N12)+SUM(N18:N19)</f>
        <v>142100593823</v>
      </c>
      <c r="O20" s="1168">
        <f>+N20-'[29]Estado cambios Patrimonio'!$N19</f>
        <v>0</v>
      </c>
    </row>
    <row r="21" spans="1:15" s="89" customFormat="1" ht="17.100000000000001" customHeight="1" x14ac:dyDescent="0.25">
      <c r="A21" s="79" t="s">
        <v>154</v>
      </c>
      <c r="B21" s="90"/>
      <c r="C21" s="91"/>
      <c r="D21" s="91"/>
      <c r="E21" s="91"/>
      <c r="F21" s="91"/>
      <c r="G21" s="100">
        <v>-54044390361</v>
      </c>
      <c r="H21" s="91"/>
      <c r="I21" s="100"/>
      <c r="J21" s="91"/>
      <c r="K21" s="91"/>
      <c r="L21" s="91"/>
      <c r="M21" s="91"/>
      <c r="N21" s="83">
        <f>+SUM(C21:M21)</f>
        <v>-54044390361</v>
      </c>
      <c r="O21" s="1168">
        <f>+N21-'[29]Estado cambios Patrimonio'!$N20</f>
        <v>0</v>
      </c>
    </row>
    <row r="22" spans="1:15" s="89" customFormat="1" ht="17.100000000000001" customHeight="1" x14ac:dyDescent="0.25">
      <c r="A22" s="79" t="s">
        <v>74</v>
      </c>
      <c r="B22" s="94" t="s">
        <v>104</v>
      </c>
      <c r="C22" s="91"/>
      <c r="D22" s="91"/>
      <c r="E22" s="91"/>
      <c r="F22" s="91"/>
      <c r="G22" s="91"/>
      <c r="H22" s="91"/>
      <c r="I22" s="91"/>
      <c r="J22" s="96">
        <v>1974644</v>
      </c>
      <c r="K22" s="91"/>
      <c r="L22" s="91"/>
      <c r="M22" s="91"/>
      <c r="N22" s="83">
        <f>+SUM(C22:M22)</f>
        <v>1974644</v>
      </c>
      <c r="O22" s="1168">
        <f>+N22-'[29]Estado cambios Patrimonio'!$N21</f>
        <v>0</v>
      </c>
    </row>
    <row r="23" spans="1:15" s="89" customFormat="1" ht="17.100000000000001" customHeight="1" x14ac:dyDescent="0.25">
      <c r="A23" s="79" t="s">
        <v>73</v>
      </c>
      <c r="B23" s="94" t="s">
        <v>104</v>
      </c>
      <c r="C23" s="91"/>
      <c r="D23" s="91"/>
      <c r="E23" s="91"/>
      <c r="F23" s="91"/>
      <c r="G23" s="91"/>
      <c r="H23" s="91"/>
      <c r="I23" s="91"/>
      <c r="J23" s="97">
        <f>+J24+J25+J26</f>
        <v>7720383403</v>
      </c>
      <c r="K23" s="91"/>
      <c r="L23" s="91">
        <f>SUM(L24)</f>
        <v>-265080601</v>
      </c>
      <c r="M23" s="91"/>
      <c r="N23" s="83">
        <f>+N24+N25+N26</f>
        <v>7455302802</v>
      </c>
      <c r="O23" s="1168">
        <f>+N23-'[29]Estado cambios Patrimonio'!$N22</f>
        <v>0</v>
      </c>
    </row>
    <row r="24" spans="1:15" s="89" customFormat="1" ht="17.100000000000001" customHeight="1" x14ac:dyDescent="0.25">
      <c r="A24" s="80" t="s">
        <v>155</v>
      </c>
      <c r="B24" s="94" t="s">
        <v>156</v>
      </c>
      <c r="C24" s="95"/>
      <c r="D24" s="95"/>
      <c r="E24" s="95"/>
      <c r="F24" s="95"/>
      <c r="G24" s="95"/>
      <c r="H24" s="95"/>
      <c r="I24" s="95"/>
      <c r="J24" s="96">
        <v>1496244246</v>
      </c>
      <c r="K24" s="95"/>
      <c r="L24" s="98">
        <v>-265080601</v>
      </c>
      <c r="M24" s="95"/>
      <c r="N24" s="84">
        <f>+SUM(C24:M24)</f>
        <v>1231163645</v>
      </c>
      <c r="O24" s="1168">
        <f>+N24-'[29]Estado cambios Patrimonio'!$N23</f>
        <v>0</v>
      </c>
    </row>
    <row r="25" spans="1:15" s="89" customFormat="1" ht="17.100000000000001" customHeight="1" x14ac:dyDescent="0.25">
      <c r="A25" s="80" t="s">
        <v>159</v>
      </c>
      <c r="B25" s="87"/>
      <c r="C25" s="95"/>
      <c r="D25" s="95"/>
      <c r="E25" s="95"/>
      <c r="F25" s="95"/>
      <c r="G25" s="95"/>
      <c r="H25" s="95"/>
      <c r="I25" s="95"/>
      <c r="J25" s="96">
        <v>6223435357</v>
      </c>
      <c r="K25" s="95"/>
      <c r="L25" s="98"/>
      <c r="M25" s="95"/>
      <c r="N25" s="84">
        <f>+SUM(C25:M25)</f>
        <v>6223435357</v>
      </c>
      <c r="O25" s="1168">
        <f>+N25-'[29]Estado cambios Patrimonio'!$N24</f>
        <v>0</v>
      </c>
    </row>
    <row r="26" spans="1:15" s="89" customFormat="1" ht="17.100000000000001" customHeight="1" x14ac:dyDescent="0.25">
      <c r="A26" s="80" t="s">
        <v>160</v>
      </c>
      <c r="B26" s="87"/>
      <c r="C26" s="95"/>
      <c r="D26" s="96"/>
      <c r="E26" s="95"/>
      <c r="F26" s="95"/>
      <c r="G26" s="95"/>
      <c r="H26" s="96"/>
      <c r="I26" s="96"/>
      <c r="J26" s="98">
        <v>703800</v>
      </c>
      <c r="K26" s="96"/>
      <c r="L26" s="96"/>
      <c r="M26" s="99"/>
      <c r="N26" s="84">
        <f>+SUM(C26:M26)</f>
        <v>703800</v>
      </c>
      <c r="O26" s="1168">
        <f>+N26-'[29]Estado cambios Patrimonio'!$N25</f>
        <v>0</v>
      </c>
    </row>
    <row r="27" spans="1:15" s="89" customFormat="1" ht="17.100000000000001" customHeight="1" x14ac:dyDescent="0.25">
      <c r="A27" s="79" t="s">
        <v>161</v>
      </c>
      <c r="B27" s="87"/>
      <c r="C27" s="95"/>
      <c r="D27" s="98"/>
      <c r="E27" s="95"/>
      <c r="F27" s="95"/>
      <c r="G27" s="95"/>
      <c r="H27" s="96">
        <v>16852141</v>
      </c>
      <c r="I27" s="95"/>
      <c r="J27" s="95"/>
      <c r="K27" s="98"/>
      <c r="L27" s="98">
        <v>145438670</v>
      </c>
      <c r="M27" s="96">
        <v>-1506362385</v>
      </c>
      <c r="N27" s="85">
        <f>+SUM(C27:M27)</f>
        <v>-1344071574</v>
      </c>
      <c r="O27" s="1168">
        <f>+N27-'[29]Estado cambios Patrimonio'!$N26</f>
        <v>0</v>
      </c>
    </row>
    <row r="28" spans="1:15" s="89" customFormat="1" ht="17.100000000000001" customHeight="1" x14ac:dyDescent="0.25">
      <c r="A28" s="79" t="s">
        <v>162</v>
      </c>
      <c r="B28" s="87"/>
      <c r="C28" s="91"/>
      <c r="D28" s="91"/>
      <c r="E28" s="91"/>
      <c r="F28" s="91"/>
      <c r="G28" s="91"/>
      <c r="H28" s="91"/>
      <c r="I28" s="91"/>
      <c r="J28" s="91"/>
      <c r="K28" s="91"/>
      <c r="L28" s="91"/>
      <c r="M28" s="100">
        <v>9226225511</v>
      </c>
      <c r="N28" s="83">
        <f>+SUM(C28:M28)</f>
        <v>9226225511</v>
      </c>
      <c r="O28" s="1168">
        <f>+N28-'[29]Estado cambios Patrimonio'!$N27</f>
        <v>0</v>
      </c>
    </row>
    <row r="29" spans="1:15" s="89" customFormat="1" ht="17.100000000000001" customHeight="1" x14ac:dyDescent="0.25">
      <c r="A29" s="101" t="s">
        <v>164</v>
      </c>
      <c r="B29" s="102"/>
      <c r="C29" s="86">
        <f t="shared" ref="C29:I29" si="2">+SUM(C20:C23)+SUM(C26:C27)</f>
        <v>12711445</v>
      </c>
      <c r="D29" s="86">
        <f>+SUM(D20:D23)+SUM(D26:D27)</f>
        <v>744461277</v>
      </c>
      <c r="E29" s="86">
        <f t="shared" si="2"/>
        <v>453468193</v>
      </c>
      <c r="F29" s="86">
        <f t="shared" si="2"/>
        <v>67074089</v>
      </c>
      <c r="G29" s="86">
        <f t="shared" si="2"/>
        <v>96787233449</v>
      </c>
      <c r="H29" s="86">
        <f t="shared" si="2"/>
        <v>372918274</v>
      </c>
      <c r="I29" s="86">
        <f t="shared" si="2"/>
        <v>-1943428860</v>
      </c>
      <c r="J29" s="86">
        <f>+J20+J22+J23</f>
        <v>-2325028533</v>
      </c>
      <c r="K29" s="86">
        <f>+SUM(K20:K23)+SUM(K26:K27)</f>
        <v>0</v>
      </c>
      <c r="L29" s="86">
        <f>+SUM(L20:L23)+SUM(L26:L27)</f>
        <v>0</v>
      </c>
      <c r="M29" s="86">
        <f>+SUM(M20:M23)+SUM(M26:M28)</f>
        <v>9226225511</v>
      </c>
      <c r="N29" s="86">
        <f>+N20+N21+N22+N23+N27+N28</f>
        <v>103395634845</v>
      </c>
      <c r="O29" s="1168">
        <f>+N29-'[29]Estado cambios Patrimonio'!$N28</f>
        <v>0</v>
      </c>
    </row>
    <row r="30" spans="1:15" ht="17.100000000000001" customHeight="1" x14ac:dyDescent="0.25">
      <c r="A30" s="1094" t="s">
        <v>941</v>
      </c>
    </row>
    <row r="31" spans="1:15" ht="17.100000000000001" customHeight="1" x14ac:dyDescent="0.25">
      <c r="A31" s="1095" t="s">
        <v>942</v>
      </c>
    </row>
    <row r="32" spans="1:15" ht="17.100000000000001" customHeight="1" x14ac:dyDescent="0.25">
      <c r="A32" s="1094" t="s">
        <v>955</v>
      </c>
    </row>
    <row r="33" spans="1:1" ht="17.100000000000001" customHeight="1" x14ac:dyDescent="0.25">
      <c r="A33" s="1095" t="s">
        <v>943</v>
      </c>
    </row>
    <row r="34" spans="1:1" ht="17.100000000000001" customHeight="1" x14ac:dyDescent="0.25">
      <c r="A34" s="1095" t="s">
        <v>956</v>
      </c>
    </row>
    <row r="35" spans="1:1" ht="17.100000000000001" customHeight="1" x14ac:dyDescent="0.25">
      <c r="A35" s="1095" t="s">
        <v>944</v>
      </c>
    </row>
    <row r="36" spans="1:1" ht="17.100000000000001" customHeight="1" x14ac:dyDescent="0.25">
      <c r="A36" s="1094" t="s">
        <v>945</v>
      </c>
    </row>
    <row r="37" spans="1:1" ht="17.100000000000001" customHeight="1" x14ac:dyDescent="0.25">
      <c r="A37" s="1095" t="s">
        <v>946</v>
      </c>
    </row>
    <row r="38" spans="1:1" ht="17.100000000000001" customHeight="1" x14ac:dyDescent="0.25">
      <c r="A38" s="1095" t="s">
        <v>947</v>
      </c>
    </row>
  </sheetData>
  <mergeCells count="14">
    <mergeCell ref="A7:A8"/>
    <mergeCell ref="B7:B8"/>
    <mergeCell ref="C7:C8"/>
    <mergeCell ref="D7:D8"/>
    <mergeCell ref="J7:J8"/>
    <mergeCell ref="N7:N8"/>
    <mergeCell ref="K7:K8"/>
    <mergeCell ref="L7:L8"/>
    <mergeCell ref="M7:M8"/>
    <mergeCell ref="E7:E8"/>
    <mergeCell ref="F7:F8"/>
    <mergeCell ref="G7:G8"/>
    <mergeCell ref="H7:H8"/>
    <mergeCell ref="I7:I8"/>
  </mergeCells>
  <printOptions horizontalCentered="1" verticalCentered="1"/>
  <pageMargins left="0.19685039370078741" right="0.19685039370078741" top="0.59055118110236227" bottom="0.98425196850393704" header="0" footer="0"/>
  <pageSetup scale="40" orientation="landscape" copies="3" r:id="rId1"/>
  <headerFooter alignWithMargins="0"/>
  <ignoredErrors>
    <ignoredError sqref="J29 J20 L20 N20 N23" formula="1"/>
  </ignoredErrors>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21D21-AFA2-4ECB-BB70-C9E9C2923BCC}">
  <dimension ref="A1:F44"/>
  <sheetViews>
    <sheetView showGridLines="0" zoomScaleNormal="100" workbookViewId="0"/>
  </sheetViews>
  <sheetFormatPr baseColWidth="10" defaultColWidth="0" defaultRowHeight="12.75" zeroHeight="1" x14ac:dyDescent="0.2"/>
  <cols>
    <col min="1" max="1" width="24.42578125" style="35" customWidth="1"/>
    <col min="2" max="6" width="14.85546875" style="35" customWidth="1"/>
    <col min="7" max="16384" width="11.42578125" style="35" hidden="1"/>
  </cols>
  <sheetData>
    <row r="1" spans="1:6" s="36" customFormat="1" ht="18.75" x14ac:dyDescent="0.3">
      <c r="A1" s="277" t="s">
        <v>291</v>
      </c>
      <c r="E1" s="276"/>
    </row>
    <row r="2" spans="1:6" ht="15.75" x14ac:dyDescent="0.2">
      <c r="A2" s="1223" t="s">
        <v>290</v>
      </c>
      <c r="B2" s="1223"/>
      <c r="C2" s="1223"/>
      <c r="D2" s="1223"/>
      <c r="E2" s="1223"/>
      <c r="F2" s="1223"/>
    </row>
    <row r="3" spans="1:6" ht="15.75" x14ac:dyDescent="0.2">
      <c r="A3" s="1224" t="s">
        <v>122</v>
      </c>
      <c r="B3" s="1224"/>
      <c r="C3" s="1224"/>
      <c r="D3" s="1224"/>
      <c r="E3" s="1224"/>
      <c r="F3" s="1224"/>
    </row>
    <row r="4" spans="1:6" s="106" customFormat="1" ht="47.25" x14ac:dyDescent="0.2">
      <c r="A4" s="235" t="s">
        <v>109</v>
      </c>
      <c r="B4" s="235" t="s">
        <v>289</v>
      </c>
      <c r="C4" s="235" t="s">
        <v>288</v>
      </c>
      <c r="D4" s="235" t="s">
        <v>287</v>
      </c>
      <c r="E4" s="235" t="s">
        <v>286</v>
      </c>
      <c r="F4" s="275" t="s">
        <v>123</v>
      </c>
    </row>
    <row r="5" spans="1:6" ht="15.75" x14ac:dyDescent="0.2">
      <c r="A5" s="270" t="s">
        <v>285</v>
      </c>
      <c r="B5" s="274">
        <v>216327955</v>
      </c>
      <c r="C5" s="274">
        <v>3992483</v>
      </c>
      <c r="D5" s="274">
        <v>101993802</v>
      </c>
      <c r="E5" s="274">
        <v>2756482</v>
      </c>
      <c r="F5" s="274">
        <v>325070722</v>
      </c>
    </row>
    <row r="6" spans="1:6" ht="15.75" x14ac:dyDescent="0.2">
      <c r="A6" s="273" t="s">
        <v>283</v>
      </c>
      <c r="B6" s="271">
        <v>2704266</v>
      </c>
      <c r="C6" s="271">
        <v>0</v>
      </c>
      <c r="D6" s="271">
        <v>5771114</v>
      </c>
      <c r="E6" s="271">
        <v>0</v>
      </c>
      <c r="F6" s="125">
        <f>+SUM(B6:E6)</f>
        <v>8475380</v>
      </c>
    </row>
    <row r="7" spans="1:6" ht="15.75" x14ac:dyDescent="0.2">
      <c r="A7" s="273" t="s">
        <v>282</v>
      </c>
      <c r="B7" s="271">
        <v>0</v>
      </c>
      <c r="C7" s="271">
        <v>0</v>
      </c>
      <c r="D7" s="272">
        <v>0</v>
      </c>
      <c r="E7" s="271">
        <v>173957</v>
      </c>
      <c r="F7" s="125">
        <f>+SUM(B7:E7)</f>
        <v>173957</v>
      </c>
    </row>
    <row r="8" spans="1:6" ht="15.75" x14ac:dyDescent="0.2">
      <c r="A8" s="270" t="s">
        <v>284</v>
      </c>
      <c r="B8" s="269">
        <f>SUM(B5:B7)</f>
        <v>219032221</v>
      </c>
      <c r="C8" s="269">
        <f>SUM(C5:C7)</f>
        <v>3992483</v>
      </c>
      <c r="D8" s="269">
        <f>SUM(D5:D7)</f>
        <v>107764916</v>
      </c>
      <c r="E8" s="269">
        <f>SUM(E5:E7)</f>
        <v>2930439</v>
      </c>
      <c r="F8" s="269">
        <f>+SUM(F5:F7)</f>
        <v>333720059</v>
      </c>
    </row>
    <row r="9" spans="1:6" ht="15.75" x14ac:dyDescent="0.2">
      <c r="A9" s="273" t="s">
        <v>283</v>
      </c>
      <c r="B9" s="271">
        <v>3372591</v>
      </c>
      <c r="C9" s="271">
        <v>0</v>
      </c>
      <c r="D9" s="271">
        <v>5818560</v>
      </c>
      <c r="E9" s="271">
        <v>0</v>
      </c>
      <c r="F9" s="125">
        <f>+SUM(B9:E9)</f>
        <v>9191151</v>
      </c>
    </row>
    <row r="10" spans="1:6" ht="15.75" x14ac:dyDescent="0.2">
      <c r="A10" s="273" t="s">
        <v>282</v>
      </c>
      <c r="B10" s="271">
        <v>0</v>
      </c>
      <c r="C10" s="271">
        <v>0</v>
      </c>
      <c r="D10" s="272">
        <v>0</v>
      </c>
      <c r="E10" s="271">
        <v>-12903</v>
      </c>
      <c r="F10" s="125">
        <f>+SUM(B10:E10)</f>
        <v>-12903</v>
      </c>
    </row>
    <row r="11" spans="1:6" ht="15.75" x14ac:dyDescent="0.2">
      <c r="A11" s="270" t="s">
        <v>281</v>
      </c>
      <c r="B11" s="269">
        <f>SUM(B8:B10)</f>
        <v>222404812</v>
      </c>
      <c r="C11" s="269">
        <f>SUM(C8:C10)</f>
        <v>3992483</v>
      </c>
      <c r="D11" s="269">
        <f>SUM(D8:D10)</f>
        <v>113583476</v>
      </c>
      <c r="E11" s="269">
        <f>SUM(E8:E10)</f>
        <v>2917536</v>
      </c>
      <c r="F11" s="269">
        <f>+SUM(F8:F10)</f>
        <v>342898307</v>
      </c>
    </row>
    <row r="12" spans="1:6" ht="15.75" hidden="1" x14ac:dyDescent="0.2">
      <c r="A12" s="268"/>
      <c r="B12" s="267"/>
      <c r="C12" s="267"/>
      <c r="D12" s="267"/>
      <c r="E12" s="267"/>
      <c r="F12" s="267"/>
    </row>
    <row r="13" spans="1:6" ht="15.75" hidden="1" x14ac:dyDescent="0.2">
      <c r="A13" s="268"/>
      <c r="B13" s="267"/>
      <c r="C13" s="267"/>
      <c r="D13" s="267"/>
      <c r="E13" s="267"/>
      <c r="F13" s="267"/>
    </row>
    <row r="14" spans="1:6" hidden="1" x14ac:dyDescent="0.2">
      <c r="E14" s="265"/>
      <c r="F14" s="265"/>
    </row>
    <row r="16" spans="1:6" hidden="1" x14ac:dyDescent="0.2">
      <c r="B16" s="130"/>
      <c r="C16" s="130"/>
      <c r="D16" s="130"/>
      <c r="E16" s="130"/>
      <c r="F16" s="130"/>
    </row>
    <row r="17" spans="2:6" hidden="1" x14ac:dyDescent="0.2">
      <c r="B17" s="130"/>
      <c r="C17" s="130"/>
      <c r="D17" s="130"/>
      <c r="E17" s="130"/>
      <c r="F17" s="130"/>
    </row>
    <row r="18" spans="2:6" hidden="1" x14ac:dyDescent="0.2">
      <c r="B18" s="130"/>
      <c r="C18" s="130"/>
      <c r="D18" s="130"/>
      <c r="E18" s="130"/>
      <c r="F18" s="130"/>
    </row>
    <row r="19" spans="2:6" hidden="1" x14ac:dyDescent="0.2">
      <c r="B19" s="130"/>
      <c r="C19" s="130"/>
      <c r="D19" s="130"/>
      <c r="E19" s="130"/>
      <c r="F19" s="130"/>
    </row>
    <row r="20" spans="2:6" hidden="1" x14ac:dyDescent="0.2">
      <c r="B20" s="130"/>
      <c r="C20" s="130"/>
      <c r="D20" s="130"/>
      <c r="E20" s="130"/>
      <c r="F20" s="130"/>
    </row>
    <row r="21" spans="2:6" hidden="1" x14ac:dyDescent="0.2">
      <c r="B21" s="130"/>
      <c r="C21" s="130"/>
      <c r="D21" s="130"/>
      <c r="E21" s="130"/>
      <c r="F21" s="130"/>
    </row>
    <row r="22" spans="2:6" hidden="1" x14ac:dyDescent="0.2">
      <c r="B22" s="130"/>
      <c r="C22" s="130"/>
      <c r="D22" s="130"/>
      <c r="E22" s="130"/>
      <c r="F22" s="130"/>
    </row>
    <row r="23" spans="2:6" hidden="1" x14ac:dyDescent="0.2">
      <c r="B23" s="130"/>
      <c r="C23" s="130"/>
      <c r="D23" s="130"/>
      <c r="E23" s="130"/>
      <c r="F23" s="130"/>
    </row>
    <row r="24" spans="2:6" hidden="1" x14ac:dyDescent="0.2">
      <c r="B24" s="130"/>
      <c r="C24" s="130"/>
      <c r="D24" s="130"/>
      <c r="E24" s="130"/>
      <c r="F24" s="130"/>
    </row>
    <row r="25" spans="2:6" hidden="1" x14ac:dyDescent="0.2">
      <c r="B25" s="130"/>
      <c r="C25" s="130"/>
      <c r="D25" s="130"/>
      <c r="E25" s="130"/>
      <c r="F25" s="130"/>
    </row>
    <row r="26" spans="2:6" hidden="1" x14ac:dyDescent="0.2">
      <c r="B26" s="130"/>
      <c r="C26" s="130"/>
      <c r="D26" s="130"/>
      <c r="E26" s="130"/>
      <c r="F26" s="130"/>
    </row>
    <row r="27" spans="2:6" hidden="1" x14ac:dyDescent="0.2">
      <c r="B27" s="130"/>
      <c r="C27" s="130"/>
      <c r="D27" s="130"/>
      <c r="E27" s="130"/>
      <c r="F27" s="130"/>
    </row>
    <row r="28" spans="2:6" hidden="1" x14ac:dyDescent="0.2">
      <c r="B28" s="130"/>
      <c r="C28" s="130"/>
      <c r="D28" s="130"/>
      <c r="E28" s="130"/>
      <c r="F28" s="130"/>
    </row>
    <row r="29" spans="2:6" hidden="1" x14ac:dyDescent="0.2">
      <c r="B29" s="130"/>
      <c r="C29" s="130"/>
      <c r="D29" s="130"/>
      <c r="E29" s="130"/>
      <c r="F29" s="130"/>
    </row>
    <row r="30" spans="2:6" hidden="1" x14ac:dyDescent="0.2">
      <c r="B30" s="130"/>
      <c r="C30" s="130"/>
      <c r="D30" s="130"/>
      <c r="E30" s="130"/>
      <c r="F30" s="130"/>
    </row>
    <row r="31" spans="2:6" hidden="1" x14ac:dyDescent="0.2">
      <c r="B31" s="130"/>
      <c r="C31" s="130"/>
      <c r="D31" s="130"/>
      <c r="E31" s="130"/>
      <c r="F31" s="130"/>
    </row>
    <row r="32" spans="2:6" hidden="1" x14ac:dyDescent="0.2">
      <c r="B32" s="130"/>
      <c r="C32" s="130"/>
      <c r="D32" s="130"/>
      <c r="E32" s="130"/>
      <c r="F32" s="130"/>
    </row>
    <row r="33" spans="2:6" hidden="1" x14ac:dyDescent="0.2">
      <c r="B33" s="130"/>
      <c r="C33" s="130"/>
      <c r="D33" s="130"/>
      <c r="E33" s="130"/>
      <c r="F33" s="130"/>
    </row>
    <row r="34" spans="2:6" hidden="1" x14ac:dyDescent="0.2">
      <c r="B34" s="130"/>
      <c r="C34" s="130"/>
      <c r="D34" s="130"/>
      <c r="E34" s="130"/>
      <c r="F34" s="130"/>
    </row>
    <row r="35" spans="2:6" hidden="1" x14ac:dyDescent="0.2">
      <c r="B35" s="130"/>
      <c r="C35" s="130"/>
      <c r="D35" s="130"/>
      <c r="E35" s="130"/>
      <c r="F35" s="130"/>
    </row>
    <row r="36" spans="2:6" hidden="1" x14ac:dyDescent="0.2">
      <c r="B36" s="130"/>
      <c r="C36" s="130"/>
      <c r="D36" s="130"/>
      <c r="E36" s="130"/>
      <c r="F36" s="130"/>
    </row>
    <row r="37" spans="2:6" hidden="1" x14ac:dyDescent="0.2">
      <c r="B37" s="130"/>
      <c r="C37" s="130"/>
      <c r="D37" s="130"/>
      <c r="E37" s="130"/>
      <c r="F37" s="130"/>
    </row>
    <row r="38" spans="2:6" hidden="1" x14ac:dyDescent="0.2">
      <c r="B38" s="130"/>
      <c r="C38" s="130"/>
      <c r="D38" s="130"/>
      <c r="E38" s="130"/>
      <c r="F38" s="130"/>
    </row>
    <row r="39" spans="2:6" hidden="1" x14ac:dyDescent="0.2">
      <c r="B39" s="130"/>
      <c r="C39" s="130"/>
      <c r="D39" s="130"/>
      <c r="E39" s="130"/>
      <c r="F39" s="130"/>
    </row>
    <row r="40" spans="2:6" hidden="1" x14ac:dyDescent="0.2">
      <c r="B40" s="130"/>
      <c r="C40" s="130"/>
      <c r="D40" s="130"/>
      <c r="E40" s="130"/>
      <c r="F40" s="130"/>
    </row>
    <row r="41" spans="2:6" hidden="1" x14ac:dyDescent="0.2">
      <c r="B41" s="130"/>
      <c r="C41" s="130"/>
      <c r="D41" s="130"/>
      <c r="E41" s="130"/>
      <c r="F41" s="130"/>
    </row>
    <row r="42" spans="2:6" hidden="1" x14ac:dyDescent="0.2">
      <c r="B42" s="130"/>
      <c r="C42" s="130"/>
      <c r="D42" s="130"/>
      <c r="E42" s="130"/>
      <c r="F42" s="130"/>
    </row>
    <row r="43" spans="2:6" hidden="1" x14ac:dyDescent="0.2">
      <c r="B43" s="130"/>
      <c r="C43" s="130"/>
      <c r="D43" s="130"/>
      <c r="E43" s="130"/>
      <c r="F43" s="130"/>
    </row>
    <row r="44" spans="2:6" hidden="1" x14ac:dyDescent="0.2">
      <c r="B44" s="130"/>
      <c r="C44" s="130"/>
      <c r="D44" s="130"/>
      <c r="E44" s="130"/>
      <c r="F44" s="130"/>
    </row>
  </sheetData>
  <mergeCells count="2">
    <mergeCell ref="A2:F2"/>
    <mergeCell ref="A3:F3"/>
  </mergeCells>
  <pageMargins left="0.7" right="0.7" top="0.75" bottom="0.75" header="0.3" footer="0.3"/>
  <pageSetup orientation="portrait" r:id="rId1"/>
  <ignoredErrors>
    <ignoredError sqref="B9:F11 F6:F7 B8:E8" unlockedFormula="1"/>
    <ignoredError sqref="F8" formula="1" unlockedFormula="1"/>
  </ignoredError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01409-AD30-4B8F-93C0-1B2B527D503C}">
  <dimension ref="A1:H22"/>
  <sheetViews>
    <sheetView showGridLines="0" zoomScaleNormal="100" workbookViewId="0"/>
  </sheetViews>
  <sheetFormatPr baseColWidth="10" defaultColWidth="0" defaultRowHeight="12.75" zeroHeight="1" x14ac:dyDescent="0.2"/>
  <cols>
    <col min="1" max="1" width="57.5703125" style="151" customWidth="1"/>
    <col min="2" max="3" width="18" style="151" customWidth="1"/>
    <col min="4" max="4" width="15.5703125" style="469" hidden="1" customWidth="1"/>
    <col min="5" max="6" width="15.28515625" style="151" hidden="1" customWidth="1"/>
    <col min="7" max="7" width="13.85546875" style="151" hidden="1" customWidth="1"/>
    <col min="8" max="8" width="0" style="151" hidden="1" customWidth="1"/>
    <col min="9" max="16384" width="25" style="151" hidden="1"/>
  </cols>
  <sheetData>
    <row r="1" spans="1:8" ht="18.75" x14ac:dyDescent="0.3">
      <c r="A1" s="311" t="s">
        <v>436</v>
      </c>
    </row>
    <row r="2" spans="1:8" ht="15.75" x14ac:dyDescent="0.25">
      <c r="A2" s="1200" t="s">
        <v>437</v>
      </c>
      <c r="B2" s="1200"/>
      <c r="C2" s="1200"/>
    </row>
    <row r="3" spans="1:8" ht="15.75" x14ac:dyDescent="0.25">
      <c r="A3" s="1201" t="s">
        <v>122</v>
      </c>
      <c r="B3" s="1201"/>
      <c r="C3" s="1201"/>
    </row>
    <row r="4" spans="1:8" ht="30" customHeight="1" x14ac:dyDescent="0.2">
      <c r="A4" s="401" t="s">
        <v>109</v>
      </c>
      <c r="B4" s="104" t="s">
        <v>128</v>
      </c>
      <c r="C4" s="404" t="s">
        <v>129</v>
      </c>
    </row>
    <row r="5" spans="1:8" ht="15.75" x14ac:dyDescent="0.25">
      <c r="A5" s="41" t="s">
        <v>206</v>
      </c>
      <c r="B5" s="470">
        <f>+SUM(B6:B6)</f>
        <v>12603497</v>
      </c>
      <c r="C5" s="470">
        <f>+SUM(C6:C6)</f>
        <v>13150237</v>
      </c>
    </row>
    <row r="6" spans="1:8" ht="15.75" x14ac:dyDescent="0.2">
      <c r="A6" s="137" t="s">
        <v>438</v>
      </c>
      <c r="B6" s="471">
        <v>12603497</v>
      </c>
      <c r="C6" s="472">
        <v>13150237</v>
      </c>
      <c r="H6" s="474"/>
    </row>
    <row r="7" spans="1:8" ht="15.75" x14ac:dyDescent="0.25">
      <c r="A7" s="41" t="s">
        <v>207</v>
      </c>
      <c r="B7" s="475">
        <f>SUM(B8:B11)</f>
        <v>4974506</v>
      </c>
      <c r="C7" s="476">
        <f>SUM(C8:C11)</f>
        <v>2048075</v>
      </c>
      <c r="H7" s="474"/>
    </row>
    <row r="8" spans="1:8" ht="15.75" x14ac:dyDescent="0.25">
      <c r="A8" s="137" t="s">
        <v>439</v>
      </c>
      <c r="B8" s="471">
        <v>12524</v>
      </c>
      <c r="C8" s="472">
        <v>95715</v>
      </c>
      <c r="F8" s="65"/>
      <c r="H8" s="474"/>
    </row>
    <row r="9" spans="1:8" ht="15.75" x14ac:dyDescent="0.25">
      <c r="A9" s="137" t="s">
        <v>440</v>
      </c>
      <c r="B9" s="471">
        <v>4285145</v>
      </c>
      <c r="C9" s="472">
        <v>1247120</v>
      </c>
      <c r="F9" s="65"/>
      <c r="H9" s="474"/>
    </row>
    <row r="10" spans="1:8" ht="15.75" x14ac:dyDescent="0.2">
      <c r="A10" s="137" t="s">
        <v>441</v>
      </c>
      <c r="B10" s="471">
        <v>102196</v>
      </c>
      <c r="C10" s="472">
        <v>102196</v>
      </c>
      <c r="F10" s="477"/>
    </row>
    <row r="11" spans="1:8" ht="15.75" x14ac:dyDescent="0.2">
      <c r="A11" s="137" t="s">
        <v>442</v>
      </c>
      <c r="B11" s="471">
        <v>574641</v>
      </c>
      <c r="C11" s="472">
        <v>603044</v>
      </c>
    </row>
    <row r="12" spans="1:8" ht="15.75" x14ac:dyDescent="0.25">
      <c r="A12" s="50" t="s">
        <v>171</v>
      </c>
      <c r="B12" s="478">
        <f>+B5+B7</f>
        <v>17578003</v>
      </c>
      <c r="C12" s="478">
        <f>+C5+C7</f>
        <v>15198312</v>
      </c>
    </row>
    <row r="13" spans="1:8" ht="15.75" hidden="1" x14ac:dyDescent="0.2">
      <c r="B13" s="472"/>
      <c r="C13" s="472"/>
    </row>
    <row r="18" spans="4:6" hidden="1" x14ac:dyDescent="0.2">
      <c r="D18" s="469">
        <v>2023</v>
      </c>
      <c r="E18" s="151">
        <v>2022</v>
      </c>
    </row>
    <row r="20" spans="4:6" hidden="1" x14ac:dyDescent="0.2">
      <c r="D20" s="469">
        <v>705767388.32000005</v>
      </c>
      <c r="E20" s="469">
        <v>1956657716.77</v>
      </c>
      <c r="F20" s="469">
        <f>+D20-E20</f>
        <v>-1250890328.4499998</v>
      </c>
    </row>
    <row r="21" spans="4:6" hidden="1" x14ac:dyDescent="0.2">
      <c r="D21" s="469">
        <v>-1227195244.51</v>
      </c>
      <c r="E21" s="469">
        <v>-2237208418.3200002</v>
      </c>
      <c r="F21" s="469">
        <f>+D21-E21</f>
        <v>1010013173.8100002</v>
      </c>
    </row>
    <row r="22" spans="4:6" hidden="1" x14ac:dyDescent="0.2">
      <c r="D22" s="469">
        <f>SUM(D20:D21)</f>
        <v>-521427856.18999994</v>
      </c>
      <c r="E22" s="469">
        <f>SUM(E20:E21)</f>
        <v>-280550701.55000019</v>
      </c>
      <c r="F22" s="469">
        <f>SUM(F20:F21)</f>
        <v>-240877154.63999963</v>
      </c>
    </row>
  </sheetData>
  <mergeCells count="2">
    <mergeCell ref="A2:C2"/>
    <mergeCell ref="A3:C3"/>
  </mergeCells>
  <pageMargins left="0.7" right="0.7" top="0.75" bottom="0.75" header="0.3" footer="0.3"/>
  <pageSetup paperSize="9" orientation="portrait" verticalDpi="90"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2E301-09F2-4F7E-B229-AACCB4044CFA}">
  <dimension ref="A1:Q16"/>
  <sheetViews>
    <sheetView showGridLines="0" zoomScaleNormal="100" workbookViewId="0"/>
  </sheetViews>
  <sheetFormatPr baseColWidth="10" defaultColWidth="0" defaultRowHeight="15" zeroHeight="1" x14ac:dyDescent="0.25"/>
  <cols>
    <col min="1" max="1" width="29.7109375" style="76" customWidth="1"/>
    <col min="2" max="2" width="13" style="76" customWidth="1"/>
    <col min="3" max="3" width="15.7109375" style="76" customWidth="1"/>
    <col min="4" max="4" width="17.5703125" style="76" customWidth="1"/>
    <col min="5" max="5" width="15" style="76" customWidth="1"/>
    <col min="6" max="6" width="13" style="76" customWidth="1"/>
    <col min="7" max="7" width="13" style="76" hidden="1" customWidth="1"/>
    <col min="8" max="8" width="35.7109375" style="76" hidden="1" customWidth="1"/>
    <col min="9" max="12" width="16.42578125" style="76" hidden="1" customWidth="1"/>
    <col min="13" max="17" width="0" style="76" hidden="1" customWidth="1"/>
    <col min="18" max="16384" width="11.42578125" style="76" hidden="1"/>
  </cols>
  <sheetData>
    <row r="1" spans="1:17" ht="18.75" x14ac:dyDescent="0.3">
      <c r="A1" s="118" t="s">
        <v>436</v>
      </c>
    </row>
    <row r="2" spans="1:17" ht="18.75" x14ac:dyDescent="0.3">
      <c r="A2" s="118" t="s">
        <v>443</v>
      </c>
    </row>
    <row r="3" spans="1:17" ht="36" customHeight="1" x14ac:dyDescent="0.25">
      <c r="A3" s="1227" t="s">
        <v>462</v>
      </c>
      <c r="B3" s="1227"/>
      <c r="C3" s="1227"/>
      <c r="D3" s="1227"/>
      <c r="E3" s="1227"/>
      <c r="F3" s="1227"/>
    </row>
    <row r="4" spans="1:17" ht="15.75" x14ac:dyDescent="0.25">
      <c r="A4" s="1200" t="s">
        <v>444</v>
      </c>
      <c r="B4" s="1200"/>
      <c r="C4" s="1200"/>
      <c r="D4" s="1200"/>
      <c r="E4" s="1200"/>
      <c r="F4" s="1200"/>
    </row>
    <row r="5" spans="1:17" ht="15.75" x14ac:dyDescent="0.25">
      <c r="A5" s="1201" t="s">
        <v>122</v>
      </c>
      <c r="B5" s="1201"/>
      <c r="C5" s="1201"/>
      <c r="D5" s="1201"/>
      <c r="E5" s="1201"/>
      <c r="F5" s="1201"/>
    </row>
    <row r="6" spans="1:17" ht="24.75" customHeight="1" x14ac:dyDescent="0.25">
      <c r="A6" s="1228" t="s">
        <v>445</v>
      </c>
      <c r="B6" s="1228" t="s">
        <v>446</v>
      </c>
      <c r="C6" s="1228" t="s">
        <v>447</v>
      </c>
      <c r="D6" s="1231" t="s">
        <v>448</v>
      </c>
      <c r="E6" s="1228" t="s">
        <v>449</v>
      </c>
      <c r="F6" s="1228" t="s">
        <v>123</v>
      </c>
    </row>
    <row r="7" spans="1:17" ht="24.75" customHeight="1" x14ac:dyDescent="0.25">
      <c r="A7" s="1229"/>
      <c r="B7" s="1230"/>
      <c r="C7" s="1230"/>
      <c r="D7" s="1230"/>
      <c r="E7" s="1230"/>
      <c r="F7" s="1230"/>
      <c r="O7" s="76" t="s">
        <v>450</v>
      </c>
    </row>
    <row r="8" spans="1:17" ht="15.75" x14ac:dyDescent="0.25">
      <c r="A8" s="486" t="s">
        <v>451</v>
      </c>
      <c r="B8" s="487">
        <v>162899</v>
      </c>
      <c r="C8" s="487">
        <v>1046945</v>
      </c>
      <c r="D8" s="487">
        <v>687486</v>
      </c>
      <c r="E8" s="487">
        <v>0</v>
      </c>
      <c r="F8" s="487">
        <v>1897330</v>
      </c>
      <c r="N8" s="65">
        <f t="shared" ref="N8:N16" si="0">SUM(B8:E8)</f>
        <v>1897330</v>
      </c>
    </row>
    <row r="9" spans="1:17" ht="15.75" x14ac:dyDescent="0.25">
      <c r="A9" s="481" t="s">
        <v>452</v>
      </c>
      <c r="B9" s="482">
        <v>919</v>
      </c>
      <c r="C9" s="482">
        <v>-15868</v>
      </c>
      <c r="D9" s="482">
        <v>51094</v>
      </c>
      <c r="E9" s="482">
        <v>0</v>
      </c>
      <c r="F9" s="482">
        <f t="shared" ref="F9:F10" si="1">+SUM(B9:D9)</f>
        <v>36145</v>
      </c>
      <c r="G9" s="482"/>
      <c r="N9" s="65">
        <f t="shared" si="0"/>
        <v>36145</v>
      </c>
    </row>
    <row r="10" spans="1:17" ht="15.75" x14ac:dyDescent="0.25">
      <c r="A10" s="481" t="s">
        <v>453</v>
      </c>
      <c r="B10" s="482">
        <v>-131260</v>
      </c>
      <c r="C10" s="482">
        <v>-353664</v>
      </c>
      <c r="D10" s="482">
        <v>-201431</v>
      </c>
      <c r="E10" s="482">
        <v>0</v>
      </c>
      <c r="F10" s="482">
        <f t="shared" si="1"/>
        <v>-686355</v>
      </c>
      <c r="G10" s="482"/>
      <c r="N10" s="65">
        <f t="shared" si="0"/>
        <v>-686355</v>
      </c>
    </row>
    <row r="11" spans="1:17" ht="15.75" x14ac:dyDescent="0.25">
      <c r="A11" s="50" t="s">
        <v>454</v>
      </c>
      <c r="B11" s="480">
        <f>+SUM(B8:B10)</f>
        <v>32558</v>
      </c>
      <c r="C11" s="480">
        <f t="shared" ref="C11:F11" si="2">+SUM(C8:C10)</f>
        <v>677413</v>
      </c>
      <c r="D11" s="480">
        <f t="shared" si="2"/>
        <v>537149</v>
      </c>
      <c r="E11" s="480">
        <v>0</v>
      </c>
      <c r="F11" s="480">
        <f t="shared" si="2"/>
        <v>1247120</v>
      </c>
      <c r="G11" s="484"/>
      <c r="N11" s="65">
        <f t="shared" si="0"/>
        <v>1247120</v>
      </c>
    </row>
    <row r="12" spans="1:17" ht="15.75" x14ac:dyDescent="0.25">
      <c r="A12" s="481" t="s">
        <v>283</v>
      </c>
      <c r="B12" s="482">
        <v>47601</v>
      </c>
      <c r="C12" s="482">
        <v>43575</v>
      </c>
      <c r="D12" s="482">
        <v>55095</v>
      </c>
      <c r="E12" s="482">
        <v>3878654</v>
      </c>
      <c r="F12" s="482">
        <f>+SUM(B12:E12)</f>
        <v>4024925</v>
      </c>
      <c r="G12" s="482"/>
      <c r="N12" s="65">
        <f t="shared" si="0"/>
        <v>4024925</v>
      </c>
      <c r="P12" s="76" t="s">
        <v>455</v>
      </c>
    </row>
    <row r="13" spans="1:17" ht="15.75" hidden="1" x14ac:dyDescent="0.25">
      <c r="A13" s="481" t="s">
        <v>456</v>
      </c>
      <c r="B13" s="482">
        <v>-531087</v>
      </c>
      <c r="C13" s="482">
        <v>-992753</v>
      </c>
      <c r="D13" s="482">
        <v>-299158</v>
      </c>
      <c r="E13" s="482">
        <v>0</v>
      </c>
      <c r="F13" s="482">
        <f>+SUM(B13:E13)</f>
        <v>-1822998</v>
      </c>
      <c r="G13" s="482"/>
      <c r="N13" s="65">
        <f t="shared" si="0"/>
        <v>-1822998</v>
      </c>
      <c r="O13" s="76" t="s">
        <v>457</v>
      </c>
      <c r="P13" s="482">
        <f>+('[31]Comparativo COP'!$E$855-'[31]Comparativo COP'!$E$856)/1000</f>
        <v>-3449045.7641199999</v>
      </c>
    </row>
    <row r="14" spans="1:17" ht="15.75" x14ac:dyDescent="0.25">
      <c r="A14" s="481" t="s">
        <v>453</v>
      </c>
      <c r="B14" s="482">
        <v>-80159</v>
      </c>
      <c r="C14" s="482">
        <v>-357258</v>
      </c>
      <c r="D14" s="482">
        <v>-226262</v>
      </c>
      <c r="E14" s="482">
        <v>-323221</v>
      </c>
      <c r="F14" s="482">
        <f>+SUM(B14:E14)</f>
        <v>-986900</v>
      </c>
      <c r="G14" s="482"/>
      <c r="N14" s="65">
        <f t="shared" si="0"/>
        <v>-986900</v>
      </c>
      <c r="O14" s="76">
        <v>5178000100</v>
      </c>
      <c r="P14" s="482">
        <f>VLOOKUP(O14,'[32]Saldos de cuentas SAP'!B$4:D$2101,3,0)/1000</f>
        <v>986898.59794000001</v>
      </c>
      <c r="Q14" s="76" t="s">
        <v>458</v>
      </c>
    </row>
    <row r="15" spans="1:17" ht="15.75" hidden="1" x14ac:dyDescent="0.25">
      <c r="A15" s="481" t="s">
        <v>459</v>
      </c>
      <c r="B15" s="482">
        <v>531087</v>
      </c>
      <c r="C15" s="482">
        <v>992753</v>
      </c>
      <c r="D15" s="482">
        <v>299158</v>
      </c>
      <c r="E15" s="482"/>
      <c r="F15" s="482">
        <f t="shared" ref="F15" si="3">+SUM(B15:E15)</f>
        <v>1822998</v>
      </c>
      <c r="G15" s="482"/>
      <c r="N15" s="65">
        <f t="shared" si="0"/>
        <v>1822998</v>
      </c>
      <c r="O15" s="76">
        <v>1802000105</v>
      </c>
      <c r="P15" s="482">
        <f>(+'[31]Comparativo COP'!$E$855+'[31]Comparativo COP'!$E$857)/1000</f>
        <v>836099.14368999982</v>
      </c>
      <c r="Q15" s="76" t="s">
        <v>460</v>
      </c>
    </row>
    <row r="16" spans="1:17" ht="15.75" x14ac:dyDescent="0.25">
      <c r="A16" s="50" t="s">
        <v>461</v>
      </c>
      <c r="B16" s="480">
        <f>+SUM(B11:B15)</f>
        <v>0</v>
      </c>
      <c r="C16" s="480">
        <f t="shared" ref="C16:E16" si="4">+SUM(C11:C15)</f>
        <v>363730</v>
      </c>
      <c r="D16" s="480">
        <f t="shared" si="4"/>
        <v>365982</v>
      </c>
      <c r="E16" s="480">
        <f t="shared" si="4"/>
        <v>3555433</v>
      </c>
      <c r="F16" s="480">
        <f>+SUM(F11:F15)</f>
        <v>4285145</v>
      </c>
      <c r="G16" s="484"/>
      <c r="N16" s="65">
        <f t="shared" si="0"/>
        <v>4285145</v>
      </c>
      <c r="O16" s="483">
        <f>+'Nota 20 Otros activos'!B9</f>
        <v>4285145</v>
      </c>
      <c r="P16" s="482">
        <f>SUM(F14:F15)</f>
        <v>836098</v>
      </c>
    </row>
  </sheetData>
  <mergeCells count="9">
    <mergeCell ref="A3:F3"/>
    <mergeCell ref="A4:F4"/>
    <mergeCell ref="A5:F5"/>
    <mergeCell ref="A6:A7"/>
    <mergeCell ref="B6:B7"/>
    <mergeCell ref="C6:C7"/>
    <mergeCell ref="D6:D7"/>
    <mergeCell ref="E6:E7"/>
    <mergeCell ref="F6:F7"/>
  </mergeCells>
  <pageMargins left="0.7" right="0.7" top="0.75" bottom="0.75" header="0.3" footer="0.3"/>
  <pageSetup paperSize="9" orientation="portrait" horizontalDpi="90" verticalDpi="90" r:id="rId1"/>
  <ignoredErrors>
    <ignoredError sqref="B9:F11 B16:F16 B14 B13:E13 B12:C12 B15:E15 E14" formulaRange="1"/>
  </ignoredError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BAA2A-2042-49F0-AFB2-960A3CDBB5FE}">
  <dimension ref="A1:H35"/>
  <sheetViews>
    <sheetView showGridLines="0" zoomScaleNormal="100" workbookViewId="0"/>
  </sheetViews>
  <sheetFormatPr baseColWidth="10" defaultColWidth="0" defaultRowHeight="12.75" zeroHeight="1" x14ac:dyDescent="0.2"/>
  <cols>
    <col min="1" max="1" width="47.7109375" style="35" customWidth="1"/>
    <col min="2" max="2" width="22.28515625" style="35" customWidth="1"/>
    <col min="3" max="3" width="22.28515625" style="35" hidden="1" customWidth="1"/>
    <col min="4" max="5" width="22.28515625" style="35" customWidth="1"/>
    <col min="6" max="6" width="56.42578125" style="35" hidden="1" customWidth="1"/>
    <col min="7" max="8" width="14.140625" style="35" hidden="1" customWidth="1"/>
    <col min="9" max="16384" width="11.42578125" style="35" hidden="1"/>
  </cols>
  <sheetData>
    <row r="1" spans="1:7" ht="18.75" x14ac:dyDescent="0.3">
      <c r="A1" s="32" t="s">
        <v>599</v>
      </c>
    </row>
    <row r="2" spans="1:7" ht="15.75" x14ac:dyDescent="0.25">
      <c r="A2" s="1200" t="s">
        <v>600</v>
      </c>
      <c r="B2" s="1200"/>
      <c r="C2" s="1200"/>
      <c r="D2" s="1200"/>
      <c r="E2" s="1200"/>
    </row>
    <row r="3" spans="1:7" ht="15.75" x14ac:dyDescent="0.25">
      <c r="A3" s="1201" t="s">
        <v>122</v>
      </c>
      <c r="B3" s="1201"/>
      <c r="C3" s="1201"/>
      <c r="D3" s="1201"/>
      <c r="E3" s="1201"/>
    </row>
    <row r="4" spans="1:7" s="106" customFormat="1" ht="30.75" customHeight="1" x14ac:dyDescent="0.2">
      <c r="A4" s="403"/>
      <c r="B4" s="404" t="s">
        <v>511</v>
      </c>
      <c r="C4" s="404" t="s">
        <v>601</v>
      </c>
      <c r="D4" s="404" t="s">
        <v>128</v>
      </c>
      <c r="E4" s="404" t="s">
        <v>129</v>
      </c>
    </row>
    <row r="5" spans="1:7" s="106" customFormat="1" ht="15.75" x14ac:dyDescent="0.25">
      <c r="A5" s="404"/>
      <c r="B5" s="405" t="s">
        <v>177</v>
      </c>
      <c r="C5" s="405" t="s">
        <v>178</v>
      </c>
      <c r="D5" s="405" t="s">
        <v>509</v>
      </c>
      <c r="E5" s="404"/>
    </row>
    <row r="6" spans="1:7" s="530" customFormat="1" ht="15.75" x14ac:dyDescent="0.25">
      <c r="A6" s="380" t="s">
        <v>508</v>
      </c>
      <c r="B6" s="655">
        <f>+B7+B8</f>
        <v>5752565424</v>
      </c>
      <c r="C6" s="656">
        <f>+C7+C8</f>
        <v>0</v>
      </c>
      <c r="D6" s="656">
        <f>+D7+D8</f>
        <v>5752565424</v>
      </c>
      <c r="E6" s="656">
        <f>+E7+E8</f>
        <v>8110988361</v>
      </c>
      <c r="F6" s="657"/>
    </row>
    <row r="7" spans="1:7" ht="15.75" x14ac:dyDescent="0.2">
      <c r="A7" s="590" t="s">
        <v>602</v>
      </c>
      <c r="B7" s="658">
        <v>5724455960</v>
      </c>
      <c r="C7" s="659">
        <v>0</v>
      </c>
      <c r="D7" s="660">
        <f>B7+C7</f>
        <v>5724455960</v>
      </c>
      <c r="E7" s="660">
        <v>8095962904</v>
      </c>
      <c r="G7" s="151"/>
    </row>
    <row r="8" spans="1:7" ht="15.75" x14ac:dyDescent="0.2">
      <c r="A8" s="590" t="s">
        <v>603</v>
      </c>
      <c r="B8" s="658">
        <v>28109464</v>
      </c>
      <c r="C8" s="659">
        <v>0</v>
      </c>
      <c r="D8" s="660">
        <f>B8+C8</f>
        <v>28109464</v>
      </c>
      <c r="E8" s="660">
        <v>15025457</v>
      </c>
      <c r="G8" s="151"/>
    </row>
    <row r="9" spans="1:7" s="663" customFormat="1" ht="15.75" x14ac:dyDescent="0.25">
      <c r="A9" s="380" t="s">
        <v>502</v>
      </c>
      <c r="B9" s="661">
        <f>+B10+B18+B27</f>
        <v>464521111</v>
      </c>
      <c r="C9" s="659">
        <f>+C10+C18</f>
        <v>0</v>
      </c>
      <c r="D9" s="662">
        <f>+D10+D18+D27</f>
        <v>464521111</v>
      </c>
      <c r="E9" s="662">
        <f>+E10+E18+E27</f>
        <v>2323649082</v>
      </c>
      <c r="F9" s="657"/>
      <c r="G9" s="151"/>
    </row>
    <row r="10" spans="1:7" s="43" customFormat="1" ht="15.75" x14ac:dyDescent="0.2">
      <c r="A10" s="664" t="s">
        <v>602</v>
      </c>
      <c r="B10" s="665">
        <f>SUM(B11:B17)</f>
        <v>392598726</v>
      </c>
      <c r="C10" s="665">
        <f>SUM(C11:C17)</f>
        <v>0</v>
      </c>
      <c r="D10" s="665">
        <f>SUM(D11:D17)</f>
        <v>392598726</v>
      </c>
      <c r="E10" s="662">
        <f>SUM(E11:E17)</f>
        <v>2270631811</v>
      </c>
      <c r="G10" s="151"/>
    </row>
    <row r="11" spans="1:7" ht="15.75" x14ac:dyDescent="0.2">
      <c r="A11" s="666" t="s">
        <v>604</v>
      </c>
      <c r="B11" s="658">
        <v>214810308</v>
      </c>
      <c r="C11" s="659">
        <v>0</v>
      </c>
      <c r="D11" s="660">
        <f t="shared" ref="D11:D26" si="0">B11+C11</f>
        <v>214810308</v>
      </c>
      <c r="E11" s="660">
        <v>69698200</v>
      </c>
      <c r="G11" s="151"/>
    </row>
    <row r="12" spans="1:7" ht="15.75" x14ac:dyDescent="0.2">
      <c r="A12" s="666" t="s">
        <v>605</v>
      </c>
      <c r="B12" s="658">
        <v>26615395</v>
      </c>
      <c r="C12" s="659">
        <v>0</v>
      </c>
      <c r="D12" s="660">
        <f t="shared" si="0"/>
        <v>26615395</v>
      </c>
      <c r="E12" s="660">
        <v>1528480769</v>
      </c>
      <c r="G12" s="151"/>
    </row>
    <row r="13" spans="1:7" ht="15.75" hidden="1" x14ac:dyDescent="0.2">
      <c r="A13" s="666" t="s">
        <v>606</v>
      </c>
      <c r="B13" s="658">
        <v>0</v>
      </c>
      <c r="C13" s="659">
        <v>0</v>
      </c>
      <c r="D13" s="660">
        <f t="shared" si="0"/>
        <v>0</v>
      </c>
      <c r="E13" s="660">
        <v>0</v>
      </c>
      <c r="G13" s="151"/>
    </row>
    <row r="14" spans="1:7" ht="15.75" hidden="1" x14ac:dyDescent="0.2">
      <c r="A14" s="666" t="s">
        <v>607</v>
      </c>
      <c r="B14" s="658">
        <v>0</v>
      </c>
      <c r="C14" s="659">
        <v>0</v>
      </c>
      <c r="D14" s="660">
        <f t="shared" si="0"/>
        <v>0</v>
      </c>
      <c r="E14" s="660">
        <v>0</v>
      </c>
      <c r="G14" s="151"/>
    </row>
    <row r="15" spans="1:7" ht="15.75" x14ac:dyDescent="0.2">
      <c r="A15" s="666" t="s">
        <v>608</v>
      </c>
      <c r="B15" s="658">
        <v>151173023</v>
      </c>
      <c r="C15" s="659">
        <v>0</v>
      </c>
      <c r="D15" s="660">
        <f t="shared" si="0"/>
        <v>151173023</v>
      </c>
      <c r="E15" s="660">
        <v>274131498</v>
      </c>
      <c r="G15" s="151"/>
    </row>
    <row r="16" spans="1:7" ht="15.75" x14ac:dyDescent="0.2">
      <c r="A16" s="666" t="s">
        <v>496</v>
      </c>
      <c r="B16" s="658">
        <v>0</v>
      </c>
      <c r="C16" s="659">
        <v>0</v>
      </c>
      <c r="D16" s="660">
        <f t="shared" si="0"/>
        <v>0</v>
      </c>
      <c r="E16" s="660">
        <v>211548407</v>
      </c>
      <c r="G16" s="151"/>
    </row>
    <row r="17" spans="1:7" ht="15.75" x14ac:dyDescent="0.2">
      <c r="A17" s="666" t="s">
        <v>495</v>
      </c>
      <c r="B17" s="658">
        <v>0</v>
      </c>
      <c r="C17" s="659">
        <v>0</v>
      </c>
      <c r="D17" s="660">
        <f t="shared" si="0"/>
        <v>0</v>
      </c>
      <c r="E17" s="660">
        <v>186772937</v>
      </c>
      <c r="G17" s="151"/>
    </row>
    <row r="18" spans="1:7" ht="15.75" x14ac:dyDescent="0.2">
      <c r="A18" s="664" t="s">
        <v>609</v>
      </c>
      <c r="B18" s="665">
        <f>SUM(B19:B26)</f>
        <v>58468769</v>
      </c>
      <c r="C18" s="665">
        <f>SUM(C19:C26)</f>
        <v>0</v>
      </c>
      <c r="D18" s="665">
        <f>SUM(D19:D26)</f>
        <v>58468769</v>
      </c>
      <c r="E18" s="665">
        <f>SUM(E19:E26)</f>
        <v>53017271</v>
      </c>
      <c r="G18" s="151"/>
    </row>
    <row r="19" spans="1:7" ht="15.75" x14ac:dyDescent="0.2">
      <c r="A19" s="666" t="s">
        <v>604</v>
      </c>
      <c r="B19" s="658">
        <v>8518851</v>
      </c>
      <c r="C19" s="659">
        <v>0</v>
      </c>
      <c r="D19" s="660">
        <f t="shared" si="0"/>
        <v>8518851</v>
      </c>
      <c r="E19" s="660">
        <v>5822022</v>
      </c>
      <c r="G19" s="151"/>
    </row>
    <row r="20" spans="1:7" ht="15.75" x14ac:dyDescent="0.2">
      <c r="A20" s="666" t="s">
        <v>610</v>
      </c>
      <c r="B20" s="658">
        <v>4073744</v>
      </c>
      <c r="C20" s="659">
        <v>0</v>
      </c>
      <c r="D20" s="660">
        <f t="shared" si="0"/>
        <v>4073744</v>
      </c>
      <c r="E20" s="660">
        <v>1844419</v>
      </c>
      <c r="G20" s="151"/>
    </row>
    <row r="21" spans="1:7" ht="15.75" x14ac:dyDescent="0.2">
      <c r="A21" s="666" t="s">
        <v>606</v>
      </c>
      <c r="B21" s="658">
        <v>9236651</v>
      </c>
      <c r="C21" s="659">
        <v>0</v>
      </c>
      <c r="D21" s="660">
        <f t="shared" si="0"/>
        <v>9236651</v>
      </c>
      <c r="E21" s="660">
        <v>34431233</v>
      </c>
      <c r="F21" s="556"/>
      <c r="G21" s="151"/>
    </row>
    <row r="22" spans="1:7" ht="15.75" hidden="1" x14ac:dyDescent="0.2">
      <c r="A22" s="666" t="s">
        <v>607</v>
      </c>
      <c r="B22" s="658">
        <v>0</v>
      </c>
      <c r="C22" s="659">
        <v>0</v>
      </c>
      <c r="D22" s="660">
        <f t="shared" si="0"/>
        <v>0</v>
      </c>
      <c r="E22" s="660">
        <v>0</v>
      </c>
      <c r="F22" s="266"/>
      <c r="G22" s="151"/>
    </row>
    <row r="23" spans="1:7" ht="15.75" x14ac:dyDescent="0.2">
      <c r="A23" s="666" t="s">
        <v>608</v>
      </c>
      <c r="B23" s="658">
        <v>18512297</v>
      </c>
      <c r="C23" s="659">
        <v>0</v>
      </c>
      <c r="D23" s="660">
        <f t="shared" si="0"/>
        <v>18512297</v>
      </c>
      <c r="E23" s="660">
        <v>10290573</v>
      </c>
      <c r="G23" s="151"/>
    </row>
    <row r="24" spans="1:7" ht="15.75" x14ac:dyDescent="0.2">
      <c r="A24" s="666" t="s">
        <v>496</v>
      </c>
      <c r="B24" s="658">
        <v>375584</v>
      </c>
      <c r="C24" s="659">
        <v>0</v>
      </c>
      <c r="D24" s="660">
        <f t="shared" si="0"/>
        <v>375584</v>
      </c>
      <c r="E24" s="660">
        <v>629024</v>
      </c>
      <c r="G24" s="151"/>
    </row>
    <row r="25" spans="1:7" ht="15.75" x14ac:dyDescent="0.2">
      <c r="A25" s="666" t="s">
        <v>495</v>
      </c>
      <c r="B25" s="658">
        <v>12671938</v>
      </c>
      <c r="C25" s="659">
        <v>0</v>
      </c>
      <c r="D25" s="660">
        <f t="shared" si="0"/>
        <v>12671938</v>
      </c>
      <c r="E25" s="660">
        <v>0</v>
      </c>
      <c r="G25" s="151"/>
    </row>
    <row r="26" spans="1:7" ht="15.75" x14ac:dyDescent="0.2">
      <c r="A26" s="666" t="s">
        <v>611</v>
      </c>
      <c r="B26" s="658">
        <v>5079704</v>
      </c>
      <c r="C26" s="659">
        <v>0</v>
      </c>
      <c r="D26" s="660">
        <f t="shared" si="0"/>
        <v>5079704</v>
      </c>
      <c r="E26" s="660">
        <v>0</v>
      </c>
      <c r="G26" s="151"/>
    </row>
    <row r="27" spans="1:7" s="43" customFormat="1" ht="15.75" x14ac:dyDescent="0.2">
      <c r="A27" s="664" t="s">
        <v>612</v>
      </c>
      <c r="B27" s="665">
        <f>+B28</f>
        <v>13453616</v>
      </c>
      <c r="C27" s="665">
        <f>+C28</f>
        <v>0</v>
      </c>
      <c r="D27" s="665">
        <f>+D28</f>
        <v>13453616</v>
      </c>
      <c r="E27" s="665">
        <f>+E28</f>
        <v>0</v>
      </c>
      <c r="G27" s="151"/>
    </row>
    <row r="28" spans="1:7" ht="15.75" x14ac:dyDescent="0.2">
      <c r="A28" s="666" t="s">
        <v>606</v>
      </c>
      <c r="B28" s="658">
        <v>13453616</v>
      </c>
      <c r="C28" s="659">
        <v>0</v>
      </c>
      <c r="D28" s="660">
        <f>+C28+B28</f>
        <v>13453616</v>
      </c>
      <c r="E28" s="660">
        <v>0</v>
      </c>
      <c r="G28" s="151"/>
    </row>
    <row r="29" spans="1:7" s="530" customFormat="1" ht="15.75" x14ac:dyDescent="0.25">
      <c r="A29" s="602" t="s">
        <v>613</v>
      </c>
      <c r="B29" s="667">
        <f>+B9+B6</f>
        <v>6217086535</v>
      </c>
      <c r="C29" s="668">
        <f>+C9+C6</f>
        <v>0</v>
      </c>
      <c r="D29" s="668">
        <f>+D9+D6</f>
        <v>6217086535</v>
      </c>
      <c r="E29" s="668">
        <f>+E9+E6</f>
        <v>10434637443</v>
      </c>
      <c r="G29" s="151"/>
    </row>
    <row r="34" spans="2:3" ht="15.75" hidden="1" x14ac:dyDescent="0.2">
      <c r="B34" s="658"/>
      <c r="C34" s="658"/>
    </row>
    <row r="35" spans="2:3" ht="15.75" hidden="1" x14ac:dyDescent="0.2">
      <c r="B35" s="658"/>
      <c r="C35" s="658"/>
    </row>
  </sheetData>
  <mergeCells count="2">
    <mergeCell ref="A2:E2"/>
    <mergeCell ref="A3:E3"/>
  </mergeCells>
  <pageMargins left="0.7" right="0.7" top="0.75" bottom="0.75" header="0.3" footer="0.3"/>
  <pageSetup orientation="portrait" r:id="rId1"/>
  <ignoredErrors>
    <ignoredError sqref="C9:E23" formula="1"/>
  </ignoredError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52E99-A110-465C-958D-9216DE7D536F}">
  <dimension ref="A1:K9"/>
  <sheetViews>
    <sheetView showGridLines="0" zoomScaleNormal="100" workbookViewId="0"/>
  </sheetViews>
  <sheetFormatPr baseColWidth="10" defaultColWidth="0" defaultRowHeight="15.75" zeroHeight="1" x14ac:dyDescent="0.25"/>
  <cols>
    <col min="1" max="1" width="51.140625" style="75" customWidth="1"/>
    <col min="2" max="3" width="18.28515625" style="75" customWidth="1"/>
    <col min="4" max="4" width="17" style="75" hidden="1" customWidth="1"/>
    <col min="5" max="5" width="11.42578125" style="75" hidden="1" customWidth="1"/>
    <col min="6" max="6" width="12.42578125" style="75" hidden="1" customWidth="1"/>
    <col min="7" max="10" width="11.42578125" style="75" hidden="1" customWidth="1"/>
    <col min="11" max="11" width="15.5703125" style="75" hidden="1" customWidth="1"/>
    <col min="12" max="16384" width="11.42578125" style="75" hidden="1"/>
  </cols>
  <sheetData>
    <row r="1" spans="1:6" ht="18.75" x14ac:dyDescent="0.3">
      <c r="A1" s="118" t="s">
        <v>760</v>
      </c>
    </row>
    <row r="2" spans="1:6" x14ac:dyDescent="0.25">
      <c r="A2" s="1200" t="s">
        <v>761</v>
      </c>
      <c r="B2" s="1200"/>
      <c r="C2" s="1200"/>
    </row>
    <row r="3" spans="1:6" x14ac:dyDescent="0.25">
      <c r="A3" s="1201" t="s">
        <v>122</v>
      </c>
      <c r="B3" s="1201"/>
      <c r="C3" s="1201"/>
    </row>
    <row r="4" spans="1:6" ht="31.5" x14ac:dyDescent="0.25">
      <c r="A4" s="422" t="s">
        <v>109</v>
      </c>
      <c r="B4" s="104" t="s">
        <v>128</v>
      </c>
      <c r="C4" s="425" t="s">
        <v>129</v>
      </c>
    </row>
    <row r="5" spans="1:6" ht="31.5" x14ac:dyDescent="0.25">
      <c r="A5" s="878" t="s">
        <v>762</v>
      </c>
      <c r="B5" s="874">
        <v>21950343</v>
      </c>
      <c r="C5" s="874">
        <v>25577639</v>
      </c>
      <c r="E5" s="875"/>
      <c r="F5" s="875"/>
    </row>
    <row r="6" spans="1:6" x14ac:dyDescent="0.25">
      <c r="A6" s="123" t="s">
        <v>763</v>
      </c>
      <c r="B6" s="874">
        <v>96121788</v>
      </c>
      <c r="C6" s="876">
        <v>75139779</v>
      </c>
      <c r="E6" s="875"/>
    </row>
    <row r="7" spans="1:6" x14ac:dyDescent="0.25">
      <c r="A7" s="123" t="s">
        <v>764</v>
      </c>
      <c r="B7" s="874">
        <v>4</v>
      </c>
      <c r="C7" s="876">
        <v>4</v>
      </c>
      <c r="E7" s="875"/>
    </row>
    <row r="8" spans="1:6" x14ac:dyDescent="0.25">
      <c r="A8" s="602" t="s">
        <v>765</v>
      </c>
      <c r="B8" s="877">
        <f>SUM(B5:B7)</f>
        <v>118072135</v>
      </c>
      <c r="C8" s="877">
        <f>SUM(C5:C7)</f>
        <v>100717422</v>
      </c>
    </row>
    <row r="9" spans="1:6" hidden="1" x14ac:dyDescent="0.25">
      <c r="A9" s="107"/>
      <c r="B9" s="107"/>
      <c r="C9" s="107"/>
    </row>
  </sheetData>
  <mergeCells count="2">
    <mergeCell ref="A2:C2"/>
    <mergeCell ref="A3:C3"/>
  </mergeCells>
  <pageMargins left="0.7" right="0.7" top="0.75" bottom="0.75" header="0.3" footer="0.3"/>
  <pageSetup paperSize="9" orientation="portrait" horizontalDpi="90" verticalDpi="90"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ACD14-D1BC-4E81-837B-5E45F066E543}">
  <dimension ref="A1:G29"/>
  <sheetViews>
    <sheetView showGridLines="0" zoomScaleNormal="100" workbookViewId="0"/>
  </sheetViews>
  <sheetFormatPr baseColWidth="10" defaultColWidth="0" defaultRowHeight="12.75" zeroHeight="1" x14ac:dyDescent="0.2"/>
  <cols>
    <col min="1" max="1" width="56.5703125" style="35" customWidth="1"/>
    <col min="2" max="2" width="18.85546875" style="701" hidden="1" customWidth="1"/>
    <col min="3" max="5" width="19.42578125" style="701" bestFit="1" customWidth="1"/>
    <col min="6" max="6" width="19.42578125" style="35" hidden="1" customWidth="1"/>
    <col min="7" max="7" width="18.28515625" style="35" hidden="1" customWidth="1"/>
    <col min="8" max="16384" width="11.42578125" style="35" hidden="1"/>
  </cols>
  <sheetData>
    <row r="1" spans="1:7" ht="18.75" x14ac:dyDescent="0.3">
      <c r="A1" s="32" t="s">
        <v>631</v>
      </c>
    </row>
    <row r="2" spans="1:7" ht="15.75" x14ac:dyDescent="0.2">
      <c r="A2" s="1207" t="s">
        <v>632</v>
      </c>
      <c r="B2" s="1207"/>
      <c r="C2" s="1207"/>
      <c r="D2" s="1207"/>
      <c r="E2" s="1207"/>
    </row>
    <row r="3" spans="1:7" ht="15.75" x14ac:dyDescent="0.2">
      <c r="A3" s="1199" t="s">
        <v>122</v>
      </c>
      <c r="B3" s="1199"/>
      <c r="C3" s="1199"/>
      <c r="D3" s="1199"/>
      <c r="E3" s="1199"/>
    </row>
    <row r="4" spans="1:7" s="106" customFormat="1" ht="47.25" x14ac:dyDescent="0.2">
      <c r="A4" s="382"/>
      <c r="B4" s="702" t="s">
        <v>633</v>
      </c>
      <c r="C4" s="702" t="s">
        <v>634</v>
      </c>
      <c r="D4" s="702" t="s">
        <v>128</v>
      </c>
      <c r="E4" s="702" t="s">
        <v>129</v>
      </c>
    </row>
    <row r="5" spans="1:7" s="106" customFormat="1" ht="15.75" x14ac:dyDescent="0.25">
      <c r="A5" s="385"/>
      <c r="B5" s="703" t="s">
        <v>177</v>
      </c>
      <c r="C5" s="703" t="s">
        <v>178</v>
      </c>
      <c r="D5" s="704" t="s">
        <v>509</v>
      </c>
      <c r="E5" s="703"/>
      <c r="G5" s="705"/>
    </row>
    <row r="6" spans="1:7" ht="15.75" x14ac:dyDescent="0.2">
      <c r="A6" s="380" t="s">
        <v>206</v>
      </c>
      <c r="B6" s="706">
        <f>+B7</f>
        <v>0</v>
      </c>
      <c r="C6" s="706">
        <f>+C7</f>
        <v>13911003936</v>
      </c>
      <c r="D6" s="706">
        <f t="shared" ref="D6:D15" si="0">+B6+C6</f>
        <v>13911003936</v>
      </c>
      <c r="E6" s="706">
        <f>+E7</f>
        <v>17366999820</v>
      </c>
    </row>
    <row r="7" spans="1:7" ht="15.75" x14ac:dyDescent="0.2">
      <c r="A7" s="590" t="s">
        <v>635</v>
      </c>
      <c r="B7" s="707">
        <f>+B8+B9</f>
        <v>0</v>
      </c>
      <c r="C7" s="707">
        <f>+C8+C9</f>
        <v>13911003936</v>
      </c>
      <c r="D7" s="707">
        <f t="shared" si="0"/>
        <v>13911003936</v>
      </c>
      <c r="E7" s="707">
        <v>17366999820</v>
      </c>
    </row>
    <row r="8" spans="1:7" ht="15.75" x14ac:dyDescent="0.2">
      <c r="A8" s="708" t="s">
        <v>636</v>
      </c>
      <c r="B8" s="709">
        <v>0</v>
      </c>
      <c r="C8" s="709">
        <v>13834562936</v>
      </c>
      <c r="D8" s="709">
        <f t="shared" si="0"/>
        <v>13834562936</v>
      </c>
      <c r="E8" s="709">
        <v>17270795820</v>
      </c>
    </row>
    <row r="9" spans="1:7" ht="15.75" x14ac:dyDescent="0.2">
      <c r="A9" s="666" t="s">
        <v>637</v>
      </c>
      <c r="B9" s="707">
        <v>0</v>
      </c>
      <c r="C9" s="707">
        <v>76441000</v>
      </c>
      <c r="D9" s="707">
        <f t="shared" si="0"/>
        <v>76441000</v>
      </c>
      <c r="E9" s="707">
        <v>96204000</v>
      </c>
    </row>
    <row r="10" spans="1:7" ht="15.75" x14ac:dyDescent="0.2">
      <c r="A10" s="380" t="s">
        <v>207</v>
      </c>
      <c r="B10" s="710">
        <f>SUM(B11:B14)</f>
        <v>0</v>
      </c>
      <c r="C10" s="710">
        <f>SUM(C11:C14)</f>
        <v>9745949235</v>
      </c>
      <c r="D10" s="710">
        <f t="shared" si="0"/>
        <v>9745949235</v>
      </c>
      <c r="E10" s="710">
        <f>SUM(E11:E14)</f>
        <v>8326194381</v>
      </c>
    </row>
    <row r="11" spans="1:7" ht="15.75" x14ac:dyDescent="0.2">
      <c r="A11" s="591" t="s">
        <v>638</v>
      </c>
      <c r="B11" s="709">
        <v>0</v>
      </c>
      <c r="C11" s="709">
        <v>9715284163</v>
      </c>
      <c r="D11" s="709">
        <f t="shared" si="0"/>
        <v>9715284163</v>
      </c>
      <c r="E11" s="709">
        <v>8301298432</v>
      </c>
    </row>
    <row r="12" spans="1:7" ht="15.75" x14ac:dyDescent="0.2">
      <c r="A12" s="590" t="s">
        <v>639</v>
      </c>
      <c r="B12" s="707">
        <v>0</v>
      </c>
      <c r="C12" s="707">
        <v>28300090</v>
      </c>
      <c r="D12" s="707">
        <f t="shared" si="0"/>
        <v>28300090</v>
      </c>
      <c r="E12" s="707">
        <v>22251789</v>
      </c>
      <c r="G12" s="130"/>
    </row>
    <row r="13" spans="1:7" ht="15.75" x14ac:dyDescent="0.2">
      <c r="A13" s="590" t="s">
        <v>640</v>
      </c>
      <c r="B13" s="707">
        <v>0</v>
      </c>
      <c r="C13" s="707">
        <v>687</v>
      </c>
      <c r="D13" s="707">
        <f t="shared" si="0"/>
        <v>687</v>
      </c>
      <c r="E13" s="707">
        <v>279865</v>
      </c>
      <c r="G13" s="130"/>
    </row>
    <row r="14" spans="1:7" ht="15.75" x14ac:dyDescent="0.2">
      <c r="A14" s="590" t="s">
        <v>641</v>
      </c>
      <c r="B14" s="707">
        <v>0</v>
      </c>
      <c r="C14" s="707">
        <v>2364295</v>
      </c>
      <c r="D14" s="707">
        <f t="shared" si="0"/>
        <v>2364295</v>
      </c>
      <c r="E14" s="707">
        <v>2364295</v>
      </c>
      <c r="G14" s="130"/>
    </row>
    <row r="15" spans="1:7" ht="15.75" x14ac:dyDescent="0.2">
      <c r="A15" s="711" t="s">
        <v>336</v>
      </c>
      <c r="B15" s="712">
        <f>+B10+B6</f>
        <v>0</v>
      </c>
      <c r="C15" s="712">
        <f>+C10+C6</f>
        <v>23656953171</v>
      </c>
      <c r="D15" s="712">
        <f t="shared" si="0"/>
        <v>23656953171</v>
      </c>
      <c r="E15" s="712">
        <f>+E10+E6</f>
        <v>25693194201</v>
      </c>
    </row>
    <row r="16" spans="1:7" hidden="1" x14ac:dyDescent="0.2">
      <c r="A16" s="701"/>
      <c r="G16" s="130"/>
    </row>
    <row r="17" spans="1:7" ht="15.75" hidden="1" x14ac:dyDescent="0.25">
      <c r="A17" s="701"/>
      <c r="D17" s="524"/>
      <c r="E17" s="524"/>
      <c r="G17" s="130"/>
    </row>
    <row r="18" spans="1:7" ht="15.75" hidden="1" x14ac:dyDescent="0.25">
      <c r="A18" s="701"/>
      <c r="D18" s="524"/>
      <c r="G18" s="130"/>
    </row>
    <row r="19" spans="1:7" ht="15.75" hidden="1" x14ac:dyDescent="0.25">
      <c r="A19" s="701"/>
      <c r="D19" s="524"/>
      <c r="G19" s="130"/>
    </row>
    <row r="20" spans="1:7" ht="15.75" hidden="1" x14ac:dyDescent="0.25">
      <c r="D20" s="524"/>
      <c r="E20" s="524"/>
    </row>
    <row r="22" spans="1:7" hidden="1" x14ac:dyDescent="0.2">
      <c r="G22" s="130"/>
    </row>
    <row r="23" spans="1:7" hidden="1" x14ac:dyDescent="0.2">
      <c r="G23" s="130"/>
    </row>
    <row r="24" spans="1:7" hidden="1" x14ac:dyDescent="0.2">
      <c r="G24" s="130"/>
    </row>
    <row r="29" spans="1:7" ht="15.75" hidden="1" x14ac:dyDescent="0.25">
      <c r="E29" s="524"/>
    </row>
  </sheetData>
  <mergeCells count="2">
    <mergeCell ref="A2:E2"/>
    <mergeCell ref="A3:E3"/>
  </mergeCells>
  <pageMargins left="0.39370078740157483" right="0.19685039370078741" top="0.98425196850393704" bottom="0.98425196850393704" header="0" footer="0"/>
  <pageSetup scale="90" orientation="portrait" r:id="rId1"/>
  <headerFooter alignWithMargins="0"/>
  <ignoredErrors>
    <ignoredError sqref="D6:D15" formula="1"/>
  </ignoredError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375C1-80C8-4AA3-9883-1FAA023C5EB7}">
  <dimension ref="A1:G13"/>
  <sheetViews>
    <sheetView showGridLines="0" zoomScaleNormal="100" workbookViewId="0"/>
  </sheetViews>
  <sheetFormatPr baseColWidth="10" defaultColWidth="0" defaultRowHeight="15" zeroHeight="1" x14ac:dyDescent="0.25"/>
  <cols>
    <col min="1" max="1" width="26" customWidth="1"/>
    <col min="2" max="3" width="21.28515625" customWidth="1"/>
    <col min="4" max="4" width="14.85546875" hidden="1" customWidth="1"/>
    <col min="5" max="5" width="11.42578125" hidden="1" customWidth="1"/>
    <col min="6" max="6" width="23" hidden="1" customWidth="1"/>
    <col min="7" max="7" width="0" hidden="1" customWidth="1"/>
    <col min="8" max="16384" width="11.42578125" hidden="1"/>
  </cols>
  <sheetData>
    <row r="1" spans="1:7" ht="20.25" customHeight="1" x14ac:dyDescent="0.25">
      <c r="A1" s="233" t="s">
        <v>329</v>
      </c>
      <c r="B1" s="234"/>
      <c r="C1" s="234"/>
    </row>
    <row r="2" spans="1:7" ht="15.75" x14ac:dyDescent="0.25">
      <c r="A2" s="1207" t="s">
        <v>61</v>
      </c>
      <c r="B2" s="1207"/>
      <c r="C2" s="1207"/>
    </row>
    <row r="3" spans="1:7" ht="15.75" x14ac:dyDescent="0.25">
      <c r="A3" s="1199" t="s">
        <v>122</v>
      </c>
      <c r="B3" s="1199"/>
      <c r="C3" s="1199"/>
    </row>
    <row r="4" spans="1:7" ht="37.5" customHeight="1" x14ac:dyDescent="0.25">
      <c r="A4" s="103" t="s">
        <v>109</v>
      </c>
      <c r="B4" s="104" t="s">
        <v>128</v>
      </c>
      <c r="C4" s="121" t="s">
        <v>129</v>
      </c>
    </row>
    <row r="5" spans="1:7" ht="15.75" x14ac:dyDescent="0.25">
      <c r="A5" s="137" t="s">
        <v>330</v>
      </c>
      <c r="B5" s="328">
        <v>166248003883</v>
      </c>
      <c r="C5" s="328">
        <v>168809159241</v>
      </c>
      <c r="F5" s="328"/>
      <c r="G5" s="328"/>
    </row>
    <row r="6" spans="1:7" ht="15.75" x14ac:dyDescent="0.25">
      <c r="A6" s="137" t="s">
        <v>331</v>
      </c>
      <c r="B6" s="329">
        <v>-35541767538</v>
      </c>
      <c r="C6" s="329">
        <v>-36957090016</v>
      </c>
      <c r="F6" s="328"/>
      <c r="G6" s="328"/>
    </row>
    <row r="7" spans="1:7" ht="15.75" x14ac:dyDescent="0.25">
      <c r="A7" s="149" t="s">
        <v>61</v>
      </c>
      <c r="B7" s="330">
        <f>+B5+B6</f>
        <v>130706236345</v>
      </c>
      <c r="C7" s="331">
        <f>+C5+C6</f>
        <v>131852069225</v>
      </c>
      <c r="D7" s="332"/>
      <c r="E7" s="332"/>
      <c r="F7" s="328"/>
      <c r="G7" s="328"/>
    </row>
    <row r="8" spans="1:7" ht="15.75" hidden="1" x14ac:dyDescent="0.25">
      <c r="F8" s="328"/>
      <c r="G8" s="328"/>
    </row>
    <row r="11" spans="1:7" hidden="1" x14ac:dyDescent="0.25">
      <c r="B11" s="65"/>
    </row>
    <row r="12" spans="1:7" hidden="1" x14ac:dyDescent="0.25">
      <c r="B12" s="333"/>
    </row>
    <row r="13" spans="1:7" hidden="1" x14ac:dyDescent="0.25">
      <c r="B13" s="333"/>
    </row>
  </sheetData>
  <mergeCells count="2">
    <mergeCell ref="A2:C2"/>
    <mergeCell ref="A3:C3"/>
  </mergeCells>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E6830-0C1D-48B5-B9E5-B82DB466C14E}">
  <dimension ref="A1:E12"/>
  <sheetViews>
    <sheetView showGridLines="0" zoomScaleNormal="100" workbookViewId="0"/>
  </sheetViews>
  <sheetFormatPr baseColWidth="10" defaultColWidth="0" defaultRowHeight="12.75" zeroHeight="1" x14ac:dyDescent="0.2"/>
  <cols>
    <col min="1" max="1" width="49.42578125" style="35" customWidth="1"/>
    <col min="2" max="2" width="20.140625" style="53" customWidth="1"/>
    <col min="3" max="3" width="21.5703125" style="54" customWidth="1"/>
    <col min="4" max="4" width="21.28515625" style="35" hidden="1" customWidth="1"/>
    <col min="5" max="5" width="20.28515625" style="35" hidden="1" customWidth="1"/>
    <col min="6" max="16384" width="11.42578125" style="35" hidden="1"/>
  </cols>
  <sheetData>
    <row r="1" spans="1:5" ht="18.75" x14ac:dyDescent="0.3">
      <c r="A1" s="32" t="s">
        <v>953</v>
      </c>
      <c r="B1" s="33"/>
      <c r="C1" s="34"/>
    </row>
    <row r="2" spans="1:5" s="36" customFormat="1" ht="15.75" x14ac:dyDescent="0.25">
      <c r="A2" s="1200" t="s">
        <v>110</v>
      </c>
      <c r="B2" s="1200"/>
      <c r="C2" s="1200"/>
    </row>
    <row r="3" spans="1:5" s="36" customFormat="1" ht="15.75" x14ac:dyDescent="0.25">
      <c r="A3" s="1201" t="s">
        <v>122</v>
      </c>
      <c r="B3" s="1201"/>
      <c r="C3" s="1201"/>
    </row>
    <row r="4" spans="1:5" s="40" customFormat="1" ht="31.5" x14ac:dyDescent="0.2">
      <c r="A4" s="37" t="s">
        <v>109</v>
      </c>
      <c r="B4" s="38" t="s">
        <v>128</v>
      </c>
      <c r="C4" s="38" t="s">
        <v>129</v>
      </c>
      <c r="D4" s="39"/>
    </row>
    <row r="5" spans="1:5" s="43" customFormat="1" ht="15.75" x14ac:dyDescent="0.25">
      <c r="A5" s="41" t="s">
        <v>59</v>
      </c>
      <c r="B5" s="42">
        <v>2095851867</v>
      </c>
      <c r="C5" s="42">
        <f>+C6</f>
        <v>3460464418</v>
      </c>
      <c r="D5" s="39"/>
    </row>
    <row r="6" spans="1:5" ht="15.75" x14ac:dyDescent="0.2">
      <c r="A6" s="44" t="s">
        <v>130</v>
      </c>
      <c r="B6" s="45">
        <v>2095851867</v>
      </c>
      <c r="C6" s="45">
        <v>3460464418</v>
      </c>
    </row>
    <row r="7" spans="1:5" ht="15.75" x14ac:dyDescent="0.2">
      <c r="A7" s="46" t="s">
        <v>58</v>
      </c>
      <c r="B7" s="47">
        <v>20734585948</v>
      </c>
      <c r="C7" s="47">
        <f>+SUM(C8:C10)</f>
        <v>19803743709</v>
      </c>
      <c r="D7" s="39"/>
    </row>
    <row r="8" spans="1:5" ht="15.75" x14ac:dyDescent="0.25">
      <c r="A8" s="44" t="s">
        <v>131</v>
      </c>
      <c r="B8" s="45">
        <v>106403882</v>
      </c>
      <c r="C8" s="45">
        <v>202829213</v>
      </c>
      <c r="D8" s="48"/>
      <c r="E8" s="49"/>
    </row>
    <row r="9" spans="1:5" s="43" customFormat="1" ht="15.75" x14ac:dyDescent="0.2">
      <c r="A9" s="44" t="s">
        <v>132</v>
      </c>
      <c r="B9" s="45">
        <v>20233032128</v>
      </c>
      <c r="C9" s="45">
        <v>19405819824</v>
      </c>
      <c r="D9" s="39"/>
    </row>
    <row r="10" spans="1:5" ht="15.75" x14ac:dyDescent="0.2">
      <c r="A10" s="44" t="s">
        <v>133</v>
      </c>
      <c r="B10" s="45">
        <v>395149938</v>
      </c>
      <c r="C10" s="45">
        <v>195094672</v>
      </c>
      <c r="D10" s="39"/>
    </row>
    <row r="11" spans="1:5" ht="15.75" x14ac:dyDescent="0.25">
      <c r="A11" s="50" t="s">
        <v>123</v>
      </c>
      <c r="B11" s="51">
        <v>22830437815</v>
      </c>
      <c r="C11" s="51">
        <f>+C5+C7</f>
        <v>23264208127</v>
      </c>
      <c r="D11" s="39"/>
    </row>
    <row r="12" spans="1:5" hidden="1" x14ac:dyDescent="0.2">
      <c r="B12" s="52"/>
      <c r="C12" s="52"/>
    </row>
  </sheetData>
  <mergeCells count="2">
    <mergeCell ref="A2:C2"/>
    <mergeCell ref="A3:C3"/>
  </mergeCells>
  <pageMargins left="0.7" right="0.7" top="0.75" bottom="0.75" header="0.3" footer="0.3"/>
  <pageSetup orientation="portrait" r:id="rId1"/>
  <ignoredErrors>
    <ignoredError sqref="C5:C11" unlockedFormula="1"/>
  </ignoredError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7501A-52AC-4B20-8BAF-2D7CCBE3A80E}">
  <dimension ref="A1:H10"/>
  <sheetViews>
    <sheetView showGridLines="0" zoomScaleNormal="100" workbookViewId="0"/>
  </sheetViews>
  <sheetFormatPr baseColWidth="10" defaultColWidth="0" defaultRowHeight="12.75" zeroHeight="1" x14ac:dyDescent="0.2"/>
  <cols>
    <col min="1" max="1" width="38.7109375" style="35" customWidth="1"/>
    <col min="2" max="2" width="18.140625" style="35" customWidth="1"/>
    <col min="3" max="3" width="18.140625" style="35" hidden="1" customWidth="1"/>
    <col min="4" max="5" width="18.140625" style="35" customWidth="1"/>
    <col min="6" max="6" width="10.5703125" style="35" hidden="1" customWidth="1"/>
    <col min="7" max="7" width="13.42578125" style="35" hidden="1" customWidth="1"/>
    <col min="8" max="8" width="10.5703125" style="35" hidden="1" customWidth="1"/>
    <col min="9" max="16384" width="11.42578125" style="35" hidden="1"/>
  </cols>
  <sheetData>
    <row r="1" spans="1:7" ht="18.75" x14ac:dyDescent="0.3">
      <c r="A1" s="32" t="s">
        <v>750</v>
      </c>
    </row>
    <row r="2" spans="1:7" ht="15.75" x14ac:dyDescent="0.25">
      <c r="A2" s="1200" t="s">
        <v>57</v>
      </c>
      <c r="B2" s="1200"/>
      <c r="C2" s="1200"/>
      <c r="D2" s="1200"/>
      <c r="E2" s="1200"/>
    </row>
    <row r="3" spans="1:7" ht="15.75" x14ac:dyDescent="0.25">
      <c r="A3" s="1201" t="s">
        <v>122</v>
      </c>
      <c r="B3" s="1201"/>
      <c r="C3" s="1201"/>
      <c r="D3" s="1201"/>
      <c r="E3" s="1201"/>
    </row>
    <row r="4" spans="1:7" s="106" customFormat="1" ht="47.25" x14ac:dyDescent="0.2">
      <c r="A4" s="1074" t="s">
        <v>109</v>
      </c>
      <c r="B4" s="119" t="s">
        <v>751</v>
      </c>
      <c r="C4" s="119" t="s">
        <v>752</v>
      </c>
      <c r="D4" s="425" t="s">
        <v>128</v>
      </c>
      <c r="E4" s="425" t="s">
        <v>129</v>
      </c>
    </row>
    <row r="5" spans="1:7" s="106" customFormat="1" ht="15.75" x14ac:dyDescent="0.25">
      <c r="A5" s="385"/>
      <c r="B5" s="861" t="s">
        <v>177</v>
      </c>
      <c r="C5" s="861" t="s">
        <v>178</v>
      </c>
      <c r="D5" s="426" t="s">
        <v>509</v>
      </c>
      <c r="E5" s="425"/>
    </row>
    <row r="6" spans="1:7" ht="15.75" x14ac:dyDescent="0.2">
      <c r="A6" s="170" t="s">
        <v>56</v>
      </c>
      <c r="B6" s="862">
        <v>8393415776</v>
      </c>
      <c r="C6" s="862">
        <v>0</v>
      </c>
      <c r="D6" s="862">
        <f>+B6+C6</f>
        <v>8393415776</v>
      </c>
      <c r="E6" s="863">
        <v>2019519863</v>
      </c>
    </row>
    <row r="7" spans="1:7" ht="15.75" x14ac:dyDescent="0.2">
      <c r="A7" s="711" t="s">
        <v>123</v>
      </c>
      <c r="B7" s="864">
        <f>SUM(B6:B6)</f>
        <v>8393415776</v>
      </c>
      <c r="C7" s="864">
        <f>SUM(C6:C6)</f>
        <v>0</v>
      </c>
      <c r="D7" s="864">
        <f>SUM(D6:D6)</f>
        <v>8393415776</v>
      </c>
      <c r="E7" s="864">
        <f>SUM(E6:E6)</f>
        <v>2019519863</v>
      </c>
      <c r="G7" s="111"/>
    </row>
    <row r="8" spans="1:7" ht="15.75" hidden="1" x14ac:dyDescent="0.25">
      <c r="A8" s="107"/>
      <c r="B8" s="865"/>
      <c r="C8" s="865"/>
      <c r="D8" s="865"/>
      <c r="E8" s="865"/>
    </row>
    <row r="9" spans="1:7" hidden="1" x14ac:dyDescent="0.2">
      <c r="B9" s="866"/>
    </row>
    <row r="10" spans="1:7" hidden="1" x14ac:dyDescent="0.2">
      <c r="B10" s="266"/>
    </row>
  </sheetData>
  <mergeCells count="2">
    <mergeCell ref="A2:E2"/>
    <mergeCell ref="A3:E3"/>
  </mergeCells>
  <pageMargins left="0.7" right="0.7" top="0.75" bottom="0.75" header="0.3" footer="0.3"/>
  <pageSetup orientation="portrait" r:id="rId1"/>
  <ignoredErrors>
    <ignoredError sqref="B6:E7" unlockedFormula="1"/>
  </ignoredError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A065A-898E-426E-B2C0-C623A9BDB7E1}">
  <dimension ref="A1:J12"/>
  <sheetViews>
    <sheetView showGridLines="0" zoomScaleNormal="100" workbookViewId="0"/>
  </sheetViews>
  <sheetFormatPr baseColWidth="10" defaultColWidth="0" defaultRowHeight="12.75" zeroHeight="1" x14ac:dyDescent="0.25"/>
  <cols>
    <col min="1" max="1" width="36.5703125" style="234" customWidth="1"/>
    <col min="2" max="5" width="14" style="234" customWidth="1"/>
    <col min="6" max="8" width="12.85546875" style="234" hidden="1" customWidth="1"/>
    <col min="9" max="9" width="12" style="234" hidden="1" customWidth="1"/>
    <col min="10" max="10" width="11.5703125" style="234" hidden="1" customWidth="1"/>
    <col min="11" max="16384" width="11.42578125" style="234" hidden="1"/>
  </cols>
  <sheetData>
    <row r="1" spans="1:8" ht="18.75" x14ac:dyDescent="0.25">
      <c r="A1" s="233" t="s">
        <v>753</v>
      </c>
    </row>
    <row r="2" spans="1:8" ht="15.75" x14ac:dyDescent="0.25">
      <c r="A2" s="1207" t="s">
        <v>55</v>
      </c>
      <c r="B2" s="1207"/>
      <c r="C2" s="1207"/>
      <c r="D2" s="1207"/>
      <c r="E2" s="1207"/>
    </row>
    <row r="3" spans="1:8" ht="15.75" x14ac:dyDescent="0.25">
      <c r="A3" s="1199" t="s">
        <v>122</v>
      </c>
      <c r="B3" s="1199"/>
      <c r="C3" s="1199"/>
      <c r="D3" s="1199"/>
      <c r="E3" s="1199"/>
    </row>
    <row r="4" spans="1:8" s="344" customFormat="1" ht="12.75" customHeight="1" x14ac:dyDescent="0.25">
      <c r="A4" s="1214" t="s">
        <v>109</v>
      </c>
      <c r="B4" s="1221" t="s">
        <v>754</v>
      </c>
      <c r="C4" s="1221"/>
      <c r="D4" s="1221"/>
      <c r="E4" s="1221"/>
    </row>
    <row r="5" spans="1:8" s="344" customFormat="1" ht="47.25" x14ac:dyDescent="0.25">
      <c r="A5" s="1232"/>
      <c r="B5" s="119" t="s">
        <v>755</v>
      </c>
      <c r="C5" s="119" t="s">
        <v>176</v>
      </c>
      <c r="D5" s="425" t="s">
        <v>128</v>
      </c>
      <c r="E5" s="1214" t="s">
        <v>129</v>
      </c>
    </row>
    <row r="6" spans="1:8" s="344" customFormat="1" ht="18" customHeight="1" x14ac:dyDescent="0.25">
      <c r="A6" s="1233"/>
      <c r="B6" s="426" t="s">
        <v>177</v>
      </c>
      <c r="C6" s="426" t="s">
        <v>178</v>
      </c>
      <c r="D6" s="426" t="s">
        <v>179</v>
      </c>
      <c r="E6" s="1234"/>
    </row>
    <row r="7" spans="1:8" s="870" customFormat="1" ht="15.75" x14ac:dyDescent="0.25">
      <c r="A7" s="133" t="s">
        <v>756</v>
      </c>
      <c r="B7" s="867">
        <v>25086</v>
      </c>
      <c r="C7" s="867">
        <v>0</v>
      </c>
      <c r="D7" s="867">
        <f>+B7+C7</f>
        <v>25086</v>
      </c>
      <c r="E7" s="868">
        <v>0</v>
      </c>
      <c r="F7" s="869"/>
      <c r="G7" s="869"/>
    </row>
    <row r="8" spans="1:8" ht="15.75" x14ac:dyDescent="0.25">
      <c r="A8" s="133" t="s">
        <v>757</v>
      </c>
      <c r="B8" s="871">
        <v>538628</v>
      </c>
      <c r="C8" s="871">
        <v>36612</v>
      </c>
      <c r="D8" s="867">
        <f>+B8+C8</f>
        <v>575240</v>
      </c>
      <c r="E8" s="872">
        <v>4124695</v>
      </c>
      <c r="F8" s="411"/>
      <c r="G8" s="411"/>
    </row>
    <row r="9" spans="1:8" ht="15.75" hidden="1" x14ac:dyDescent="0.25">
      <c r="A9" s="133" t="s">
        <v>758</v>
      </c>
      <c r="B9" s="871">
        <v>0</v>
      </c>
      <c r="C9" s="867">
        <v>0</v>
      </c>
      <c r="D9" s="867">
        <f>+B9+C9</f>
        <v>0</v>
      </c>
      <c r="E9" s="872">
        <v>0</v>
      </c>
      <c r="F9" s="411"/>
      <c r="G9" s="411"/>
    </row>
    <row r="10" spans="1:8" ht="15.75" x14ac:dyDescent="0.25">
      <c r="A10" s="137" t="s">
        <v>759</v>
      </c>
      <c r="B10" s="867">
        <v>0</v>
      </c>
      <c r="C10" s="867">
        <v>0</v>
      </c>
      <c r="D10" s="867">
        <f>+B10+C10</f>
        <v>0</v>
      </c>
      <c r="E10" s="868">
        <v>85847</v>
      </c>
      <c r="F10" s="411"/>
      <c r="G10" s="411"/>
    </row>
    <row r="11" spans="1:8" ht="15.75" x14ac:dyDescent="0.25">
      <c r="A11" s="394" t="s">
        <v>123</v>
      </c>
      <c r="B11" s="873">
        <f>SUM(B7:B10)</f>
        <v>563714</v>
      </c>
      <c r="C11" s="873">
        <f>SUM(C7:C10)</f>
        <v>36612</v>
      </c>
      <c r="D11" s="873">
        <f>SUM(D7:D10)</f>
        <v>600326</v>
      </c>
      <c r="E11" s="873">
        <f>SUM(E7:E10)</f>
        <v>4210542</v>
      </c>
      <c r="F11" s="411"/>
      <c r="G11" s="411"/>
    </row>
    <row r="12" spans="1:8" hidden="1" x14ac:dyDescent="0.25">
      <c r="F12" s="244"/>
      <c r="G12" s="244"/>
      <c r="H12" s="244"/>
    </row>
  </sheetData>
  <mergeCells count="5">
    <mergeCell ref="A2:E2"/>
    <mergeCell ref="A3:E3"/>
    <mergeCell ref="A4:A6"/>
    <mergeCell ref="B4:E4"/>
    <mergeCell ref="E5:E6"/>
  </mergeCells>
  <pageMargins left="0.7" right="0.7" top="0.75" bottom="0.75" header="0.3" footer="0.3"/>
  <pageSetup orientation="portrait" verticalDpi="0" r:id="rId1"/>
  <ignoredErrors>
    <ignoredError sqref="B7:E11"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5C51A-4CC3-4048-8351-C247990FD7C1}">
  <dimension ref="A1:C14"/>
  <sheetViews>
    <sheetView showGridLines="0" zoomScaleNormal="100" workbookViewId="0"/>
  </sheetViews>
  <sheetFormatPr baseColWidth="10" defaultColWidth="0" defaultRowHeight="12.75" zeroHeight="1" x14ac:dyDescent="0.25"/>
  <cols>
    <col min="1" max="1" width="32.28515625" style="57" customWidth="1"/>
    <col min="2" max="2" width="20.7109375" style="57" customWidth="1"/>
    <col min="3" max="3" width="23.140625" style="57" customWidth="1"/>
    <col min="4" max="16384" width="11.42578125" style="57" hidden="1"/>
  </cols>
  <sheetData>
    <row r="1" spans="1:3" ht="18.75" x14ac:dyDescent="0.25">
      <c r="A1" s="55" t="s">
        <v>134</v>
      </c>
      <c r="B1" s="56"/>
      <c r="C1" s="56"/>
    </row>
    <row r="2" spans="1:3" ht="15.75" x14ac:dyDescent="0.25">
      <c r="A2" s="1198" t="s">
        <v>135</v>
      </c>
      <c r="B2" s="1198"/>
      <c r="C2" s="1198"/>
    </row>
    <row r="3" spans="1:3" ht="15.75" x14ac:dyDescent="0.25">
      <c r="A3" s="1199" t="s">
        <v>136</v>
      </c>
      <c r="B3" s="1199"/>
      <c r="C3" s="1199"/>
    </row>
    <row r="4" spans="1:3" s="60" customFormat="1" ht="38.25" customHeight="1" x14ac:dyDescent="0.25">
      <c r="A4" s="58" t="s">
        <v>109</v>
      </c>
      <c r="B4" s="59" t="s">
        <v>128</v>
      </c>
      <c r="C4" s="59" t="s">
        <v>129</v>
      </c>
    </row>
    <row r="5" spans="1:3" ht="15.75" x14ac:dyDescent="0.25">
      <c r="A5" s="61" t="s">
        <v>137</v>
      </c>
      <c r="B5" s="62">
        <v>1.3186</v>
      </c>
      <c r="C5" s="63">
        <v>1.3549500000000001</v>
      </c>
    </row>
    <row r="6" spans="1:3" ht="15.75" x14ac:dyDescent="0.25">
      <c r="A6" s="64" t="s">
        <v>138</v>
      </c>
      <c r="B6" s="62">
        <v>1.4655235582911994</v>
      </c>
      <c r="C6" s="63">
        <v>1.4746000147460001</v>
      </c>
    </row>
    <row r="7" spans="1:3" ht="15.75" x14ac:dyDescent="0.25">
      <c r="A7" s="61" t="s">
        <v>139</v>
      </c>
      <c r="B7" s="62">
        <v>0.78443677439598369</v>
      </c>
      <c r="C7" s="63">
        <v>0.83132429960927756</v>
      </c>
    </row>
    <row r="8" spans="1:3" ht="15.75" x14ac:dyDescent="0.25">
      <c r="A8" s="61" t="s">
        <v>140</v>
      </c>
      <c r="B8" s="62">
        <v>10.1557</v>
      </c>
      <c r="C8" s="63">
        <v>9.8510000000000009</v>
      </c>
    </row>
    <row r="9" spans="1:3" ht="15.75" x14ac:dyDescent="0.25">
      <c r="A9" s="64" t="s">
        <v>141</v>
      </c>
      <c r="B9" s="62">
        <v>10.07785</v>
      </c>
      <c r="C9" s="63">
        <v>10.419499999999999</v>
      </c>
    </row>
    <row r="10" spans="1:3" ht="15.75" x14ac:dyDescent="0.25">
      <c r="A10" s="61" t="s">
        <v>142</v>
      </c>
      <c r="B10" s="62">
        <v>1.5794045644791914</v>
      </c>
      <c r="C10" s="63">
        <v>1.5811526602893511</v>
      </c>
    </row>
    <row r="11" spans="1:3" ht="15.75" x14ac:dyDescent="0.25">
      <c r="A11" s="61" t="s">
        <v>143</v>
      </c>
      <c r="B11" s="62">
        <v>7.0922000000000001</v>
      </c>
      <c r="C11" s="63">
        <v>6.9516999999999998</v>
      </c>
    </row>
    <row r="12" spans="1:3" ht="15.75" x14ac:dyDescent="0.25">
      <c r="A12" s="61" t="s">
        <v>144</v>
      </c>
      <c r="B12" s="66">
        <v>0.90526411080432723</v>
      </c>
      <c r="C12" s="67">
        <v>0.93698758491449985</v>
      </c>
    </row>
    <row r="13" spans="1:3" ht="15.75" x14ac:dyDescent="0.25">
      <c r="A13" s="61" t="s">
        <v>145</v>
      </c>
      <c r="B13" s="68">
        <v>1287.9000000000001</v>
      </c>
      <c r="C13" s="69">
        <v>1264.5</v>
      </c>
    </row>
    <row r="14" spans="1:3" ht="15.75" x14ac:dyDescent="0.25">
      <c r="A14" s="70" t="s">
        <v>146</v>
      </c>
      <c r="B14" s="71">
        <v>140.97999999999999</v>
      </c>
      <c r="C14" s="72">
        <v>131.94499999999999</v>
      </c>
    </row>
  </sheetData>
  <mergeCells count="2">
    <mergeCell ref="A2:C2"/>
    <mergeCell ref="A3:C3"/>
  </mergeCells>
  <pageMargins left="0.7" right="0.7" top="0.75" bottom="0.75" header="0.3" footer="0.3"/>
  <pageSetup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2E74C-A1D8-4D25-B062-ED260A7AEC01}">
  <dimension ref="A1:G124"/>
  <sheetViews>
    <sheetView showGridLines="0" zoomScaleNormal="100" workbookViewId="0"/>
  </sheetViews>
  <sheetFormatPr baseColWidth="10" defaultColWidth="0" defaultRowHeight="12.75" zeroHeight="1" x14ac:dyDescent="0.2"/>
  <cols>
    <col min="1" max="1" width="76.140625" style="35" customWidth="1"/>
    <col min="2" max="2" width="14.85546875" style="266" bestFit="1" customWidth="1"/>
    <col min="3" max="3" width="16" style="266" customWidth="1"/>
    <col min="4" max="5" width="17.28515625" style="266" bestFit="1" customWidth="1"/>
    <col min="6" max="6" width="2" style="35" hidden="1" customWidth="1"/>
    <col min="7" max="16384" width="11.42578125" style="35" hidden="1"/>
  </cols>
  <sheetData>
    <row r="1" spans="1:5" ht="18.75" x14ac:dyDescent="0.3">
      <c r="A1" s="32" t="s">
        <v>380</v>
      </c>
    </row>
    <row r="2" spans="1:5" ht="15.75" x14ac:dyDescent="0.2">
      <c r="A2" s="1207" t="s">
        <v>54</v>
      </c>
      <c r="B2" s="1207"/>
      <c r="C2" s="1207"/>
      <c r="D2" s="1207"/>
      <c r="E2" s="1207"/>
    </row>
    <row r="3" spans="1:5" ht="18.75" customHeight="1" x14ac:dyDescent="0.2">
      <c r="A3" s="1199" t="s">
        <v>122</v>
      </c>
      <c r="B3" s="1199"/>
      <c r="C3" s="1199"/>
      <c r="D3" s="1199"/>
      <c r="E3" s="1199"/>
    </row>
    <row r="4" spans="1:5" s="344" customFormat="1" ht="51" customHeight="1" x14ac:dyDescent="0.25">
      <c r="A4" s="1074" t="s">
        <v>109</v>
      </c>
      <c r="B4" s="383" t="s">
        <v>381</v>
      </c>
      <c r="C4" s="383" t="s">
        <v>382</v>
      </c>
      <c r="D4" s="384" t="s">
        <v>128</v>
      </c>
      <c r="E4" s="384" t="s">
        <v>129</v>
      </c>
    </row>
    <row r="5" spans="1:5" s="106" customFormat="1" ht="15.75" x14ac:dyDescent="0.25">
      <c r="A5" s="385"/>
      <c r="B5" s="386" t="s">
        <v>177</v>
      </c>
      <c r="C5" s="386" t="s">
        <v>178</v>
      </c>
      <c r="D5" s="386" t="s">
        <v>179</v>
      </c>
      <c r="E5" s="384"/>
    </row>
    <row r="6" spans="1:5" ht="15.75" x14ac:dyDescent="0.25">
      <c r="A6" s="209" t="s">
        <v>383</v>
      </c>
      <c r="B6" s="387">
        <v>1899847</v>
      </c>
      <c r="C6" s="387">
        <v>0</v>
      </c>
      <c r="D6" s="387">
        <f>+B6+C6</f>
        <v>1899847</v>
      </c>
      <c r="E6" s="387">
        <v>674531</v>
      </c>
    </row>
    <row r="7" spans="1:5" ht="15.75" hidden="1" x14ac:dyDescent="0.25">
      <c r="A7" s="176" t="s">
        <v>384</v>
      </c>
      <c r="B7" s="388">
        <v>0</v>
      </c>
      <c r="C7" s="388">
        <v>0</v>
      </c>
      <c r="D7" s="388">
        <f>+B7+C7</f>
        <v>0</v>
      </c>
      <c r="E7" s="388">
        <v>0</v>
      </c>
    </row>
    <row r="8" spans="1:5" ht="15.75" x14ac:dyDescent="0.25">
      <c r="A8" s="209" t="s">
        <v>385</v>
      </c>
      <c r="B8" s="389">
        <f>+B9+B10</f>
        <v>20998365</v>
      </c>
      <c r="C8" s="389">
        <f t="shared" ref="C8:D8" si="0">SUM(C9:C10)</f>
        <v>0</v>
      </c>
      <c r="D8" s="389">
        <f t="shared" si="0"/>
        <v>20998365</v>
      </c>
      <c r="E8" s="389">
        <f>SUM(E9:E10)</f>
        <v>33640383</v>
      </c>
    </row>
    <row r="9" spans="1:5" ht="15.75" x14ac:dyDescent="0.25">
      <c r="A9" s="133" t="s">
        <v>386</v>
      </c>
      <c r="B9" s="390">
        <v>15742102</v>
      </c>
      <c r="C9" s="390">
        <v>0</v>
      </c>
      <c r="D9" s="391">
        <f t="shared" ref="D9:D10" si="1">+B9+C9</f>
        <v>15742102</v>
      </c>
      <c r="E9" s="392">
        <v>20331099</v>
      </c>
    </row>
    <row r="10" spans="1:5" ht="15.75" x14ac:dyDescent="0.25">
      <c r="A10" s="133" t="s">
        <v>64</v>
      </c>
      <c r="B10" s="390">
        <v>5256263</v>
      </c>
      <c r="C10" s="390">
        <v>0</v>
      </c>
      <c r="D10" s="391">
        <f t="shared" si="1"/>
        <v>5256263</v>
      </c>
      <c r="E10" s="392">
        <v>13309284</v>
      </c>
    </row>
    <row r="11" spans="1:5" ht="15.75" x14ac:dyDescent="0.25">
      <c r="A11" s="176" t="s">
        <v>387</v>
      </c>
      <c r="B11" s="393">
        <f>SUM(B12:B20)</f>
        <v>86195241</v>
      </c>
      <c r="C11" s="393">
        <f>SUM(C12:C20)</f>
        <v>7558</v>
      </c>
      <c r="D11" s="393">
        <f>SUM(D12:D20)</f>
        <v>86202799</v>
      </c>
      <c r="E11" s="393">
        <f>SUM(E12:E20)</f>
        <v>72882513</v>
      </c>
    </row>
    <row r="12" spans="1:5" ht="15.75" x14ac:dyDescent="0.25">
      <c r="A12" s="137" t="s">
        <v>388</v>
      </c>
      <c r="B12" s="390">
        <v>35329068</v>
      </c>
      <c r="C12" s="390">
        <v>0</v>
      </c>
      <c r="D12" s="391">
        <f t="shared" ref="D12:D20" si="2">+B12+C12</f>
        <v>35329068</v>
      </c>
      <c r="E12" s="392">
        <v>27325751</v>
      </c>
    </row>
    <row r="13" spans="1:5" ht="15.75" x14ac:dyDescent="0.25">
      <c r="A13" s="137" t="s">
        <v>389</v>
      </c>
      <c r="B13" s="390">
        <v>15196249</v>
      </c>
      <c r="C13" s="390">
        <v>0</v>
      </c>
      <c r="D13" s="391">
        <f t="shared" si="2"/>
        <v>15196249</v>
      </c>
      <c r="E13" s="392">
        <v>14616436</v>
      </c>
    </row>
    <row r="14" spans="1:5" ht="15.75" hidden="1" x14ac:dyDescent="0.25">
      <c r="A14" s="137" t="s">
        <v>390</v>
      </c>
      <c r="B14" s="390">
        <v>0</v>
      </c>
      <c r="C14" s="390">
        <v>0</v>
      </c>
      <c r="D14" s="391">
        <f t="shared" si="2"/>
        <v>0</v>
      </c>
      <c r="E14" s="392">
        <v>0</v>
      </c>
    </row>
    <row r="15" spans="1:5" ht="15.75" x14ac:dyDescent="0.25">
      <c r="A15" s="137" t="s">
        <v>391</v>
      </c>
      <c r="B15" s="390">
        <v>9852867</v>
      </c>
      <c r="C15" s="390">
        <v>0</v>
      </c>
      <c r="D15" s="391">
        <f t="shared" si="2"/>
        <v>9852867</v>
      </c>
      <c r="E15" s="392">
        <v>7831185</v>
      </c>
    </row>
    <row r="16" spans="1:5" ht="15.75" x14ac:dyDescent="0.25">
      <c r="A16" s="137" t="s">
        <v>392</v>
      </c>
      <c r="B16" s="390">
        <v>8564930</v>
      </c>
      <c r="C16" s="390">
        <v>0</v>
      </c>
      <c r="D16" s="391">
        <f t="shared" si="2"/>
        <v>8564930</v>
      </c>
      <c r="E16" s="392">
        <v>7692882</v>
      </c>
    </row>
    <row r="17" spans="1:7" ht="15.75" x14ac:dyDescent="0.25">
      <c r="A17" s="133" t="s">
        <v>393</v>
      </c>
      <c r="B17" s="390">
        <v>3895524</v>
      </c>
      <c r="C17" s="390">
        <v>0</v>
      </c>
      <c r="D17" s="391">
        <f t="shared" si="2"/>
        <v>3895524</v>
      </c>
      <c r="E17" s="392">
        <v>3841334</v>
      </c>
    </row>
    <row r="18" spans="1:7" ht="15.75" x14ac:dyDescent="0.25">
      <c r="A18" s="137" t="s">
        <v>394</v>
      </c>
      <c r="B18" s="390">
        <v>2260461</v>
      </c>
      <c r="C18" s="390">
        <v>0</v>
      </c>
      <c r="D18" s="391">
        <f t="shared" si="2"/>
        <v>2260461</v>
      </c>
      <c r="E18" s="392">
        <v>2687246</v>
      </c>
    </row>
    <row r="19" spans="1:7" ht="15.75" x14ac:dyDescent="0.25">
      <c r="A19" s="133" t="s">
        <v>395</v>
      </c>
      <c r="B19" s="390">
        <v>4202729</v>
      </c>
      <c r="C19" s="390">
        <v>0</v>
      </c>
      <c r="D19" s="391">
        <f t="shared" si="2"/>
        <v>4202729</v>
      </c>
      <c r="E19" s="392">
        <v>3567079</v>
      </c>
    </row>
    <row r="20" spans="1:7" ht="15.75" x14ac:dyDescent="0.25">
      <c r="A20" s="133" t="s">
        <v>64</v>
      </c>
      <c r="B20" s="392">
        <v>6893413</v>
      </c>
      <c r="C20" s="392">
        <v>7558</v>
      </c>
      <c r="D20" s="391">
        <f t="shared" si="2"/>
        <v>6900971</v>
      </c>
      <c r="E20" s="392">
        <v>5320600</v>
      </c>
    </row>
    <row r="21" spans="1:7" ht="14.25" customHeight="1" x14ac:dyDescent="0.25">
      <c r="A21" s="394" t="s">
        <v>123</v>
      </c>
      <c r="B21" s="395">
        <f t="shared" ref="B21:E21" si="3">+B6+B7+B8+B11</f>
        <v>109093453</v>
      </c>
      <c r="C21" s="395">
        <f t="shared" si="3"/>
        <v>7558</v>
      </c>
      <c r="D21" s="395">
        <f t="shared" si="3"/>
        <v>109101011</v>
      </c>
      <c r="E21" s="395">
        <f t="shared" si="3"/>
        <v>107197427</v>
      </c>
      <c r="G21" s="266"/>
    </row>
    <row r="22" spans="1:7" ht="15.75" hidden="1" x14ac:dyDescent="0.25">
      <c r="B22" s="396"/>
      <c r="C22" s="396"/>
      <c r="D22" s="396"/>
      <c r="E22" s="396"/>
    </row>
    <row r="23" spans="1:7" s="398" customFormat="1" ht="15" hidden="1" x14ac:dyDescent="0.25">
      <c r="A23"/>
      <c r="B23" s="397"/>
      <c r="C23" s="397"/>
      <c r="D23" s="397"/>
      <c r="E23" s="397"/>
    </row>
    <row r="24" spans="1:7" s="398" customFormat="1" hidden="1" x14ac:dyDescent="0.2">
      <c r="B24" s="397"/>
      <c r="C24" s="397"/>
      <c r="D24" s="397"/>
      <c r="E24" s="397"/>
    </row>
    <row r="25" spans="1:7" s="398" customFormat="1" hidden="1" x14ac:dyDescent="0.2">
      <c r="B25" s="397"/>
      <c r="C25" s="397"/>
      <c r="D25" s="397"/>
      <c r="E25" s="397"/>
    </row>
    <row r="26" spans="1:7" s="398" customFormat="1" hidden="1" x14ac:dyDescent="0.2">
      <c r="B26" s="397"/>
      <c r="C26" s="397"/>
      <c r="D26" s="397"/>
      <c r="E26" s="397"/>
    </row>
    <row r="27" spans="1:7" s="398" customFormat="1" hidden="1" x14ac:dyDescent="0.2">
      <c r="B27" s="397"/>
      <c r="C27" s="397"/>
      <c r="D27" s="397"/>
      <c r="E27" s="397"/>
    </row>
    <row r="28" spans="1:7" s="398" customFormat="1" hidden="1" x14ac:dyDescent="0.2">
      <c r="B28" s="397"/>
      <c r="C28" s="397"/>
      <c r="D28" s="397"/>
      <c r="E28" s="397"/>
    </row>
    <row r="29" spans="1:7" s="398" customFormat="1" hidden="1" x14ac:dyDescent="0.2">
      <c r="B29" s="397"/>
      <c r="C29" s="397"/>
      <c r="D29" s="397"/>
      <c r="E29" s="397"/>
    </row>
    <row r="30" spans="1:7" s="398" customFormat="1" hidden="1" x14ac:dyDescent="0.2">
      <c r="B30" s="397"/>
      <c r="C30" s="397"/>
      <c r="D30" s="397"/>
      <c r="E30" s="397"/>
    </row>
    <row r="31" spans="1:7" s="398" customFormat="1" hidden="1" x14ac:dyDescent="0.2">
      <c r="B31" s="397"/>
      <c r="C31" s="397"/>
      <c r="D31" s="397"/>
      <c r="E31" s="397"/>
    </row>
    <row r="32" spans="1:7" s="398" customFormat="1" hidden="1" x14ac:dyDescent="0.2">
      <c r="B32" s="397"/>
      <c r="C32" s="397"/>
      <c r="D32" s="397"/>
      <c r="E32" s="397"/>
    </row>
    <row r="33" spans="2:5" s="398" customFormat="1" hidden="1" x14ac:dyDescent="0.2">
      <c r="B33" s="397"/>
      <c r="C33" s="397"/>
      <c r="D33" s="397"/>
      <c r="E33" s="397"/>
    </row>
    <row r="34" spans="2:5" s="398" customFormat="1" hidden="1" x14ac:dyDescent="0.2">
      <c r="B34" s="397"/>
      <c r="C34" s="397"/>
      <c r="D34" s="397"/>
      <c r="E34" s="397"/>
    </row>
    <row r="35" spans="2:5" s="398" customFormat="1" hidden="1" x14ac:dyDescent="0.2">
      <c r="B35" s="397"/>
      <c r="C35" s="397"/>
      <c r="D35" s="397"/>
      <c r="E35" s="397"/>
    </row>
    <row r="36" spans="2:5" s="398" customFormat="1" hidden="1" x14ac:dyDescent="0.2">
      <c r="B36" s="397"/>
      <c r="C36" s="397"/>
      <c r="D36" s="397"/>
      <c r="E36" s="397"/>
    </row>
    <row r="37" spans="2:5" s="398" customFormat="1" hidden="1" x14ac:dyDescent="0.2">
      <c r="B37" s="397"/>
      <c r="C37" s="397"/>
      <c r="D37" s="397"/>
      <c r="E37" s="397"/>
    </row>
    <row r="38" spans="2:5" s="398" customFormat="1" hidden="1" x14ac:dyDescent="0.2">
      <c r="B38" s="397"/>
      <c r="C38" s="397"/>
      <c r="D38" s="397"/>
      <c r="E38" s="397"/>
    </row>
    <row r="39" spans="2:5" s="398" customFormat="1" hidden="1" x14ac:dyDescent="0.2">
      <c r="B39" s="397"/>
      <c r="C39" s="397"/>
      <c r="D39" s="397"/>
      <c r="E39" s="397"/>
    </row>
    <row r="40" spans="2:5" s="398" customFormat="1" hidden="1" x14ac:dyDescent="0.2">
      <c r="B40" s="397"/>
      <c r="C40" s="397"/>
      <c r="D40" s="397"/>
      <c r="E40" s="397"/>
    </row>
    <row r="41" spans="2:5" s="398" customFormat="1" hidden="1" x14ac:dyDescent="0.2">
      <c r="B41" s="397"/>
      <c r="C41" s="397"/>
      <c r="D41" s="397"/>
      <c r="E41" s="397"/>
    </row>
    <row r="42" spans="2:5" s="398" customFormat="1" hidden="1" x14ac:dyDescent="0.2">
      <c r="B42" s="397"/>
      <c r="C42" s="397"/>
      <c r="D42" s="397"/>
      <c r="E42" s="397"/>
    </row>
    <row r="43" spans="2:5" s="398" customFormat="1" hidden="1" x14ac:dyDescent="0.2">
      <c r="B43" s="397"/>
      <c r="C43" s="397"/>
      <c r="D43" s="397"/>
      <c r="E43" s="397"/>
    </row>
    <row r="44" spans="2:5" s="398" customFormat="1" hidden="1" x14ac:dyDescent="0.2">
      <c r="B44" s="397"/>
      <c r="C44" s="397"/>
      <c r="D44" s="397"/>
      <c r="E44" s="397"/>
    </row>
    <row r="45" spans="2:5" s="398" customFormat="1" hidden="1" x14ac:dyDescent="0.2">
      <c r="B45" s="397"/>
      <c r="C45" s="397"/>
      <c r="D45" s="397"/>
      <c r="E45" s="397"/>
    </row>
    <row r="46" spans="2:5" s="398" customFormat="1" hidden="1" x14ac:dyDescent="0.2">
      <c r="B46" s="397"/>
      <c r="C46" s="397"/>
      <c r="D46" s="397"/>
      <c r="E46" s="397"/>
    </row>
    <row r="47" spans="2:5" s="398" customFormat="1" hidden="1" x14ac:dyDescent="0.2">
      <c r="B47" s="397"/>
      <c r="C47" s="397"/>
      <c r="D47" s="397"/>
      <c r="E47" s="397"/>
    </row>
    <row r="48" spans="2:5" s="398" customFormat="1" hidden="1" x14ac:dyDescent="0.2">
      <c r="B48" s="397"/>
      <c r="C48" s="397"/>
      <c r="D48" s="397"/>
      <c r="E48" s="397"/>
    </row>
    <row r="49" spans="2:5" s="398" customFormat="1" hidden="1" x14ac:dyDescent="0.2">
      <c r="B49" s="397"/>
      <c r="C49" s="397"/>
      <c r="D49" s="397"/>
      <c r="E49" s="397"/>
    </row>
    <row r="50" spans="2:5" s="398" customFormat="1" hidden="1" x14ac:dyDescent="0.2">
      <c r="B50" s="397"/>
      <c r="C50" s="397"/>
      <c r="D50" s="397"/>
      <c r="E50" s="397"/>
    </row>
    <row r="51" spans="2:5" s="398" customFormat="1" hidden="1" x14ac:dyDescent="0.2">
      <c r="B51" s="397"/>
      <c r="C51" s="397"/>
      <c r="D51" s="397"/>
      <c r="E51" s="397"/>
    </row>
    <row r="52" spans="2:5" s="398" customFormat="1" hidden="1" x14ac:dyDescent="0.2">
      <c r="B52" s="397"/>
      <c r="C52" s="397"/>
      <c r="D52" s="397"/>
      <c r="E52" s="397"/>
    </row>
    <row r="53" spans="2:5" s="398" customFormat="1" hidden="1" x14ac:dyDescent="0.2">
      <c r="B53" s="397"/>
      <c r="C53" s="397"/>
      <c r="D53" s="397"/>
      <c r="E53" s="397"/>
    </row>
    <row r="54" spans="2:5" s="398" customFormat="1" hidden="1" x14ac:dyDescent="0.2">
      <c r="B54" s="397"/>
      <c r="C54" s="397"/>
      <c r="D54" s="397"/>
      <c r="E54" s="397"/>
    </row>
    <row r="55" spans="2:5" s="398" customFormat="1" hidden="1" x14ac:dyDescent="0.2">
      <c r="B55" s="397"/>
      <c r="C55" s="397"/>
      <c r="D55" s="397"/>
      <c r="E55" s="397"/>
    </row>
    <row r="56" spans="2:5" s="398" customFormat="1" hidden="1" x14ac:dyDescent="0.2">
      <c r="B56" s="397"/>
      <c r="C56" s="397"/>
      <c r="D56" s="397"/>
      <c r="E56" s="397"/>
    </row>
    <row r="57" spans="2:5" s="398" customFormat="1" hidden="1" x14ac:dyDescent="0.2">
      <c r="B57" s="397"/>
      <c r="C57" s="397"/>
      <c r="D57" s="397"/>
      <c r="E57" s="397"/>
    </row>
    <row r="58" spans="2:5" s="398" customFormat="1" hidden="1" x14ac:dyDescent="0.2">
      <c r="B58" s="397"/>
      <c r="C58" s="397"/>
      <c r="D58" s="397"/>
      <c r="E58" s="397"/>
    </row>
    <row r="59" spans="2:5" s="398" customFormat="1" hidden="1" x14ac:dyDescent="0.2">
      <c r="B59" s="397"/>
      <c r="C59" s="397"/>
      <c r="D59" s="397"/>
      <c r="E59" s="397"/>
    </row>
    <row r="60" spans="2:5" s="398" customFormat="1" hidden="1" x14ac:dyDescent="0.2">
      <c r="B60" s="397"/>
      <c r="C60" s="397"/>
      <c r="D60" s="397"/>
      <c r="E60" s="397"/>
    </row>
    <row r="61" spans="2:5" s="398" customFormat="1" hidden="1" x14ac:dyDescent="0.2">
      <c r="B61" s="397"/>
      <c r="C61" s="397"/>
      <c r="D61" s="397"/>
      <c r="E61" s="397"/>
    </row>
    <row r="62" spans="2:5" s="398" customFormat="1" hidden="1" x14ac:dyDescent="0.2">
      <c r="B62" s="397"/>
      <c r="C62" s="397"/>
      <c r="D62" s="397"/>
      <c r="E62" s="397"/>
    </row>
    <row r="63" spans="2:5" s="398" customFormat="1" hidden="1" x14ac:dyDescent="0.2">
      <c r="B63" s="397"/>
      <c r="C63" s="397"/>
      <c r="D63" s="397"/>
      <c r="E63" s="397"/>
    </row>
    <row r="64" spans="2:5" s="398" customFormat="1" hidden="1" x14ac:dyDescent="0.2">
      <c r="B64" s="397"/>
      <c r="C64" s="397"/>
      <c r="D64" s="397"/>
      <c r="E64" s="397"/>
    </row>
    <row r="65" spans="2:5" s="398" customFormat="1" hidden="1" x14ac:dyDescent="0.2">
      <c r="B65" s="397"/>
      <c r="C65" s="397"/>
      <c r="D65" s="397"/>
      <c r="E65" s="397"/>
    </row>
    <row r="66" spans="2:5" s="398" customFormat="1" hidden="1" x14ac:dyDescent="0.2">
      <c r="B66" s="397"/>
      <c r="C66" s="397"/>
      <c r="D66" s="397"/>
      <c r="E66" s="397"/>
    </row>
    <row r="67" spans="2:5" s="398" customFormat="1" hidden="1" x14ac:dyDescent="0.2">
      <c r="B67" s="397"/>
      <c r="C67" s="397"/>
      <c r="D67" s="397"/>
      <c r="E67" s="397"/>
    </row>
    <row r="68" spans="2:5" s="398" customFormat="1" hidden="1" x14ac:dyDescent="0.2">
      <c r="B68" s="397"/>
      <c r="C68" s="397"/>
      <c r="D68" s="397"/>
      <c r="E68" s="397"/>
    </row>
    <row r="69" spans="2:5" s="398" customFormat="1" hidden="1" x14ac:dyDescent="0.2">
      <c r="B69" s="397"/>
      <c r="C69" s="397"/>
      <c r="D69" s="397"/>
      <c r="E69" s="397"/>
    </row>
    <row r="70" spans="2:5" s="398" customFormat="1" hidden="1" x14ac:dyDescent="0.2">
      <c r="B70" s="397"/>
      <c r="C70" s="397"/>
      <c r="D70" s="397"/>
      <c r="E70" s="397"/>
    </row>
    <row r="71" spans="2:5" s="398" customFormat="1" hidden="1" x14ac:dyDescent="0.2">
      <c r="B71" s="397"/>
      <c r="C71" s="397"/>
      <c r="D71" s="397"/>
      <c r="E71" s="397"/>
    </row>
    <row r="72" spans="2:5" s="398" customFormat="1" hidden="1" x14ac:dyDescent="0.2">
      <c r="B72" s="397"/>
      <c r="C72" s="397"/>
      <c r="D72" s="397"/>
      <c r="E72" s="397"/>
    </row>
    <row r="73" spans="2:5" s="398" customFormat="1" hidden="1" x14ac:dyDescent="0.2">
      <c r="B73" s="397"/>
      <c r="C73" s="397"/>
      <c r="D73" s="397"/>
      <c r="E73" s="397"/>
    </row>
    <row r="74" spans="2:5" s="398" customFormat="1" hidden="1" x14ac:dyDescent="0.2">
      <c r="B74" s="397"/>
      <c r="C74" s="397"/>
      <c r="D74" s="397"/>
      <c r="E74" s="397"/>
    </row>
    <row r="75" spans="2:5" s="398" customFormat="1" hidden="1" x14ac:dyDescent="0.2">
      <c r="B75" s="397"/>
      <c r="C75" s="397"/>
      <c r="D75" s="397"/>
      <c r="E75" s="397"/>
    </row>
    <row r="76" spans="2:5" s="398" customFormat="1" hidden="1" x14ac:dyDescent="0.2">
      <c r="B76" s="397"/>
      <c r="C76" s="397"/>
      <c r="D76" s="397"/>
      <c r="E76" s="397"/>
    </row>
    <row r="77" spans="2:5" s="398" customFormat="1" hidden="1" x14ac:dyDescent="0.2">
      <c r="B77" s="397"/>
      <c r="C77" s="397"/>
      <c r="D77" s="397"/>
      <c r="E77" s="397"/>
    </row>
    <row r="78" spans="2:5" s="398" customFormat="1" hidden="1" x14ac:dyDescent="0.2">
      <c r="B78" s="397"/>
      <c r="C78" s="397"/>
      <c r="D78" s="397"/>
      <c r="E78" s="397"/>
    </row>
    <row r="79" spans="2:5" s="398" customFormat="1" hidden="1" x14ac:dyDescent="0.2">
      <c r="B79" s="397"/>
      <c r="C79" s="397"/>
      <c r="D79" s="397"/>
      <c r="E79" s="397"/>
    </row>
    <row r="80" spans="2:5" s="398" customFormat="1" hidden="1" x14ac:dyDescent="0.2">
      <c r="B80" s="397"/>
      <c r="C80" s="397"/>
      <c r="D80" s="397"/>
      <c r="E80" s="397"/>
    </row>
    <row r="81" spans="2:5" s="398" customFormat="1" hidden="1" x14ac:dyDescent="0.2">
      <c r="B81" s="397"/>
      <c r="C81" s="397"/>
      <c r="D81" s="397"/>
      <c r="E81" s="397"/>
    </row>
    <row r="82" spans="2:5" s="398" customFormat="1" hidden="1" x14ac:dyDescent="0.2">
      <c r="B82" s="397"/>
      <c r="C82" s="397"/>
      <c r="D82" s="397"/>
      <c r="E82" s="397"/>
    </row>
    <row r="83" spans="2:5" s="398" customFormat="1" hidden="1" x14ac:dyDescent="0.2">
      <c r="B83" s="397"/>
      <c r="C83" s="397"/>
      <c r="D83" s="397"/>
      <c r="E83" s="397"/>
    </row>
    <row r="84" spans="2:5" s="398" customFormat="1" hidden="1" x14ac:dyDescent="0.2">
      <c r="B84" s="397"/>
      <c r="C84" s="397"/>
      <c r="D84" s="397"/>
      <c r="E84" s="397"/>
    </row>
    <row r="85" spans="2:5" s="398" customFormat="1" hidden="1" x14ac:dyDescent="0.2">
      <c r="B85" s="397"/>
      <c r="C85" s="397"/>
      <c r="D85" s="397"/>
      <c r="E85" s="397"/>
    </row>
    <row r="86" spans="2:5" s="398" customFormat="1" hidden="1" x14ac:dyDescent="0.2">
      <c r="B86" s="397"/>
      <c r="C86" s="397"/>
      <c r="D86" s="397"/>
      <c r="E86" s="397"/>
    </row>
    <row r="87" spans="2:5" s="398" customFormat="1" hidden="1" x14ac:dyDescent="0.2">
      <c r="B87" s="397"/>
      <c r="C87" s="397"/>
      <c r="D87" s="397"/>
      <c r="E87" s="397"/>
    </row>
    <row r="88" spans="2:5" s="398" customFormat="1" hidden="1" x14ac:dyDescent="0.2">
      <c r="B88" s="397"/>
      <c r="C88" s="397"/>
      <c r="D88" s="397"/>
      <c r="E88" s="397"/>
    </row>
    <row r="89" spans="2:5" s="398" customFormat="1" hidden="1" x14ac:dyDescent="0.2">
      <c r="B89" s="397"/>
      <c r="C89" s="397"/>
      <c r="D89" s="397"/>
      <c r="E89" s="397"/>
    </row>
    <row r="90" spans="2:5" s="398" customFormat="1" hidden="1" x14ac:dyDescent="0.2">
      <c r="B90" s="397"/>
      <c r="C90" s="397"/>
      <c r="D90" s="397"/>
      <c r="E90" s="397"/>
    </row>
    <row r="91" spans="2:5" s="398" customFormat="1" hidden="1" x14ac:dyDescent="0.2">
      <c r="B91" s="397"/>
      <c r="C91" s="397"/>
      <c r="D91" s="397"/>
      <c r="E91" s="397"/>
    </row>
    <row r="92" spans="2:5" s="398" customFormat="1" hidden="1" x14ac:dyDescent="0.2">
      <c r="B92" s="397"/>
      <c r="C92" s="397"/>
      <c r="D92" s="397"/>
      <c r="E92" s="397"/>
    </row>
    <row r="93" spans="2:5" s="398" customFormat="1" hidden="1" x14ac:dyDescent="0.2">
      <c r="B93" s="397"/>
      <c r="C93" s="397"/>
      <c r="D93" s="397"/>
      <c r="E93" s="397"/>
    </row>
    <row r="94" spans="2:5" s="398" customFormat="1" hidden="1" x14ac:dyDescent="0.2">
      <c r="B94" s="397"/>
      <c r="C94" s="397"/>
      <c r="D94" s="397"/>
      <c r="E94" s="397"/>
    </row>
    <row r="95" spans="2:5" s="398" customFormat="1" hidden="1" x14ac:dyDescent="0.2">
      <c r="B95" s="397"/>
      <c r="C95" s="397"/>
      <c r="D95" s="397"/>
      <c r="E95" s="397"/>
    </row>
    <row r="96" spans="2:5" s="398" customFormat="1" hidden="1" x14ac:dyDescent="0.2">
      <c r="B96" s="397"/>
      <c r="C96" s="397"/>
      <c r="D96" s="397"/>
      <c r="E96" s="397"/>
    </row>
    <row r="97" spans="2:5" s="398" customFormat="1" hidden="1" x14ac:dyDescent="0.2">
      <c r="B97" s="397"/>
      <c r="C97" s="397"/>
      <c r="D97" s="397"/>
      <c r="E97" s="397"/>
    </row>
    <row r="98" spans="2:5" s="398" customFormat="1" hidden="1" x14ac:dyDescent="0.2">
      <c r="B98" s="397"/>
      <c r="C98" s="397"/>
      <c r="D98" s="397"/>
      <c r="E98" s="397"/>
    </row>
    <row r="99" spans="2:5" s="398" customFormat="1" hidden="1" x14ac:dyDescent="0.2">
      <c r="B99" s="397"/>
      <c r="C99" s="397"/>
      <c r="D99" s="397"/>
      <c r="E99" s="397"/>
    </row>
    <row r="100" spans="2:5" s="398" customFormat="1" hidden="1" x14ac:dyDescent="0.2">
      <c r="B100" s="397"/>
      <c r="C100" s="397"/>
      <c r="D100" s="397"/>
      <c r="E100" s="397"/>
    </row>
    <row r="101" spans="2:5" s="398" customFormat="1" hidden="1" x14ac:dyDescent="0.2">
      <c r="B101" s="397"/>
      <c r="C101" s="397"/>
      <c r="D101" s="397"/>
      <c r="E101" s="397"/>
    </row>
    <row r="102" spans="2:5" s="398" customFormat="1" hidden="1" x14ac:dyDescent="0.2">
      <c r="B102" s="397"/>
      <c r="C102" s="397"/>
      <c r="D102" s="397"/>
      <c r="E102" s="397"/>
    </row>
    <row r="103" spans="2:5" s="398" customFormat="1" hidden="1" x14ac:dyDescent="0.2">
      <c r="B103" s="397"/>
      <c r="C103" s="397"/>
      <c r="D103" s="397"/>
      <c r="E103" s="397"/>
    </row>
    <row r="104" spans="2:5" s="398" customFormat="1" hidden="1" x14ac:dyDescent="0.2">
      <c r="B104" s="397"/>
      <c r="C104" s="397"/>
      <c r="D104" s="397"/>
      <c r="E104" s="397"/>
    </row>
    <row r="105" spans="2:5" s="398" customFormat="1" hidden="1" x14ac:dyDescent="0.2">
      <c r="B105" s="397"/>
      <c r="C105" s="397"/>
      <c r="D105" s="397"/>
      <c r="E105" s="397"/>
    </row>
    <row r="106" spans="2:5" s="398" customFormat="1" hidden="1" x14ac:dyDescent="0.2">
      <c r="B106" s="397"/>
      <c r="C106" s="397"/>
      <c r="D106" s="397"/>
      <c r="E106" s="397"/>
    </row>
    <row r="107" spans="2:5" s="398" customFormat="1" hidden="1" x14ac:dyDescent="0.2">
      <c r="B107" s="397"/>
      <c r="C107" s="397"/>
      <c r="D107" s="397"/>
      <c r="E107" s="397"/>
    </row>
    <row r="108" spans="2:5" s="398" customFormat="1" hidden="1" x14ac:dyDescent="0.2">
      <c r="B108" s="397"/>
      <c r="C108" s="397"/>
      <c r="D108" s="397"/>
      <c r="E108" s="397"/>
    </row>
    <row r="109" spans="2:5" s="398" customFormat="1" hidden="1" x14ac:dyDescent="0.2">
      <c r="B109" s="397"/>
      <c r="C109" s="397"/>
      <c r="D109" s="397"/>
      <c r="E109" s="397"/>
    </row>
    <row r="110" spans="2:5" s="398" customFormat="1" hidden="1" x14ac:dyDescent="0.2">
      <c r="B110" s="397"/>
      <c r="C110" s="397"/>
      <c r="D110" s="397"/>
      <c r="E110" s="397"/>
    </row>
    <row r="111" spans="2:5" s="398" customFormat="1" hidden="1" x14ac:dyDescent="0.2">
      <c r="B111" s="397"/>
      <c r="C111" s="397"/>
      <c r="D111" s="397"/>
      <c r="E111" s="397"/>
    </row>
    <row r="112" spans="2:5" s="398" customFormat="1" hidden="1" x14ac:dyDescent="0.2">
      <c r="B112" s="397"/>
      <c r="C112" s="397"/>
      <c r="D112" s="397"/>
      <c r="E112" s="397"/>
    </row>
    <row r="113" spans="2:5" s="398" customFormat="1" hidden="1" x14ac:dyDescent="0.2">
      <c r="B113" s="397"/>
      <c r="C113" s="397"/>
      <c r="D113" s="397"/>
      <c r="E113" s="397"/>
    </row>
    <row r="114" spans="2:5" s="398" customFormat="1" hidden="1" x14ac:dyDescent="0.2">
      <c r="B114" s="397"/>
      <c r="C114" s="397"/>
      <c r="D114" s="397"/>
      <c r="E114" s="397"/>
    </row>
    <row r="115" spans="2:5" s="398" customFormat="1" hidden="1" x14ac:dyDescent="0.2">
      <c r="B115" s="397"/>
      <c r="C115" s="397"/>
      <c r="D115" s="397"/>
      <c r="E115" s="397"/>
    </row>
    <row r="116" spans="2:5" s="398" customFormat="1" hidden="1" x14ac:dyDescent="0.2">
      <c r="B116" s="397"/>
      <c r="C116" s="397"/>
      <c r="D116" s="397"/>
      <c r="E116" s="397"/>
    </row>
    <row r="117" spans="2:5" s="398" customFormat="1" hidden="1" x14ac:dyDescent="0.2">
      <c r="B117" s="397"/>
      <c r="C117" s="397"/>
      <c r="D117" s="397"/>
      <c r="E117" s="397"/>
    </row>
    <row r="118" spans="2:5" s="398" customFormat="1" hidden="1" x14ac:dyDescent="0.2">
      <c r="B118" s="397"/>
      <c r="C118" s="397"/>
      <c r="D118" s="397"/>
      <c r="E118" s="397"/>
    </row>
    <row r="119" spans="2:5" s="398" customFormat="1" hidden="1" x14ac:dyDescent="0.2">
      <c r="B119" s="397"/>
      <c r="C119" s="397"/>
      <c r="D119" s="397"/>
      <c r="E119" s="397"/>
    </row>
    <row r="120" spans="2:5" s="398" customFormat="1" hidden="1" x14ac:dyDescent="0.2">
      <c r="B120" s="397"/>
      <c r="C120" s="397"/>
      <c r="D120" s="397"/>
      <c r="E120" s="397"/>
    </row>
    <row r="121" spans="2:5" s="398" customFormat="1" hidden="1" x14ac:dyDescent="0.2">
      <c r="B121" s="397"/>
      <c r="C121" s="397"/>
      <c r="D121" s="397"/>
      <c r="E121" s="397"/>
    </row>
    <row r="122" spans="2:5" s="398" customFormat="1" hidden="1" x14ac:dyDescent="0.2">
      <c r="B122" s="397"/>
      <c r="C122" s="397"/>
      <c r="D122" s="397"/>
      <c r="E122" s="397"/>
    </row>
    <row r="123" spans="2:5" s="398" customFormat="1" hidden="1" x14ac:dyDescent="0.2">
      <c r="B123" s="397"/>
      <c r="C123" s="397"/>
      <c r="D123" s="397"/>
      <c r="E123" s="397"/>
    </row>
    <row r="124" spans="2:5" s="398" customFormat="1" hidden="1" x14ac:dyDescent="0.2">
      <c r="B124" s="397"/>
      <c r="C124" s="397"/>
      <c r="D124" s="397"/>
      <c r="E124" s="397"/>
    </row>
  </sheetData>
  <mergeCells count="2">
    <mergeCell ref="A2:E2"/>
    <mergeCell ref="A3:E3"/>
  </mergeCells>
  <pageMargins left="0.7" right="0.7" top="0.75" bottom="0.75" header="0.3" footer="0.3"/>
  <pageSetup orientation="portrait" horizontalDpi="1200" verticalDpi="1200" r:id="rId1"/>
  <ignoredErrors>
    <ignoredError sqref="D6:D7 D12:D21 D9:D10" unlockedFormula="1"/>
    <ignoredError sqref="D11 D8" formula="1" unlockedFormula="1"/>
  </ignoredError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11978-B002-4DDD-B25C-1F01CBB8FF9E}">
  <dimension ref="A1:F14"/>
  <sheetViews>
    <sheetView showGridLines="0" zoomScaleNormal="100" workbookViewId="0"/>
  </sheetViews>
  <sheetFormatPr baseColWidth="10" defaultColWidth="0" defaultRowHeight="12.75" zeroHeight="1" x14ac:dyDescent="0.2"/>
  <cols>
    <col min="1" max="1" width="4.7109375" style="35" customWidth="1"/>
    <col min="2" max="2" width="60.7109375" style="515" customWidth="1"/>
    <col min="3" max="4" width="17.85546875" style="713" customWidth="1"/>
    <col min="5" max="5" width="14.140625" style="35" hidden="1" customWidth="1"/>
    <col min="6" max="6" width="0" style="35" hidden="1" customWidth="1"/>
    <col min="7" max="16384" width="11.42578125" style="35" hidden="1"/>
  </cols>
  <sheetData>
    <row r="1" spans="1:6" ht="18.75" x14ac:dyDescent="0.3">
      <c r="A1" s="32" t="s">
        <v>642</v>
      </c>
    </row>
    <row r="2" spans="1:6" ht="15.75" x14ac:dyDescent="0.25">
      <c r="A2" s="726" t="s">
        <v>660</v>
      </c>
      <c r="B2" s="955"/>
    </row>
    <row r="3" spans="1:6" ht="15.75" x14ac:dyDescent="0.2">
      <c r="A3" s="1207" t="s">
        <v>643</v>
      </c>
      <c r="B3" s="1207"/>
      <c r="C3" s="1207"/>
      <c r="D3" s="1207"/>
    </row>
    <row r="4" spans="1:6" ht="15.75" x14ac:dyDescent="0.2">
      <c r="A4" s="1199" t="s">
        <v>122</v>
      </c>
      <c r="B4" s="1199"/>
      <c r="C4" s="1199"/>
      <c r="D4" s="1199"/>
    </row>
    <row r="5" spans="1:6" s="106" customFormat="1" ht="30" customHeight="1" x14ac:dyDescent="0.2">
      <c r="A5" s="1235" t="s">
        <v>109</v>
      </c>
      <c r="B5" s="1235"/>
      <c r="C5" s="236" t="s">
        <v>128</v>
      </c>
      <c r="D5" s="236" t="s">
        <v>129</v>
      </c>
    </row>
    <row r="6" spans="1:6" ht="16.5" customHeight="1" x14ac:dyDescent="0.25">
      <c r="A6" s="714" t="s">
        <v>166</v>
      </c>
      <c r="B6" s="714" t="s">
        <v>644</v>
      </c>
      <c r="C6" s="715">
        <f>+SUM(C7:C9)</f>
        <v>-2786274421</v>
      </c>
      <c r="D6" s="715">
        <f>+SUM(D7:D9)</f>
        <v>-2149989857</v>
      </c>
    </row>
    <row r="7" spans="1:6" ht="15.75" x14ac:dyDescent="0.25">
      <c r="A7" s="716" t="s">
        <v>645</v>
      </c>
      <c r="B7" s="717" t="s">
        <v>646</v>
      </c>
      <c r="C7" s="718">
        <v>-1557444144</v>
      </c>
      <c r="D7" s="718">
        <v>-1205762970</v>
      </c>
      <c r="E7" s="719"/>
    </row>
    <row r="8" spans="1:6" ht="15.75" x14ac:dyDescent="0.25">
      <c r="A8" s="716" t="s">
        <v>647</v>
      </c>
      <c r="B8" s="717" t="s">
        <v>648</v>
      </c>
      <c r="C8" s="718">
        <v>-1221332076</v>
      </c>
      <c r="D8" s="718">
        <v>-936723561</v>
      </c>
      <c r="E8" s="719"/>
    </row>
    <row r="9" spans="1:6" ht="15.75" x14ac:dyDescent="0.25">
      <c r="A9" s="716" t="s">
        <v>649</v>
      </c>
      <c r="B9" s="717" t="s">
        <v>650</v>
      </c>
      <c r="C9" s="718">
        <v>-7498201</v>
      </c>
      <c r="D9" s="718">
        <v>-7503326</v>
      </c>
      <c r="E9" s="719"/>
    </row>
    <row r="10" spans="1:6" s="43" customFormat="1" ht="15.75" x14ac:dyDescent="0.25">
      <c r="A10" s="714" t="s">
        <v>651</v>
      </c>
      <c r="B10" s="714" t="s">
        <v>652</v>
      </c>
      <c r="C10" s="715">
        <f>+C11</f>
        <v>3358943454</v>
      </c>
      <c r="D10" s="715">
        <f>+D11</f>
        <v>2529749701</v>
      </c>
      <c r="E10" s="720"/>
    </row>
    <row r="11" spans="1:6" s="43" customFormat="1" ht="15.75" x14ac:dyDescent="0.25">
      <c r="A11" s="716" t="s">
        <v>653</v>
      </c>
      <c r="B11" s="717" t="s">
        <v>652</v>
      </c>
      <c r="C11" s="718">
        <v>3358943454</v>
      </c>
      <c r="D11" s="718">
        <v>2529749701</v>
      </c>
      <c r="E11" s="720"/>
    </row>
    <row r="12" spans="1:6" s="43" customFormat="1" ht="15.75" x14ac:dyDescent="0.25">
      <c r="A12" s="714" t="s">
        <v>654</v>
      </c>
      <c r="B12" s="721" t="s">
        <v>655</v>
      </c>
      <c r="C12" s="715">
        <f>+C6+C10</f>
        <v>572669033</v>
      </c>
      <c r="D12" s="715">
        <f>+D6+D10</f>
        <v>379759844</v>
      </c>
      <c r="E12" s="720"/>
    </row>
    <row r="13" spans="1:6" ht="15.75" x14ac:dyDescent="0.25">
      <c r="A13" s="714" t="s">
        <v>656</v>
      </c>
      <c r="B13" s="721" t="s">
        <v>657</v>
      </c>
      <c r="C13" s="715">
        <v>-556317866</v>
      </c>
      <c r="D13" s="715">
        <v>-366171190</v>
      </c>
    </row>
    <row r="14" spans="1:6" s="530" customFormat="1" ht="15.75" x14ac:dyDescent="0.25">
      <c r="A14" s="722" t="s">
        <v>658</v>
      </c>
      <c r="B14" s="723" t="s">
        <v>659</v>
      </c>
      <c r="C14" s="724">
        <f>+C12+C13</f>
        <v>16351167</v>
      </c>
      <c r="D14" s="724">
        <f>+D12+D13</f>
        <v>13588654</v>
      </c>
      <c r="E14" s="725"/>
      <c r="F14" s="725"/>
    </row>
  </sheetData>
  <mergeCells count="3">
    <mergeCell ref="A3:D3"/>
    <mergeCell ref="A4:D4"/>
    <mergeCell ref="A5:B5"/>
  </mergeCells>
  <pageMargins left="0.75" right="0.75" top="1" bottom="1" header="0" footer="0"/>
  <pageSetup orientation="landscape" r:id="rId1"/>
  <headerFooter alignWithMargins="0"/>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69969-57A9-4E1E-8E5F-BBD57A4BB3A0}">
  <dimension ref="A1:J18"/>
  <sheetViews>
    <sheetView showGridLines="0" zoomScaleNormal="100" workbookViewId="0"/>
  </sheetViews>
  <sheetFormatPr baseColWidth="10" defaultColWidth="0" defaultRowHeight="12.75" zeroHeight="1" x14ac:dyDescent="0.2"/>
  <cols>
    <col min="1" max="1" width="43.28515625" style="35" customWidth="1"/>
    <col min="2" max="2" width="8.7109375" style="35" customWidth="1"/>
    <col min="3" max="3" width="13.85546875" style="289" customWidth="1"/>
    <col min="4" max="4" width="13.5703125" style="289" customWidth="1"/>
    <col min="5" max="6" width="13" style="35" customWidth="1"/>
    <col min="7" max="7" width="13" style="727" customWidth="1"/>
    <col min="8" max="8" width="14.28515625" style="727" customWidth="1"/>
    <col min="9" max="9" width="13.7109375" style="728" customWidth="1"/>
    <col min="10" max="10" width="12.140625" style="35" hidden="1" customWidth="1"/>
    <col min="11" max="16384" width="11.42578125" style="35" hidden="1"/>
  </cols>
  <sheetData>
    <row r="1" spans="1:9" ht="18.75" x14ac:dyDescent="0.3">
      <c r="A1" s="32" t="s">
        <v>642</v>
      </c>
    </row>
    <row r="2" spans="1:9" ht="18.75" x14ac:dyDescent="0.3">
      <c r="A2" s="32" t="s">
        <v>661</v>
      </c>
    </row>
    <row r="3" spans="1:9" ht="48" customHeight="1" x14ac:dyDescent="0.2">
      <c r="A3" s="1236" t="s">
        <v>874</v>
      </c>
      <c r="B3" s="1237"/>
      <c r="C3" s="1237"/>
      <c r="D3" s="1237"/>
      <c r="E3" s="1237"/>
      <c r="F3" s="1237"/>
      <c r="G3" s="1237"/>
      <c r="H3" s="1237"/>
      <c r="I3" s="1237"/>
    </row>
    <row r="4" spans="1:9" x14ac:dyDescent="0.2">
      <c r="A4" s="1198" t="s">
        <v>661</v>
      </c>
      <c r="B4" s="1198"/>
      <c r="C4" s="1198"/>
      <c r="D4" s="1198"/>
      <c r="E4" s="1198"/>
      <c r="F4" s="1198"/>
      <c r="G4" s="1198"/>
      <c r="H4" s="1198"/>
      <c r="I4" s="1198"/>
    </row>
    <row r="5" spans="1:9" x14ac:dyDescent="0.2">
      <c r="A5" s="1198"/>
      <c r="B5" s="1198"/>
      <c r="C5" s="1198"/>
      <c r="D5" s="1198"/>
      <c r="E5" s="1198"/>
      <c r="F5" s="1198"/>
      <c r="G5" s="1198"/>
      <c r="H5" s="1198"/>
      <c r="I5" s="1198"/>
    </row>
    <row r="6" spans="1:9" ht="15.75" x14ac:dyDescent="0.2">
      <c r="A6" s="1241" t="s">
        <v>109</v>
      </c>
      <c r="B6" s="1221">
        <v>2023</v>
      </c>
      <c r="C6" s="1221"/>
      <c r="D6" s="1221"/>
      <c r="E6" s="1221"/>
      <c r="F6" s="1221">
        <v>2022</v>
      </c>
      <c r="G6" s="1221"/>
      <c r="H6" s="1221"/>
      <c r="I6" s="1221"/>
    </row>
    <row r="7" spans="1:9" ht="15.75" customHeight="1" x14ac:dyDescent="0.2">
      <c r="A7" s="1218"/>
      <c r="B7" s="1220" t="s">
        <v>490</v>
      </c>
      <c r="C7" s="1220" t="s">
        <v>662</v>
      </c>
      <c r="D7" s="1214" t="s">
        <v>663</v>
      </c>
      <c r="E7" s="1214" t="s">
        <v>664</v>
      </c>
      <c r="F7" s="1242" t="s">
        <v>490</v>
      </c>
      <c r="G7" s="1242" t="s">
        <v>662</v>
      </c>
      <c r="H7" s="1238" t="s">
        <v>663</v>
      </c>
      <c r="I7" s="1238" t="s">
        <v>664</v>
      </c>
    </row>
    <row r="8" spans="1:9" ht="15.75" customHeight="1" x14ac:dyDescent="0.2">
      <c r="A8" s="1217"/>
      <c r="B8" s="1221"/>
      <c r="C8" s="1221"/>
      <c r="D8" s="1221"/>
      <c r="E8" s="1221"/>
      <c r="F8" s="1239" t="s">
        <v>490</v>
      </c>
      <c r="G8" s="1239"/>
      <c r="H8" s="1239"/>
      <c r="I8" s="1239"/>
    </row>
    <row r="9" spans="1:9" ht="15.75" x14ac:dyDescent="0.2">
      <c r="A9" s="729" t="s">
        <v>665</v>
      </c>
      <c r="B9" s="729"/>
      <c r="C9" s="730"/>
      <c r="D9" s="730"/>
      <c r="E9" s="731"/>
      <c r="F9" s="731"/>
      <c r="G9" s="732"/>
      <c r="H9" s="732"/>
      <c r="I9" s="732"/>
    </row>
    <row r="10" spans="1:9" ht="15.75" x14ac:dyDescent="0.2">
      <c r="A10" s="170" t="s">
        <v>666</v>
      </c>
      <c r="B10" s="733">
        <v>9.4600000000000004E-2</v>
      </c>
      <c r="C10" s="733">
        <v>0.10299999999999999</v>
      </c>
      <c r="D10" s="733">
        <v>0.10349999999999999</v>
      </c>
      <c r="E10" s="733">
        <v>9.7100000000000006E-2</v>
      </c>
      <c r="F10" s="733">
        <v>0.1236</v>
      </c>
      <c r="G10" s="733">
        <v>0.13089999999999999</v>
      </c>
      <c r="H10" s="733">
        <v>0.13109999999999999</v>
      </c>
      <c r="I10" s="733">
        <v>0.12790000000000001</v>
      </c>
    </row>
    <row r="11" spans="1:9" ht="15.75" x14ac:dyDescent="0.2">
      <c r="A11" s="170" t="s">
        <v>667</v>
      </c>
      <c r="B11" s="733" t="s">
        <v>668</v>
      </c>
      <c r="C11" s="733">
        <v>9.5000000000000001E-2</v>
      </c>
      <c r="D11" s="733" t="s">
        <v>668</v>
      </c>
      <c r="E11" s="733" t="s">
        <v>668</v>
      </c>
      <c r="F11" s="733" t="s">
        <v>668</v>
      </c>
      <c r="G11" s="733">
        <v>0.115</v>
      </c>
      <c r="H11" s="733" t="s">
        <v>668</v>
      </c>
      <c r="I11" s="733" t="s">
        <v>668</v>
      </c>
    </row>
    <row r="12" spans="1:9" ht="15.75" x14ac:dyDescent="0.2">
      <c r="A12" s="170" t="s">
        <v>669</v>
      </c>
      <c r="B12" s="733" t="s">
        <v>668</v>
      </c>
      <c r="C12" s="733">
        <v>9.5000000000000001E-2</v>
      </c>
      <c r="D12" s="733" t="s">
        <v>668</v>
      </c>
      <c r="E12" s="733" t="s">
        <v>668</v>
      </c>
      <c r="F12" s="733" t="s">
        <v>668</v>
      </c>
      <c r="G12" s="733">
        <v>0.115</v>
      </c>
      <c r="H12" s="733" t="s">
        <v>668</v>
      </c>
      <c r="I12" s="733" t="s">
        <v>668</v>
      </c>
    </row>
    <row r="13" spans="1:9" ht="15.75" x14ac:dyDescent="0.2">
      <c r="A13" s="170" t="s">
        <v>670</v>
      </c>
      <c r="B13" s="733" t="s">
        <v>668</v>
      </c>
      <c r="C13" s="733">
        <v>9.5000000000000001E-2</v>
      </c>
      <c r="D13" s="733">
        <v>9.5000000000000001E-2</v>
      </c>
      <c r="E13" s="733">
        <v>0.1125</v>
      </c>
      <c r="F13" s="733" t="s">
        <v>668</v>
      </c>
      <c r="G13" s="733">
        <v>0.115</v>
      </c>
      <c r="H13" s="733">
        <v>0.115</v>
      </c>
      <c r="I13" s="733">
        <v>5.7700000000000001E-2</v>
      </c>
    </row>
    <row r="14" spans="1:9" ht="15.75" x14ac:dyDescent="0.2">
      <c r="A14" s="170" t="s">
        <v>671</v>
      </c>
      <c r="B14" s="733" t="s">
        <v>668</v>
      </c>
      <c r="C14" s="733" t="s">
        <v>668</v>
      </c>
      <c r="D14" s="733">
        <v>9.5000000000000001E-2</v>
      </c>
      <c r="E14" s="733" t="s">
        <v>668</v>
      </c>
      <c r="F14" s="733" t="s">
        <v>668</v>
      </c>
      <c r="G14" s="733" t="s">
        <v>668</v>
      </c>
      <c r="H14" s="733">
        <v>0.115</v>
      </c>
      <c r="I14" s="733" t="s">
        <v>668</v>
      </c>
    </row>
    <row r="15" spans="1:9" ht="15.75" x14ac:dyDescent="0.2">
      <c r="A15" s="729" t="s">
        <v>672</v>
      </c>
      <c r="B15" s="729"/>
      <c r="C15" s="734"/>
      <c r="D15" s="735"/>
      <c r="E15" s="735"/>
      <c r="F15" s="735"/>
      <c r="G15" s="736"/>
      <c r="H15" s="736"/>
      <c r="I15" s="736"/>
    </row>
    <row r="16" spans="1:9" ht="15.75" x14ac:dyDescent="0.2">
      <c r="A16" s="737" t="s">
        <v>673</v>
      </c>
      <c r="B16" s="738"/>
      <c r="C16" s="739" t="s">
        <v>674</v>
      </c>
      <c r="D16" s="739" t="s">
        <v>674</v>
      </c>
      <c r="E16" s="739" t="s">
        <v>674</v>
      </c>
      <c r="F16" s="739"/>
      <c r="G16" s="739" t="s">
        <v>674</v>
      </c>
      <c r="H16" s="739" t="s">
        <v>674</v>
      </c>
      <c r="I16" s="739" t="s">
        <v>674</v>
      </c>
    </row>
    <row r="17" spans="1:9" ht="12.75" hidden="1" customHeight="1" x14ac:dyDescent="0.2">
      <c r="A17" s="1240"/>
      <c r="B17" s="1240"/>
      <c r="C17" s="1240"/>
      <c r="D17" s="1240"/>
      <c r="E17" s="1240"/>
      <c r="F17" s="1240"/>
      <c r="G17" s="1240"/>
      <c r="H17" s="1240"/>
      <c r="I17" s="1240"/>
    </row>
    <row r="18" spans="1:9" hidden="1" x14ac:dyDescent="0.2">
      <c r="C18" s="740"/>
    </row>
  </sheetData>
  <mergeCells count="14">
    <mergeCell ref="A3:I3"/>
    <mergeCell ref="H7:H8"/>
    <mergeCell ref="I7:I8"/>
    <mergeCell ref="A17:I17"/>
    <mergeCell ref="A4:I5"/>
    <mergeCell ref="A6:A8"/>
    <mergeCell ref="B6:E6"/>
    <mergeCell ref="F6:I6"/>
    <mergeCell ref="B7:B8"/>
    <mergeCell ref="C7:C8"/>
    <mergeCell ref="D7:D8"/>
    <mergeCell ref="E7:E8"/>
    <mergeCell ref="F7:F8"/>
    <mergeCell ref="G7:G8"/>
  </mergeCells>
  <pageMargins left="0.7" right="0.7" top="0.75" bottom="0.75" header="0.3" footer="0.3"/>
  <pageSetup orientation="portrait" r:id="rId1"/>
</worksheet>
</file>

<file path=xl/worksheets/sheet8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A0BE1-ED67-4237-B505-FB55C7EC4954}">
  <dimension ref="A1:I29"/>
  <sheetViews>
    <sheetView showGridLines="0" zoomScaleNormal="100" workbookViewId="0"/>
  </sheetViews>
  <sheetFormatPr baseColWidth="10" defaultColWidth="0" defaultRowHeight="12.75" zeroHeight="1" x14ac:dyDescent="0.2"/>
  <cols>
    <col min="1" max="1" width="44.85546875" style="35" customWidth="1"/>
    <col min="2" max="3" width="12.42578125" style="35" bestFit="1" customWidth="1"/>
    <col min="4" max="5" width="15.28515625" style="35" bestFit="1" customWidth="1"/>
    <col min="6" max="6" width="15" style="35" customWidth="1"/>
    <col min="7" max="7" width="15.28515625" style="35" bestFit="1" customWidth="1"/>
    <col min="8" max="9" width="11.28515625" style="35" bestFit="1" customWidth="1"/>
    <col min="10" max="16384" width="11.42578125" style="35" hidden="1"/>
  </cols>
  <sheetData>
    <row r="1" spans="1:9" ht="18.75" x14ac:dyDescent="0.3">
      <c r="A1" s="32" t="s">
        <v>642</v>
      </c>
    </row>
    <row r="2" spans="1:9" ht="18" customHeight="1" x14ac:dyDescent="0.3">
      <c r="A2" s="32" t="s">
        <v>675</v>
      </c>
    </row>
    <row r="3" spans="1:9" ht="15.75" x14ac:dyDescent="0.25">
      <c r="A3" s="1200" t="s">
        <v>676</v>
      </c>
      <c r="B3" s="1200"/>
      <c r="C3" s="1200"/>
      <c r="D3" s="1200"/>
      <c r="E3" s="1200"/>
      <c r="F3" s="1200"/>
      <c r="G3" s="1200"/>
      <c r="H3" s="1200"/>
      <c r="I3" s="1200"/>
    </row>
    <row r="4" spans="1:9" ht="15.75" x14ac:dyDescent="0.25">
      <c r="A4" s="1201" t="s">
        <v>122</v>
      </c>
      <c r="B4" s="1201"/>
      <c r="C4" s="1201"/>
      <c r="D4" s="1201"/>
      <c r="E4" s="1201"/>
      <c r="F4" s="1201"/>
      <c r="G4" s="1201"/>
      <c r="H4" s="1201"/>
      <c r="I4" s="1201"/>
    </row>
    <row r="5" spans="1:9" ht="15.75" x14ac:dyDescent="0.25">
      <c r="A5" s="1214" t="s">
        <v>109</v>
      </c>
      <c r="B5" s="1245" t="s">
        <v>677</v>
      </c>
      <c r="C5" s="1245"/>
      <c r="D5" s="1245"/>
      <c r="E5" s="1245"/>
      <c r="F5" s="1214" t="s">
        <v>678</v>
      </c>
      <c r="G5" s="1218"/>
      <c r="H5" s="1214" t="s">
        <v>340</v>
      </c>
      <c r="I5" s="1218"/>
    </row>
    <row r="6" spans="1:9" ht="15.75" x14ac:dyDescent="0.25">
      <c r="A6" s="1243"/>
      <c r="B6" s="1215" t="s">
        <v>490</v>
      </c>
      <c r="C6" s="1215"/>
      <c r="D6" s="1215" t="s">
        <v>662</v>
      </c>
      <c r="E6" s="1215"/>
      <c r="F6" s="1217"/>
      <c r="G6" s="1217"/>
      <c r="H6" s="1217"/>
      <c r="I6" s="1217"/>
    </row>
    <row r="7" spans="1:9" ht="15.75" x14ac:dyDescent="0.2">
      <c r="A7" s="1244"/>
      <c r="B7" s="741">
        <v>2023</v>
      </c>
      <c r="C7" s="741">
        <v>2022</v>
      </c>
      <c r="D7" s="741">
        <v>2023</v>
      </c>
      <c r="E7" s="741">
        <v>2022</v>
      </c>
      <c r="F7" s="741">
        <v>2023</v>
      </c>
      <c r="G7" s="741">
        <v>2022</v>
      </c>
      <c r="H7" s="741">
        <v>2023</v>
      </c>
      <c r="I7" s="741">
        <v>2022</v>
      </c>
    </row>
    <row r="8" spans="1:9" ht="15.75" x14ac:dyDescent="0.2">
      <c r="A8" s="209" t="s">
        <v>679</v>
      </c>
      <c r="B8" s="742"/>
      <c r="C8" s="743"/>
      <c r="D8" s="742"/>
      <c r="E8" s="743"/>
      <c r="F8" s="744"/>
      <c r="G8" s="743"/>
      <c r="H8" s="744"/>
      <c r="I8" s="743"/>
    </row>
    <row r="9" spans="1:9" ht="13.5" customHeight="1" x14ac:dyDescent="0.2">
      <c r="A9" s="137" t="s">
        <v>680</v>
      </c>
      <c r="B9" s="745">
        <v>53754765</v>
      </c>
      <c r="C9" s="745">
        <v>52868410</v>
      </c>
      <c r="D9" s="746">
        <v>1567971764</v>
      </c>
      <c r="E9" s="747">
        <v>1194074799</v>
      </c>
      <c r="F9" s="746">
        <v>1278363168</v>
      </c>
      <c r="G9" s="747">
        <v>973705277</v>
      </c>
      <c r="H9" s="746">
        <v>7622069</v>
      </c>
      <c r="I9" s="745">
        <v>7616800</v>
      </c>
    </row>
    <row r="10" spans="1:9" ht="14.25" hidden="1" customHeight="1" x14ac:dyDescent="0.2">
      <c r="A10" s="748" t="s">
        <v>681</v>
      </c>
      <c r="B10" s="749"/>
      <c r="C10" s="750"/>
      <c r="D10" s="749"/>
      <c r="E10" s="751"/>
      <c r="F10" s="749"/>
      <c r="G10" s="751"/>
      <c r="H10" s="749"/>
      <c r="I10" s="750"/>
    </row>
    <row r="11" spans="1:9" ht="15.75" x14ac:dyDescent="0.2">
      <c r="A11" s="191" t="s">
        <v>682</v>
      </c>
      <c r="B11" s="752">
        <v>0.08</v>
      </c>
      <c r="C11" s="752">
        <v>0.13</v>
      </c>
      <c r="D11" s="752">
        <v>8.52</v>
      </c>
      <c r="E11" s="753">
        <v>7.13</v>
      </c>
      <c r="F11" s="752">
        <v>9.2899999999999991</v>
      </c>
      <c r="G11" s="753">
        <v>7.87</v>
      </c>
      <c r="H11" s="752">
        <v>3.31</v>
      </c>
      <c r="I11" s="754">
        <v>3.03</v>
      </c>
    </row>
    <row r="12" spans="1:9" ht="15.75" x14ac:dyDescent="0.2">
      <c r="A12" s="133" t="s">
        <v>683</v>
      </c>
      <c r="B12" s="746">
        <v>53714497</v>
      </c>
      <c r="C12" s="746">
        <v>52801947</v>
      </c>
      <c r="D12" s="746">
        <v>1444135799</v>
      </c>
      <c r="E12" s="747">
        <v>1114414681</v>
      </c>
      <c r="F12" s="746">
        <v>1168653050</v>
      </c>
      <c r="G12" s="747">
        <v>902241770</v>
      </c>
      <c r="H12" s="746">
        <v>7378475</v>
      </c>
      <c r="I12" s="745">
        <v>7393411</v>
      </c>
    </row>
    <row r="13" spans="1:9" ht="15.75" hidden="1" customHeight="1" x14ac:dyDescent="0.2">
      <c r="A13" s="191" t="s">
        <v>681</v>
      </c>
      <c r="B13" s="749"/>
      <c r="C13" s="749"/>
      <c r="D13" s="749"/>
      <c r="E13" s="751"/>
      <c r="F13" s="749"/>
      <c r="G13" s="751"/>
      <c r="H13" s="749"/>
      <c r="I13" s="750"/>
    </row>
    <row r="14" spans="1:9" ht="14.25" customHeight="1" x14ac:dyDescent="0.2">
      <c r="A14" s="748" t="s">
        <v>682</v>
      </c>
      <c r="B14" s="752">
        <v>7.0000000000000007E-2</v>
      </c>
      <c r="C14" s="752">
        <v>0.125</v>
      </c>
      <c r="D14" s="752">
        <v>7.95</v>
      </c>
      <c r="E14" s="753">
        <v>6.69</v>
      </c>
      <c r="F14" s="752">
        <v>8.67</v>
      </c>
      <c r="G14" s="753">
        <v>7.38</v>
      </c>
      <c r="H14" s="752">
        <v>3.19</v>
      </c>
      <c r="I14" s="754">
        <v>2.93</v>
      </c>
    </row>
    <row r="15" spans="1:9" ht="15.75" x14ac:dyDescent="0.2">
      <c r="A15" s="176" t="s">
        <v>684</v>
      </c>
      <c r="B15" s="746"/>
      <c r="C15" s="750"/>
      <c r="D15" s="755"/>
      <c r="E15" s="756"/>
      <c r="F15" s="757"/>
      <c r="G15" s="758"/>
      <c r="H15" s="757"/>
      <c r="I15" s="756"/>
    </row>
    <row r="16" spans="1:9" ht="15.75" x14ac:dyDescent="0.2">
      <c r="A16" s="133" t="s">
        <v>680</v>
      </c>
      <c r="B16" s="746" t="s">
        <v>685</v>
      </c>
      <c r="C16" s="745" t="s">
        <v>685</v>
      </c>
      <c r="D16" s="746">
        <v>1440208711</v>
      </c>
      <c r="E16" s="747">
        <v>1109157602</v>
      </c>
      <c r="F16" s="746" t="s">
        <v>685</v>
      </c>
      <c r="G16" s="746" t="s">
        <v>685</v>
      </c>
      <c r="H16" s="746" t="s">
        <v>685</v>
      </c>
      <c r="I16" s="746" t="s">
        <v>685</v>
      </c>
    </row>
    <row r="17" spans="1:9" ht="15.75" hidden="1" x14ac:dyDescent="0.2">
      <c r="A17" s="191" t="s">
        <v>681</v>
      </c>
      <c r="B17" s="746" t="s">
        <v>685</v>
      </c>
      <c r="C17" s="750" t="s">
        <v>685</v>
      </c>
      <c r="D17" s="749"/>
      <c r="E17" s="751"/>
      <c r="F17" s="746" t="s">
        <v>685</v>
      </c>
      <c r="G17" s="746" t="s">
        <v>685</v>
      </c>
      <c r="H17" s="746" t="s">
        <v>685</v>
      </c>
      <c r="I17" s="746" t="s">
        <v>685</v>
      </c>
    </row>
    <row r="18" spans="1:9" ht="15.75" x14ac:dyDescent="0.2">
      <c r="A18" s="133" t="s">
        <v>683</v>
      </c>
      <c r="B18" s="746" t="s">
        <v>685</v>
      </c>
      <c r="C18" s="745" t="s">
        <v>685</v>
      </c>
      <c r="D18" s="746">
        <v>1571626639</v>
      </c>
      <c r="E18" s="747">
        <v>1199521569</v>
      </c>
      <c r="F18" s="746" t="s">
        <v>685</v>
      </c>
      <c r="G18" s="746" t="s">
        <v>685</v>
      </c>
      <c r="H18" s="746" t="s">
        <v>685</v>
      </c>
      <c r="I18" s="746" t="s">
        <v>685</v>
      </c>
    </row>
    <row r="19" spans="1:9" ht="15.75" hidden="1" x14ac:dyDescent="0.2">
      <c r="A19" s="191" t="s">
        <v>681</v>
      </c>
      <c r="B19" s="749"/>
      <c r="C19" s="750"/>
      <c r="D19" s="749"/>
      <c r="E19" s="751"/>
      <c r="F19" s="750" t="s">
        <v>685</v>
      </c>
      <c r="G19" s="750" t="s">
        <v>685</v>
      </c>
      <c r="H19" s="747" t="s">
        <v>685</v>
      </c>
      <c r="I19" s="750" t="s">
        <v>685</v>
      </c>
    </row>
    <row r="20" spans="1:9" ht="15.75" x14ac:dyDescent="0.2">
      <c r="A20" s="209" t="s">
        <v>686</v>
      </c>
      <c r="B20" s="755"/>
      <c r="C20" s="756"/>
      <c r="D20" s="755"/>
      <c r="E20" s="756"/>
      <c r="F20" s="757"/>
      <c r="G20" s="758"/>
      <c r="H20" s="757"/>
      <c r="I20" s="756"/>
    </row>
    <row r="21" spans="1:9" ht="15.75" x14ac:dyDescent="0.2">
      <c r="A21" s="137" t="s">
        <v>680</v>
      </c>
      <c r="B21" s="746" t="s">
        <v>685</v>
      </c>
      <c r="C21" s="747" t="s">
        <v>685</v>
      </c>
      <c r="D21" s="746" t="s">
        <v>685</v>
      </c>
      <c r="E21" s="747" t="s">
        <v>685</v>
      </c>
      <c r="F21" s="746">
        <v>1165485258</v>
      </c>
      <c r="G21" s="747">
        <v>897727678</v>
      </c>
      <c r="H21" s="746" t="s">
        <v>685</v>
      </c>
      <c r="I21" s="746" t="s">
        <v>685</v>
      </c>
    </row>
    <row r="22" spans="1:9" ht="15.75" x14ac:dyDescent="0.2">
      <c r="A22" s="748" t="s">
        <v>681</v>
      </c>
      <c r="B22" s="759" t="s">
        <v>685</v>
      </c>
      <c r="C22" s="750" t="s">
        <v>685</v>
      </c>
      <c r="D22" s="759" t="s">
        <v>685</v>
      </c>
      <c r="E22" s="750" t="s">
        <v>685</v>
      </c>
      <c r="F22" s="750" t="s">
        <v>685</v>
      </c>
      <c r="G22" s="750" t="s">
        <v>685</v>
      </c>
      <c r="H22" s="746" t="s">
        <v>685</v>
      </c>
      <c r="I22" s="746" t="s">
        <v>685</v>
      </c>
    </row>
    <row r="23" spans="1:9" ht="15.75" x14ac:dyDescent="0.2">
      <c r="A23" s="738" t="s">
        <v>683</v>
      </c>
      <c r="B23" s="760" t="s">
        <v>685</v>
      </c>
      <c r="C23" s="761" t="s">
        <v>685</v>
      </c>
      <c r="D23" s="760" t="s">
        <v>685</v>
      </c>
      <c r="E23" s="760" t="s">
        <v>685</v>
      </c>
      <c r="F23" s="760">
        <v>1281259818</v>
      </c>
      <c r="G23" s="760">
        <v>978395272</v>
      </c>
      <c r="H23" s="760" t="s">
        <v>685</v>
      </c>
      <c r="I23" s="760" t="s">
        <v>685</v>
      </c>
    </row>
    <row r="24" spans="1:9" ht="25.5" hidden="1" customHeight="1" x14ac:dyDescent="0.2">
      <c r="A24" s="748" t="s">
        <v>681</v>
      </c>
      <c r="B24" s="733" t="s">
        <v>685</v>
      </c>
      <c r="C24" s="762" t="s">
        <v>685</v>
      </c>
      <c r="D24" s="736" t="s">
        <v>685</v>
      </c>
      <c r="E24" s="762" t="s">
        <v>685</v>
      </c>
      <c r="F24" s="735"/>
      <c r="G24" s="763">
        <v>0</v>
      </c>
      <c r="H24" s="764" t="s">
        <v>685</v>
      </c>
      <c r="I24" s="764" t="s">
        <v>685</v>
      </c>
    </row>
    <row r="25" spans="1:9" ht="25.5" hidden="1" customHeight="1" x14ac:dyDescent="0.2">
      <c r="A25" s="176" t="s">
        <v>670</v>
      </c>
      <c r="B25" s="765"/>
      <c r="C25" s="718" t="s">
        <v>685</v>
      </c>
      <c r="D25" s="766"/>
      <c r="E25" s="767"/>
      <c r="F25" s="768"/>
      <c r="G25" s="769"/>
      <c r="H25" s="764" t="s">
        <v>685</v>
      </c>
      <c r="I25" s="764" t="s">
        <v>685</v>
      </c>
    </row>
    <row r="26" spans="1:9" ht="25.5" hidden="1" customHeight="1" x14ac:dyDescent="0.2">
      <c r="A26" s="133" t="s">
        <v>680</v>
      </c>
      <c r="B26" s="770" t="s">
        <v>685</v>
      </c>
      <c r="C26" s="762" t="s">
        <v>685</v>
      </c>
      <c r="D26" s="771" t="s">
        <v>685</v>
      </c>
      <c r="E26" s="772" t="s">
        <v>685</v>
      </c>
      <c r="F26" s="773" t="s">
        <v>685</v>
      </c>
      <c r="G26" s="772" t="s">
        <v>685</v>
      </c>
      <c r="H26" s="773">
        <v>0</v>
      </c>
      <c r="I26" s="772">
        <v>0</v>
      </c>
    </row>
    <row r="27" spans="1:9" ht="25.5" hidden="1" customHeight="1" x14ac:dyDescent="0.2">
      <c r="A27" s="191" t="s">
        <v>681</v>
      </c>
      <c r="B27" s="733" t="s">
        <v>685</v>
      </c>
      <c r="C27" s="767"/>
      <c r="D27" s="736" t="s">
        <v>685</v>
      </c>
      <c r="E27" s="762" t="s">
        <v>685</v>
      </c>
      <c r="F27" s="735" t="s">
        <v>685</v>
      </c>
      <c r="G27" s="762" t="s">
        <v>685</v>
      </c>
      <c r="H27" s="736"/>
      <c r="I27" s="762">
        <v>0</v>
      </c>
    </row>
    <row r="28" spans="1:9" ht="25.5" hidden="1" customHeight="1" x14ac:dyDescent="0.2">
      <c r="A28" s="133" t="s">
        <v>683</v>
      </c>
      <c r="B28" s="770" t="s">
        <v>685</v>
      </c>
      <c r="C28" s="774" t="s">
        <v>685</v>
      </c>
      <c r="D28" s="771" t="s">
        <v>685</v>
      </c>
      <c r="E28" s="772" t="s">
        <v>685</v>
      </c>
      <c r="F28" s="773" t="s">
        <v>685</v>
      </c>
      <c r="G28" s="772" t="s">
        <v>685</v>
      </c>
      <c r="H28" s="773">
        <v>0</v>
      </c>
      <c r="I28" s="772">
        <v>0</v>
      </c>
    </row>
    <row r="29" spans="1:9" ht="25.5" hidden="1" customHeight="1" x14ac:dyDescent="0.2">
      <c r="A29" s="775" t="s">
        <v>681</v>
      </c>
      <c r="B29" s="776" t="s">
        <v>685</v>
      </c>
      <c r="C29" s="777" t="s">
        <v>685</v>
      </c>
      <c r="D29" s="777" t="s">
        <v>685</v>
      </c>
      <c r="E29" s="778" t="s">
        <v>685</v>
      </c>
      <c r="F29" s="779" t="s">
        <v>685</v>
      </c>
      <c r="G29" s="778" t="s">
        <v>685</v>
      </c>
      <c r="H29" s="777"/>
      <c r="I29" s="778">
        <v>0</v>
      </c>
    </row>
  </sheetData>
  <mergeCells count="8">
    <mergeCell ref="A3:I3"/>
    <mergeCell ref="A4:I4"/>
    <mergeCell ref="A5:A7"/>
    <mergeCell ref="B5:E5"/>
    <mergeCell ref="F5:G6"/>
    <mergeCell ref="H5:I6"/>
    <mergeCell ref="B6:C6"/>
    <mergeCell ref="D6:E6"/>
  </mergeCells>
  <pageMargins left="0.7" right="0.7" top="0.75" bottom="0.75" header="0.3" footer="0.3"/>
  <pageSetup orientation="portrait" r:id="rId1"/>
  <legacyDrawing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60547-2624-4BAC-ABD2-B474A2D8CEEE}">
  <dimension ref="A1:F11"/>
  <sheetViews>
    <sheetView showGridLines="0" zoomScaleNormal="100" workbookViewId="0"/>
  </sheetViews>
  <sheetFormatPr baseColWidth="10" defaultColWidth="0" defaultRowHeight="12.75" zeroHeight="1" x14ac:dyDescent="0.2"/>
  <cols>
    <col min="1" max="1" width="43.85546875" style="35" customWidth="1"/>
    <col min="2" max="2" width="18.5703125" style="289" customWidth="1"/>
    <col min="3" max="3" width="18.5703125" style="35" customWidth="1"/>
    <col min="4" max="4" width="11.7109375" style="35" hidden="1" customWidth="1"/>
    <col min="5" max="5" width="21.28515625" style="35" hidden="1" customWidth="1"/>
    <col min="6" max="6" width="0" style="35" hidden="1" customWidth="1"/>
    <col min="7" max="16384" width="11.42578125" style="35" hidden="1"/>
  </cols>
  <sheetData>
    <row r="1" spans="1:6" ht="18.75" x14ac:dyDescent="0.3">
      <c r="A1" s="32" t="s">
        <v>642</v>
      </c>
    </row>
    <row r="2" spans="1:6" ht="18.75" x14ac:dyDescent="0.3">
      <c r="A2" s="32" t="s">
        <v>687</v>
      </c>
      <c r="B2" s="780"/>
      <c r="C2" s="130"/>
    </row>
    <row r="3" spans="1:6" ht="15.75" x14ac:dyDescent="0.25">
      <c r="A3" s="1200" t="s">
        <v>687</v>
      </c>
      <c r="B3" s="1200"/>
      <c r="C3" s="1200"/>
    </row>
    <row r="4" spans="1:6" ht="15.75" x14ac:dyDescent="0.25">
      <c r="A4" s="1201" t="s">
        <v>122</v>
      </c>
      <c r="B4" s="1201"/>
      <c r="C4" s="1201"/>
    </row>
    <row r="5" spans="1:6" ht="36" customHeight="1" x14ac:dyDescent="0.2">
      <c r="A5" s="401" t="s">
        <v>109</v>
      </c>
      <c r="B5" s="236" t="s">
        <v>128</v>
      </c>
      <c r="C5" s="236" t="s">
        <v>129</v>
      </c>
    </row>
    <row r="6" spans="1:6" ht="15.75" x14ac:dyDescent="0.2">
      <c r="A6" s="46" t="s">
        <v>688</v>
      </c>
      <c r="B6" s="781">
        <f>+C11</f>
        <v>2149989857</v>
      </c>
      <c r="C6" s="781">
        <v>2773813326</v>
      </c>
    </row>
    <row r="7" spans="1:6" ht="15.75" x14ac:dyDescent="0.2">
      <c r="A7" s="137" t="s">
        <v>304</v>
      </c>
      <c r="B7" s="745">
        <v>269582582</v>
      </c>
      <c r="C7" s="745">
        <v>225793241</v>
      </c>
      <c r="D7" s="1030"/>
      <c r="E7" s="1030"/>
      <c r="F7" s="1030"/>
    </row>
    <row r="8" spans="1:6" ht="15.75" x14ac:dyDescent="0.2">
      <c r="A8" s="782" t="s">
        <v>689</v>
      </c>
      <c r="B8" s="745">
        <v>4155191</v>
      </c>
      <c r="C8" s="745">
        <v>1380846</v>
      </c>
    </row>
    <row r="9" spans="1:6" ht="15.75" x14ac:dyDescent="0.2">
      <c r="A9" s="137" t="s">
        <v>306</v>
      </c>
      <c r="B9" s="745">
        <v>565916968</v>
      </c>
      <c r="C9" s="745">
        <v>-648163345</v>
      </c>
    </row>
    <row r="10" spans="1:6" ht="15.75" x14ac:dyDescent="0.2">
      <c r="A10" s="137" t="s">
        <v>307</v>
      </c>
      <c r="B10" s="745">
        <v>-203370177</v>
      </c>
      <c r="C10" s="745">
        <v>-202834211</v>
      </c>
    </row>
    <row r="11" spans="1:6" ht="15.75" x14ac:dyDescent="0.2">
      <c r="A11" s="149" t="s">
        <v>690</v>
      </c>
      <c r="B11" s="783">
        <f>SUM(B6:B10)</f>
        <v>2786274421</v>
      </c>
      <c r="C11" s="783">
        <f>SUM(C6:C10)</f>
        <v>2149989857</v>
      </c>
    </row>
  </sheetData>
  <mergeCells count="2">
    <mergeCell ref="A3:C3"/>
    <mergeCell ref="A4:C4"/>
  </mergeCells>
  <pageMargins left="0.7" right="0.7" top="0.75" bottom="0.75" header="0.3" footer="0.3"/>
  <pageSetup orientation="portrait" horizontalDpi="90" verticalDpi="90"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DD6DA-B70B-4B77-8194-504F8DDA386B}">
  <dimension ref="A1:K21"/>
  <sheetViews>
    <sheetView showGridLines="0" zoomScaleNormal="100" workbookViewId="0"/>
  </sheetViews>
  <sheetFormatPr baseColWidth="10" defaultColWidth="0" defaultRowHeight="12.75" zeroHeight="1" x14ac:dyDescent="0.2"/>
  <cols>
    <col min="1" max="1" width="25.5703125" style="151" customWidth="1"/>
    <col min="2" max="2" width="18.5703125" style="151" customWidth="1"/>
    <col min="3" max="3" width="21.5703125" style="151" customWidth="1"/>
    <col min="4" max="4" width="20" style="151" customWidth="1"/>
    <col min="5" max="5" width="19.7109375" style="151" customWidth="1"/>
    <col min="6" max="6" width="8.85546875" style="151" hidden="1" customWidth="1"/>
    <col min="7" max="11" width="0" style="151" hidden="1" customWidth="1"/>
    <col min="12" max="16384" width="11.42578125" style="151" hidden="1"/>
  </cols>
  <sheetData>
    <row r="1" spans="1:8" ht="18.75" x14ac:dyDescent="0.3">
      <c r="A1" s="311" t="s">
        <v>642</v>
      </c>
    </row>
    <row r="2" spans="1:8" ht="18.75" x14ac:dyDescent="0.3">
      <c r="A2" s="118" t="s">
        <v>691</v>
      </c>
    </row>
    <row r="3" spans="1:8" ht="32.25" customHeight="1" x14ac:dyDescent="0.25">
      <c r="A3" s="1246" t="s">
        <v>691</v>
      </c>
      <c r="B3" s="1246"/>
      <c r="C3" s="1246"/>
      <c r="D3" s="1246"/>
      <c r="E3" s="1246"/>
    </row>
    <row r="4" spans="1:8" ht="15.75" x14ac:dyDescent="0.25">
      <c r="A4" s="1201" t="s">
        <v>122</v>
      </c>
      <c r="B4" s="1201"/>
      <c r="C4" s="1201"/>
      <c r="D4" s="1201"/>
      <c r="E4" s="1201"/>
    </row>
    <row r="5" spans="1:8" s="57" customFormat="1" ht="27.75" customHeight="1" x14ac:dyDescent="0.25">
      <c r="A5" s="119" t="s">
        <v>692</v>
      </c>
      <c r="B5" s="119" t="s">
        <v>490</v>
      </c>
      <c r="C5" s="119" t="s">
        <v>662</v>
      </c>
      <c r="D5" s="119" t="s">
        <v>693</v>
      </c>
      <c r="E5" s="119" t="s">
        <v>694</v>
      </c>
    </row>
    <row r="6" spans="1:8" ht="15.75" x14ac:dyDescent="0.2">
      <c r="A6" s="784">
        <v>2024</v>
      </c>
      <c r="B6" s="785">
        <v>51533511</v>
      </c>
      <c r="C6" s="1162">
        <v>142144339</v>
      </c>
      <c r="D6" s="1162">
        <v>96946987</v>
      </c>
      <c r="E6" s="1162">
        <v>1798047</v>
      </c>
      <c r="H6" s="57"/>
    </row>
    <row r="7" spans="1:8" ht="15.75" x14ac:dyDescent="0.2">
      <c r="A7" s="784">
        <v>2025</v>
      </c>
      <c r="B7" s="1162">
        <v>1475759</v>
      </c>
      <c r="C7" s="1162">
        <v>146913341</v>
      </c>
      <c r="D7" s="1162">
        <v>102014647</v>
      </c>
      <c r="E7" s="1162">
        <v>1556725</v>
      </c>
      <c r="H7" s="57"/>
    </row>
    <row r="8" spans="1:8" ht="15.75" x14ac:dyDescent="0.2">
      <c r="A8" s="784">
        <v>2026</v>
      </c>
      <c r="B8" s="1161">
        <v>353331</v>
      </c>
      <c r="C8" s="1162">
        <v>149755209</v>
      </c>
      <c r="D8" s="1162">
        <v>106652220</v>
      </c>
      <c r="E8" s="1162">
        <v>1323463</v>
      </c>
      <c r="H8" s="57"/>
    </row>
    <row r="9" spans="1:8" ht="15.75" x14ac:dyDescent="0.2">
      <c r="A9" s="784">
        <v>2027</v>
      </c>
      <c r="B9" s="1162">
        <v>236421</v>
      </c>
      <c r="C9" s="1162">
        <v>152562788</v>
      </c>
      <c r="D9" s="1163">
        <v>111429265</v>
      </c>
      <c r="E9" s="1162">
        <v>1159405</v>
      </c>
    </row>
    <row r="10" spans="1:8" ht="15.75" x14ac:dyDescent="0.2">
      <c r="A10" s="784">
        <v>2028</v>
      </c>
      <c r="B10" s="1162">
        <v>352065</v>
      </c>
      <c r="C10" s="1162">
        <v>155052623</v>
      </c>
      <c r="D10" s="1163">
        <v>116043385</v>
      </c>
      <c r="E10" s="1162">
        <v>972160</v>
      </c>
    </row>
    <row r="11" spans="1:8" ht="15.75" x14ac:dyDescent="0.2">
      <c r="A11" s="786" t="s">
        <v>695</v>
      </c>
      <c r="B11" s="1164">
        <v>234012</v>
      </c>
      <c r="C11" s="1164">
        <v>802030384</v>
      </c>
      <c r="D11" s="1164">
        <v>644812849</v>
      </c>
      <c r="E11" s="1164">
        <v>2898352</v>
      </c>
    </row>
    <row r="16" spans="1:8" hidden="1" x14ac:dyDescent="0.2">
      <c r="C16" s="787"/>
    </row>
    <row r="17" spans="3:11" hidden="1" x14ac:dyDescent="0.2">
      <c r="C17" s="788"/>
    </row>
    <row r="18" spans="3:11" hidden="1" x14ac:dyDescent="0.2">
      <c r="C18" s="788"/>
    </row>
    <row r="19" spans="3:11" hidden="1" x14ac:dyDescent="0.2">
      <c r="C19" s="789"/>
      <c r="J19" s="477"/>
      <c r="K19" s="477"/>
    </row>
    <row r="20" spans="3:11" hidden="1" x14ac:dyDescent="0.2">
      <c r="J20" s="477"/>
      <c r="K20" s="477"/>
    </row>
    <row r="21" spans="3:11" hidden="1" x14ac:dyDescent="0.2">
      <c r="J21" s="477"/>
      <c r="K21" s="477"/>
    </row>
  </sheetData>
  <mergeCells count="2">
    <mergeCell ref="A3:E3"/>
    <mergeCell ref="A4:E4"/>
  </mergeCells>
  <pageMargins left="0.7" right="0.7" top="0.75" bottom="0.75" header="0.3" footer="0.3"/>
  <pageSetup orientation="portrait"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3ABF5-F490-4FD3-B61A-545B98C2BF95}">
  <dimension ref="A1:AD145"/>
  <sheetViews>
    <sheetView showGridLines="0" zoomScaleNormal="100" workbookViewId="0"/>
  </sheetViews>
  <sheetFormatPr baseColWidth="10" defaultColWidth="0" defaultRowHeight="12.75" zeroHeight="1" x14ac:dyDescent="0.2"/>
  <cols>
    <col min="1" max="1" width="60.7109375" style="151" customWidth="1"/>
    <col min="2" max="2" width="17.42578125" style="790" customWidth="1"/>
    <col min="3" max="3" width="17.42578125" style="151" customWidth="1"/>
    <col min="4" max="4" width="24.140625" style="151" hidden="1" customWidth="1"/>
    <col min="5" max="5" width="22.7109375" style="35" hidden="1" customWidth="1"/>
    <col min="6" max="6" width="23.85546875" style="35" hidden="1" customWidth="1"/>
    <col min="7" max="7" width="20.85546875" style="35" hidden="1" customWidth="1"/>
    <col min="8" max="30" width="0" style="35" hidden="1" customWidth="1"/>
    <col min="31" max="16384" width="11.42578125" style="151" hidden="1"/>
  </cols>
  <sheetData>
    <row r="1" spans="1:30" ht="18.75" x14ac:dyDescent="0.3">
      <c r="A1" s="311" t="s">
        <v>642</v>
      </c>
    </row>
    <row r="2" spans="1:30" ht="18.75" x14ac:dyDescent="0.3">
      <c r="A2" s="311" t="s">
        <v>696</v>
      </c>
    </row>
    <row r="3" spans="1:30" ht="34.5" customHeight="1" x14ac:dyDescent="0.2">
      <c r="A3" s="1247" t="s">
        <v>702</v>
      </c>
      <c r="B3" s="1247"/>
      <c r="C3" s="1247"/>
    </row>
    <row r="4" spans="1:30" ht="34.5" customHeight="1" x14ac:dyDescent="0.2">
      <c r="A4" s="1247" t="s">
        <v>703</v>
      </c>
      <c r="B4" s="1247"/>
      <c r="C4" s="1247"/>
    </row>
    <row r="5" spans="1:30" ht="31.5" customHeight="1" x14ac:dyDescent="0.2">
      <c r="A5" s="1247" t="s">
        <v>704</v>
      </c>
      <c r="B5" s="1247"/>
      <c r="C5" s="1247"/>
    </row>
    <row r="6" spans="1:30" ht="33.75" customHeight="1" x14ac:dyDescent="0.2">
      <c r="A6" s="1247" t="s">
        <v>705</v>
      </c>
      <c r="B6" s="1247"/>
      <c r="C6" s="1247"/>
    </row>
    <row r="7" spans="1:30" ht="15.75" x14ac:dyDescent="0.25">
      <c r="A7" s="1200" t="s">
        <v>696</v>
      </c>
      <c r="B7" s="1200"/>
      <c r="C7" s="1200"/>
    </row>
    <row r="8" spans="1:30" ht="15.75" x14ac:dyDescent="0.25">
      <c r="A8" s="1201" t="s">
        <v>122</v>
      </c>
      <c r="B8" s="1201"/>
      <c r="C8" s="1201"/>
    </row>
    <row r="9" spans="1:30" s="314" customFormat="1" ht="35.25" customHeight="1" x14ac:dyDescent="0.2">
      <c r="A9" s="404" t="s">
        <v>109</v>
      </c>
      <c r="B9" s="791" t="s">
        <v>128</v>
      </c>
      <c r="C9" s="791" t="s">
        <v>129</v>
      </c>
      <c r="E9" s="35"/>
      <c r="F9" s="35"/>
      <c r="G9" s="35"/>
      <c r="H9" s="35"/>
      <c r="I9" s="106"/>
      <c r="J9" s="106"/>
      <c r="K9" s="106"/>
      <c r="L9" s="106"/>
      <c r="M9" s="106"/>
      <c r="N9" s="106"/>
      <c r="O9" s="106"/>
      <c r="P9" s="106"/>
      <c r="Q9" s="106"/>
      <c r="R9" s="106"/>
      <c r="S9" s="106"/>
      <c r="T9" s="106"/>
      <c r="U9" s="106"/>
      <c r="V9" s="106"/>
      <c r="W9" s="106"/>
      <c r="X9" s="106"/>
      <c r="Y9" s="106"/>
      <c r="Z9" s="106"/>
      <c r="AA9" s="106"/>
      <c r="AB9" s="106"/>
      <c r="AC9" s="106"/>
      <c r="AD9" s="106"/>
    </row>
    <row r="10" spans="1:30" ht="15.75" x14ac:dyDescent="0.2">
      <c r="A10" s="46" t="s">
        <v>697</v>
      </c>
      <c r="B10" s="792">
        <f>+C14</f>
        <v>2529749701</v>
      </c>
      <c r="C10" s="792">
        <v>3152575334</v>
      </c>
    </row>
    <row r="11" spans="1:30" ht="15.75" x14ac:dyDescent="0.2">
      <c r="A11" s="137" t="s">
        <v>698</v>
      </c>
      <c r="B11" s="329">
        <v>1029801416</v>
      </c>
      <c r="C11" s="329">
        <v>-418843148</v>
      </c>
    </row>
    <row r="12" spans="1:30" ht="14.25" hidden="1" customHeight="1" x14ac:dyDescent="0.2">
      <c r="A12" s="137" t="s">
        <v>699</v>
      </c>
      <c r="B12" s="793">
        <v>0</v>
      </c>
      <c r="C12" s="793">
        <v>0</v>
      </c>
    </row>
    <row r="13" spans="1:30" ht="18" x14ac:dyDescent="0.2">
      <c r="A13" s="137" t="s">
        <v>700</v>
      </c>
      <c r="B13" s="329">
        <v>-200607663</v>
      </c>
      <c r="C13" s="329">
        <v>-203982485</v>
      </c>
    </row>
    <row r="14" spans="1:30" ht="15.75" x14ac:dyDescent="0.2">
      <c r="A14" s="149" t="s">
        <v>701</v>
      </c>
      <c r="B14" s="330">
        <f>+B10+B11+B12+B13</f>
        <v>3358943454</v>
      </c>
      <c r="C14" s="330">
        <f>+C10+C11+C12+C13</f>
        <v>2529749701</v>
      </c>
    </row>
    <row r="15" spans="1:30" s="181" customFormat="1" ht="12.75" hidden="1" customHeight="1" x14ac:dyDescent="0.2"/>
    <row r="16" spans="1:30" s="35" customFormat="1" hidden="1" x14ac:dyDescent="0.2">
      <c r="A16" s="181"/>
      <c r="B16" s="181"/>
      <c r="C16" s="181"/>
      <c r="E16" s="181"/>
    </row>
    <row r="17" spans="2:2" s="35" customFormat="1" hidden="1" x14ac:dyDescent="0.2">
      <c r="B17" s="289"/>
    </row>
    <row r="18" spans="2:2" s="35" customFormat="1" hidden="1" x14ac:dyDescent="0.2">
      <c r="B18" s="289"/>
    </row>
    <row r="19" spans="2:2" s="35" customFormat="1" hidden="1" x14ac:dyDescent="0.2">
      <c r="B19" s="289"/>
    </row>
    <row r="20" spans="2:2" s="35" customFormat="1" hidden="1" x14ac:dyDescent="0.2">
      <c r="B20" s="289"/>
    </row>
    <row r="21" spans="2:2" s="35" customFormat="1" hidden="1" x14ac:dyDescent="0.2">
      <c r="B21" s="289"/>
    </row>
    <row r="22" spans="2:2" s="35" customFormat="1" hidden="1" x14ac:dyDescent="0.2">
      <c r="B22" s="289"/>
    </row>
    <row r="23" spans="2:2" s="35" customFormat="1" hidden="1" x14ac:dyDescent="0.2">
      <c r="B23" s="289"/>
    </row>
    <row r="24" spans="2:2" s="35" customFormat="1" hidden="1" x14ac:dyDescent="0.2">
      <c r="B24" s="289"/>
    </row>
    <row r="25" spans="2:2" s="35" customFormat="1" hidden="1" x14ac:dyDescent="0.2">
      <c r="B25" s="289"/>
    </row>
    <row r="26" spans="2:2" s="35" customFormat="1" hidden="1" x14ac:dyDescent="0.2">
      <c r="B26" s="289"/>
    </row>
    <row r="27" spans="2:2" s="35" customFormat="1" hidden="1" x14ac:dyDescent="0.2">
      <c r="B27" s="289"/>
    </row>
    <row r="28" spans="2:2" s="35" customFormat="1" hidden="1" x14ac:dyDescent="0.2">
      <c r="B28" s="289"/>
    </row>
    <row r="29" spans="2:2" s="35" customFormat="1" hidden="1" x14ac:dyDescent="0.2">
      <c r="B29" s="289"/>
    </row>
    <row r="30" spans="2:2" s="35" customFormat="1" hidden="1" x14ac:dyDescent="0.2">
      <c r="B30" s="289"/>
    </row>
    <row r="31" spans="2:2" s="35" customFormat="1" hidden="1" x14ac:dyDescent="0.2">
      <c r="B31" s="289"/>
    </row>
    <row r="32" spans="2:2" s="35" customFormat="1" hidden="1" x14ac:dyDescent="0.2">
      <c r="B32" s="289"/>
    </row>
    <row r="33" spans="2:2" s="35" customFormat="1" hidden="1" x14ac:dyDescent="0.2">
      <c r="B33" s="289"/>
    </row>
    <row r="34" spans="2:2" s="35" customFormat="1" hidden="1" x14ac:dyDescent="0.2">
      <c r="B34" s="289"/>
    </row>
    <row r="35" spans="2:2" s="35" customFormat="1" hidden="1" x14ac:dyDescent="0.2">
      <c r="B35" s="289"/>
    </row>
    <row r="36" spans="2:2" s="35" customFormat="1" hidden="1" x14ac:dyDescent="0.2">
      <c r="B36" s="289"/>
    </row>
    <row r="37" spans="2:2" s="35" customFormat="1" hidden="1" x14ac:dyDescent="0.2">
      <c r="B37" s="289"/>
    </row>
    <row r="38" spans="2:2" s="35" customFormat="1" hidden="1" x14ac:dyDescent="0.2">
      <c r="B38" s="289"/>
    </row>
    <row r="39" spans="2:2" s="35" customFormat="1" hidden="1" x14ac:dyDescent="0.2">
      <c r="B39" s="289"/>
    </row>
    <row r="40" spans="2:2" s="35" customFormat="1" hidden="1" x14ac:dyDescent="0.2">
      <c r="B40" s="289"/>
    </row>
    <row r="41" spans="2:2" s="35" customFormat="1" hidden="1" x14ac:dyDescent="0.2">
      <c r="B41" s="289"/>
    </row>
    <row r="42" spans="2:2" s="35" customFormat="1" hidden="1" x14ac:dyDescent="0.2">
      <c r="B42" s="289"/>
    </row>
    <row r="43" spans="2:2" s="35" customFormat="1" hidden="1" x14ac:dyDescent="0.2">
      <c r="B43" s="289"/>
    </row>
    <row r="44" spans="2:2" s="35" customFormat="1" hidden="1" x14ac:dyDescent="0.2">
      <c r="B44" s="289"/>
    </row>
    <row r="45" spans="2:2" s="35" customFormat="1" hidden="1" x14ac:dyDescent="0.2">
      <c r="B45" s="289"/>
    </row>
    <row r="46" spans="2:2" s="35" customFormat="1" hidden="1" x14ac:dyDescent="0.2">
      <c r="B46" s="289"/>
    </row>
    <row r="47" spans="2:2" s="35" customFormat="1" hidden="1" x14ac:dyDescent="0.2">
      <c r="B47" s="289"/>
    </row>
    <row r="48" spans="2:2" s="35" customFormat="1" hidden="1" x14ac:dyDescent="0.2">
      <c r="B48" s="289"/>
    </row>
    <row r="49" spans="2:2" s="35" customFormat="1" hidden="1" x14ac:dyDescent="0.2">
      <c r="B49" s="289"/>
    </row>
    <row r="50" spans="2:2" s="35" customFormat="1" hidden="1" x14ac:dyDescent="0.2">
      <c r="B50" s="289"/>
    </row>
    <row r="51" spans="2:2" s="35" customFormat="1" hidden="1" x14ac:dyDescent="0.2">
      <c r="B51" s="289"/>
    </row>
    <row r="52" spans="2:2" s="35" customFormat="1" hidden="1" x14ac:dyDescent="0.2">
      <c r="B52" s="289"/>
    </row>
    <row r="53" spans="2:2" s="35" customFormat="1" hidden="1" x14ac:dyDescent="0.2">
      <c r="B53" s="289"/>
    </row>
    <row r="54" spans="2:2" s="35" customFormat="1" hidden="1" x14ac:dyDescent="0.2">
      <c r="B54" s="289"/>
    </row>
    <row r="55" spans="2:2" s="35" customFormat="1" hidden="1" x14ac:dyDescent="0.2">
      <c r="B55" s="289"/>
    </row>
    <row r="56" spans="2:2" s="35" customFormat="1" hidden="1" x14ac:dyDescent="0.2">
      <c r="B56" s="289"/>
    </row>
    <row r="57" spans="2:2" s="35" customFormat="1" hidden="1" x14ac:dyDescent="0.2">
      <c r="B57" s="289"/>
    </row>
    <row r="58" spans="2:2" s="35" customFormat="1" hidden="1" x14ac:dyDescent="0.2">
      <c r="B58" s="289"/>
    </row>
    <row r="59" spans="2:2" s="35" customFormat="1" hidden="1" x14ac:dyDescent="0.2">
      <c r="B59" s="289"/>
    </row>
    <row r="60" spans="2:2" s="35" customFormat="1" hidden="1" x14ac:dyDescent="0.2">
      <c r="B60" s="289"/>
    </row>
    <row r="61" spans="2:2" s="35" customFormat="1" hidden="1" x14ac:dyDescent="0.2">
      <c r="B61" s="289"/>
    </row>
    <row r="62" spans="2:2" s="35" customFormat="1" hidden="1" x14ac:dyDescent="0.2">
      <c r="B62" s="289"/>
    </row>
    <row r="63" spans="2:2" s="35" customFormat="1" hidden="1" x14ac:dyDescent="0.2">
      <c r="B63" s="289"/>
    </row>
    <row r="64" spans="2:2" s="35" customFormat="1" hidden="1" x14ac:dyDescent="0.2">
      <c r="B64" s="289"/>
    </row>
    <row r="65" spans="2:2" s="35" customFormat="1" hidden="1" x14ac:dyDescent="0.2">
      <c r="B65" s="289"/>
    </row>
    <row r="66" spans="2:2" s="35" customFormat="1" hidden="1" x14ac:dyDescent="0.2">
      <c r="B66" s="289"/>
    </row>
    <row r="67" spans="2:2" s="35" customFormat="1" hidden="1" x14ac:dyDescent="0.2">
      <c r="B67" s="289"/>
    </row>
    <row r="68" spans="2:2" s="35" customFormat="1" hidden="1" x14ac:dyDescent="0.2">
      <c r="B68" s="289"/>
    </row>
    <row r="69" spans="2:2" s="35" customFormat="1" hidden="1" x14ac:dyDescent="0.2">
      <c r="B69" s="289"/>
    </row>
    <row r="70" spans="2:2" s="35" customFormat="1" hidden="1" x14ac:dyDescent="0.2">
      <c r="B70" s="289"/>
    </row>
    <row r="71" spans="2:2" s="35" customFormat="1" hidden="1" x14ac:dyDescent="0.2">
      <c r="B71" s="289"/>
    </row>
    <row r="72" spans="2:2" s="35" customFormat="1" hidden="1" x14ac:dyDescent="0.2">
      <c r="B72" s="289"/>
    </row>
    <row r="73" spans="2:2" s="35" customFormat="1" hidden="1" x14ac:dyDescent="0.2">
      <c r="B73" s="289"/>
    </row>
    <row r="74" spans="2:2" s="35" customFormat="1" hidden="1" x14ac:dyDescent="0.2">
      <c r="B74" s="289"/>
    </row>
    <row r="75" spans="2:2" s="35" customFormat="1" hidden="1" x14ac:dyDescent="0.2">
      <c r="B75" s="289"/>
    </row>
    <row r="76" spans="2:2" s="35" customFormat="1" hidden="1" x14ac:dyDescent="0.2">
      <c r="B76" s="289"/>
    </row>
    <row r="77" spans="2:2" s="35" customFormat="1" hidden="1" x14ac:dyDescent="0.2">
      <c r="B77" s="289"/>
    </row>
    <row r="78" spans="2:2" s="35" customFormat="1" hidden="1" x14ac:dyDescent="0.2">
      <c r="B78" s="289"/>
    </row>
    <row r="79" spans="2:2" s="35" customFormat="1" hidden="1" x14ac:dyDescent="0.2">
      <c r="B79" s="289"/>
    </row>
    <row r="80" spans="2:2" s="35" customFormat="1" hidden="1" x14ac:dyDescent="0.2">
      <c r="B80" s="289"/>
    </row>
    <row r="81" spans="2:2" s="35" customFormat="1" hidden="1" x14ac:dyDescent="0.2">
      <c r="B81" s="289"/>
    </row>
    <row r="82" spans="2:2" s="35" customFormat="1" hidden="1" x14ac:dyDescent="0.2">
      <c r="B82" s="289"/>
    </row>
    <row r="83" spans="2:2" s="35" customFormat="1" hidden="1" x14ac:dyDescent="0.2">
      <c r="B83" s="289"/>
    </row>
    <row r="84" spans="2:2" s="35" customFormat="1" hidden="1" x14ac:dyDescent="0.2">
      <c r="B84" s="289"/>
    </row>
    <row r="85" spans="2:2" s="35" customFormat="1" hidden="1" x14ac:dyDescent="0.2">
      <c r="B85" s="289"/>
    </row>
    <row r="86" spans="2:2" s="35" customFormat="1" hidden="1" x14ac:dyDescent="0.2">
      <c r="B86" s="289"/>
    </row>
    <row r="87" spans="2:2" s="35" customFormat="1" hidden="1" x14ac:dyDescent="0.2">
      <c r="B87" s="289"/>
    </row>
    <row r="88" spans="2:2" s="35" customFormat="1" hidden="1" x14ac:dyDescent="0.2">
      <c r="B88" s="289"/>
    </row>
    <row r="89" spans="2:2" s="35" customFormat="1" hidden="1" x14ac:dyDescent="0.2">
      <c r="B89" s="289"/>
    </row>
    <row r="90" spans="2:2" s="35" customFormat="1" hidden="1" x14ac:dyDescent="0.2">
      <c r="B90" s="289"/>
    </row>
    <row r="91" spans="2:2" s="35" customFormat="1" hidden="1" x14ac:dyDescent="0.2">
      <c r="B91" s="289"/>
    </row>
    <row r="92" spans="2:2" s="35" customFormat="1" hidden="1" x14ac:dyDescent="0.2">
      <c r="B92" s="289"/>
    </row>
    <row r="93" spans="2:2" s="35" customFormat="1" hidden="1" x14ac:dyDescent="0.2">
      <c r="B93" s="289"/>
    </row>
    <row r="94" spans="2:2" s="35" customFormat="1" hidden="1" x14ac:dyDescent="0.2">
      <c r="B94" s="289"/>
    </row>
    <row r="95" spans="2:2" s="35" customFormat="1" hidden="1" x14ac:dyDescent="0.2">
      <c r="B95" s="289"/>
    </row>
    <row r="96" spans="2:2" s="35" customFormat="1" hidden="1" x14ac:dyDescent="0.2">
      <c r="B96" s="289"/>
    </row>
    <row r="97" spans="2:2" s="35" customFormat="1" hidden="1" x14ac:dyDescent="0.2">
      <c r="B97" s="289"/>
    </row>
    <row r="98" spans="2:2" s="35" customFormat="1" hidden="1" x14ac:dyDescent="0.2">
      <c r="B98" s="289"/>
    </row>
    <row r="99" spans="2:2" s="35" customFormat="1" hidden="1" x14ac:dyDescent="0.2">
      <c r="B99" s="289"/>
    </row>
    <row r="100" spans="2:2" s="35" customFormat="1" hidden="1" x14ac:dyDescent="0.2">
      <c r="B100" s="289"/>
    </row>
    <row r="101" spans="2:2" s="35" customFormat="1" hidden="1" x14ac:dyDescent="0.2">
      <c r="B101" s="289"/>
    </row>
    <row r="102" spans="2:2" s="35" customFormat="1" hidden="1" x14ac:dyDescent="0.2">
      <c r="B102" s="289"/>
    </row>
    <row r="103" spans="2:2" s="35" customFormat="1" hidden="1" x14ac:dyDescent="0.2">
      <c r="B103" s="289"/>
    </row>
    <row r="104" spans="2:2" s="35" customFormat="1" hidden="1" x14ac:dyDescent="0.2">
      <c r="B104" s="289"/>
    </row>
    <row r="105" spans="2:2" s="35" customFormat="1" hidden="1" x14ac:dyDescent="0.2">
      <c r="B105" s="289"/>
    </row>
    <row r="106" spans="2:2" s="35" customFormat="1" hidden="1" x14ac:dyDescent="0.2">
      <c r="B106" s="289"/>
    </row>
    <row r="107" spans="2:2" s="35" customFormat="1" hidden="1" x14ac:dyDescent="0.2">
      <c r="B107" s="289"/>
    </row>
    <row r="108" spans="2:2" s="35" customFormat="1" hidden="1" x14ac:dyDescent="0.2">
      <c r="B108" s="289"/>
    </row>
    <row r="109" spans="2:2" s="35" customFormat="1" hidden="1" x14ac:dyDescent="0.2">
      <c r="B109" s="289"/>
    </row>
    <row r="110" spans="2:2" s="35" customFormat="1" hidden="1" x14ac:dyDescent="0.2">
      <c r="B110" s="289"/>
    </row>
    <row r="111" spans="2:2" s="35" customFormat="1" hidden="1" x14ac:dyDescent="0.2">
      <c r="B111" s="289"/>
    </row>
    <row r="112" spans="2:2" s="35" customFormat="1" hidden="1" x14ac:dyDescent="0.2">
      <c r="B112" s="289"/>
    </row>
    <row r="113" spans="2:2" s="35" customFormat="1" hidden="1" x14ac:dyDescent="0.2">
      <c r="B113" s="289"/>
    </row>
    <row r="114" spans="2:2" s="35" customFormat="1" hidden="1" x14ac:dyDescent="0.2">
      <c r="B114" s="289"/>
    </row>
    <row r="115" spans="2:2" s="35" customFormat="1" hidden="1" x14ac:dyDescent="0.2">
      <c r="B115" s="289"/>
    </row>
    <row r="116" spans="2:2" s="35" customFormat="1" hidden="1" x14ac:dyDescent="0.2">
      <c r="B116" s="289"/>
    </row>
    <row r="117" spans="2:2" s="35" customFormat="1" hidden="1" x14ac:dyDescent="0.2">
      <c r="B117" s="289"/>
    </row>
    <row r="118" spans="2:2" s="35" customFormat="1" hidden="1" x14ac:dyDescent="0.2">
      <c r="B118" s="289"/>
    </row>
    <row r="119" spans="2:2" s="35" customFormat="1" hidden="1" x14ac:dyDescent="0.2">
      <c r="B119" s="289"/>
    </row>
    <row r="120" spans="2:2" s="35" customFormat="1" hidden="1" x14ac:dyDescent="0.2">
      <c r="B120" s="289"/>
    </row>
    <row r="121" spans="2:2" s="35" customFormat="1" hidden="1" x14ac:dyDescent="0.2">
      <c r="B121" s="289"/>
    </row>
    <row r="122" spans="2:2" s="35" customFormat="1" hidden="1" x14ac:dyDescent="0.2">
      <c r="B122" s="289"/>
    </row>
    <row r="123" spans="2:2" s="35" customFormat="1" hidden="1" x14ac:dyDescent="0.2">
      <c r="B123" s="289"/>
    </row>
    <row r="124" spans="2:2" s="35" customFormat="1" hidden="1" x14ac:dyDescent="0.2">
      <c r="B124" s="289"/>
    </row>
    <row r="125" spans="2:2" s="35" customFormat="1" hidden="1" x14ac:dyDescent="0.2">
      <c r="B125" s="289"/>
    </row>
    <row r="126" spans="2:2" s="35" customFormat="1" hidden="1" x14ac:dyDescent="0.2">
      <c r="B126" s="289"/>
    </row>
    <row r="127" spans="2:2" s="35" customFormat="1" hidden="1" x14ac:dyDescent="0.2">
      <c r="B127" s="289"/>
    </row>
    <row r="128" spans="2:2" s="35" customFormat="1" hidden="1" x14ac:dyDescent="0.2">
      <c r="B128" s="289"/>
    </row>
    <row r="129" spans="2:2" s="35" customFormat="1" hidden="1" x14ac:dyDescent="0.2">
      <c r="B129" s="289"/>
    </row>
    <row r="130" spans="2:2" s="35" customFormat="1" hidden="1" x14ac:dyDescent="0.2">
      <c r="B130" s="289"/>
    </row>
    <row r="131" spans="2:2" s="35" customFormat="1" hidden="1" x14ac:dyDescent="0.2">
      <c r="B131" s="289"/>
    </row>
    <row r="132" spans="2:2" s="35" customFormat="1" hidden="1" x14ac:dyDescent="0.2">
      <c r="B132" s="289"/>
    </row>
    <row r="133" spans="2:2" s="35" customFormat="1" hidden="1" x14ac:dyDescent="0.2">
      <c r="B133" s="289"/>
    </row>
    <row r="134" spans="2:2" s="35" customFormat="1" hidden="1" x14ac:dyDescent="0.2">
      <c r="B134" s="289"/>
    </row>
    <row r="135" spans="2:2" s="35" customFormat="1" hidden="1" x14ac:dyDescent="0.2">
      <c r="B135" s="289"/>
    </row>
    <row r="136" spans="2:2" s="35" customFormat="1" hidden="1" x14ac:dyDescent="0.2">
      <c r="B136" s="289"/>
    </row>
    <row r="137" spans="2:2" s="35" customFormat="1" hidden="1" x14ac:dyDescent="0.2">
      <c r="B137" s="289"/>
    </row>
    <row r="138" spans="2:2" s="35" customFormat="1" hidden="1" x14ac:dyDescent="0.2">
      <c r="B138" s="289"/>
    </row>
    <row r="139" spans="2:2" s="35" customFormat="1" hidden="1" x14ac:dyDescent="0.2">
      <c r="B139" s="289"/>
    </row>
    <row r="140" spans="2:2" s="35" customFormat="1" hidden="1" x14ac:dyDescent="0.2">
      <c r="B140" s="289"/>
    </row>
    <row r="141" spans="2:2" s="35" customFormat="1" hidden="1" x14ac:dyDescent="0.2">
      <c r="B141" s="289"/>
    </row>
    <row r="142" spans="2:2" s="35" customFormat="1" hidden="1" x14ac:dyDescent="0.2">
      <c r="B142" s="289"/>
    </row>
    <row r="143" spans="2:2" s="35" customFormat="1" hidden="1" x14ac:dyDescent="0.2">
      <c r="B143" s="289"/>
    </row>
    <row r="144" spans="2:2" s="35" customFormat="1" hidden="1" x14ac:dyDescent="0.2">
      <c r="B144" s="289"/>
    </row>
    <row r="145" spans="1:3" hidden="1" x14ac:dyDescent="0.2">
      <c r="A145" s="35"/>
      <c r="B145" s="289"/>
      <c r="C145" s="35"/>
    </row>
  </sheetData>
  <mergeCells count="6">
    <mergeCell ref="A8:C8"/>
    <mergeCell ref="A3:C3"/>
    <mergeCell ref="A4:C4"/>
    <mergeCell ref="A5:C5"/>
    <mergeCell ref="A6:C6"/>
    <mergeCell ref="A7:C7"/>
  </mergeCells>
  <pageMargins left="0.7" right="0.7" top="0.75" bottom="0.75" header="0.3" footer="0.3"/>
  <pageSetup orientation="portrait" verticalDpi="300"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17092-9D8A-4F4E-B2A4-DBC8E0CFB56F}">
  <dimension ref="A1:AE42"/>
  <sheetViews>
    <sheetView showGridLines="0" zoomScaleNormal="100" workbookViewId="0"/>
  </sheetViews>
  <sheetFormatPr baseColWidth="10" defaultColWidth="0" defaultRowHeight="12.75" zeroHeight="1" x14ac:dyDescent="0.25"/>
  <cols>
    <col min="1" max="1" width="37.5703125" style="234" customWidth="1"/>
    <col min="2" max="2" width="21.85546875" style="234" customWidth="1"/>
    <col min="3" max="3" width="22.140625" style="234" customWidth="1"/>
    <col min="4" max="4" width="17.140625" style="794" customWidth="1"/>
    <col min="5" max="5" width="15.5703125" style="794" customWidth="1"/>
    <col min="6" max="6" width="7.28515625" style="234" hidden="1" customWidth="1"/>
    <col min="7" max="7" width="11.7109375" style="234" hidden="1" customWidth="1"/>
    <col min="8" max="10" width="11.5703125" style="234" hidden="1" customWidth="1"/>
    <col min="11" max="31" width="0" style="234" hidden="1" customWidth="1"/>
    <col min="32" max="16384" width="11.42578125" style="234" hidden="1"/>
  </cols>
  <sheetData>
    <row r="1" spans="1:31" ht="18.75" x14ac:dyDescent="0.2">
      <c r="A1" s="233" t="s">
        <v>642</v>
      </c>
      <c r="G1" s="151"/>
    </row>
    <row r="2" spans="1:31" ht="15.75" customHeight="1" x14ac:dyDescent="0.25">
      <c r="A2" s="233" t="s">
        <v>706</v>
      </c>
    </row>
    <row r="3" spans="1:31" ht="33" customHeight="1" x14ac:dyDescent="0.25">
      <c r="A3" s="1248" t="s">
        <v>714</v>
      </c>
      <c r="B3" s="1248"/>
      <c r="C3" s="1248"/>
      <c r="D3" s="1248"/>
      <c r="E3" s="1248"/>
    </row>
    <row r="4" spans="1:31" s="57" customFormat="1" ht="15.75" x14ac:dyDescent="0.25">
      <c r="A4" s="1200" t="s">
        <v>707</v>
      </c>
      <c r="B4" s="1200"/>
      <c r="C4" s="1200"/>
      <c r="D4" s="1200"/>
      <c r="E4" s="1200"/>
      <c r="F4" s="151"/>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row>
    <row r="5" spans="1:31" s="57" customFormat="1" ht="15.75" x14ac:dyDescent="0.25">
      <c r="A5" s="1201" t="s">
        <v>122</v>
      </c>
      <c r="B5" s="1201"/>
      <c r="C5" s="1201"/>
      <c r="D5" s="1201"/>
      <c r="E5" s="1201"/>
      <c r="F5" s="151"/>
      <c r="G5" s="234"/>
      <c r="H5" s="234"/>
      <c r="I5" s="234"/>
      <c r="J5" s="234"/>
      <c r="K5" s="234"/>
      <c r="L5" s="234"/>
      <c r="M5" s="234"/>
      <c r="N5" s="234"/>
      <c r="O5" s="234"/>
      <c r="P5" s="234"/>
      <c r="Q5" s="234"/>
      <c r="R5" s="234"/>
      <c r="S5" s="234"/>
      <c r="T5" s="234"/>
      <c r="U5" s="234"/>
      <c r="V5" s="234"/>
      <c r="W5" s="234"/>
      <c r="X5" s="234"/>
      <c r="Y5" s="234"/>
      <c r="Z5" s="234"/>
      <c r="AA5" s="234"/>
      <c r="AB5" s="234"/>
      <c r="AC5" s="234"/>
      <c r="AD5" s="234"/>
      <c r="AE5" s="234"/>
    </row>
    <row r="6" spans="1:31" s="344" customFormat="1" ht="36" customHeight="1" x14ac:dyDescent="0.25">
      <c r="A6" s="404" t="s">
        <v>109</v>
      </c>
      <c r="B6" s="791" t="s">
        <v>128</v>
      </c>
      <c r="C6" s="404" t="s">
        <v>708</v>
      </c>
      <c r="D6" s="791" t="s">
        <v>129</v>
      </c>
      <c r="E6" s="404" t="s">
        <v>708</v>
      </c>
    </row>
    <row r="7" spans="1:31" ht="15.75" x14ac:dyDescent="0.25">
      <c r="A7" s="137" t="s">
        <v>709</v>
      </c>
      <c r="B7" s="795">
        <v>3168348313</v>
      </c>
      <c r="C7" s="796">
        <f>+B7/$B$13</f>
        <v>0.94325741304962141</v>
      </c>
      <c r="D7" s="797">
        <v>2248081066</v>
      </c>
      <c r="E7" s="796">
        <v>0.88865750833426027</v>
      </c>
    </row>
    <row r="8" spans="1:31" ht="15.75" x14ac:dyDescent="0.25">
      <c r="A8" s="137" t="s">
        <v>710</v>
      </c>
      <c r="B8" s="795">
        <v>153711024</v>
      </c>
      <c r="C8" s="796">
        <f t="shared" ref="C8:C12" si="0">+B8/$B$13</f>
        <v>4.5761718262018712E-2</v>
      </c>
      <c r="D8" s="798">
        <v>217750343</v>
      </c>
      <c r="E8" s="796">
        <v>8.6075844939886403E-2</v>
      </c>
    </row>
    <row r="9" spans="1:31" ht="15.75" x14ac:dyDescent="0.25">
      <c r="A9" s="137" t="s">
        <v>490</v>
      </c>
      <c r="B9" s="795">
        <v>8702598</v>
      </c>
      <c r="C9" s="796">
        <f t="shared" si="0"/>
        <v>2.5908736241559843E-3</v>
      </c>
      <c r="D9" s="798">
        <v>14904737</v>
      </c>
      <c r="E9" s="796">
        <v>5.8917832835826472E-3</v>
      </c>
    </row>
    <row r="10" spans="1:31" ht="15.75" x14ac:dyDescent="0.25">
      <c r="A10" s="137" t="s">
        <v>711</v>
      </c>
      <c r="B10" s="795">
        <v>18089029</v>
      </c>
      <c r="C10" s="796">
        <f t="shared" si="0"/>
        <v>5.3853329916758999E-3</v>
      </c>
      <c r="D10" s="798">
        <v>30714184</v>
      </c>
      <c r="E10" s="796">
        <v>1.2141194833567449E-2</v>
      </c>
    </row>
    <row r="11" spans="1:31" ht="15.75" x14ac:dyDescent="0.25">
      <c r="A11" s="137" t="s">
        <v>712</v>
      </c>
      <c r="B11" s="795">
        <v>7557380</v>
      </c>
      <c r="C11" s="796">
        <f t="shared" si="0"/>
        <v>2.2499277238502749E-3</v>
      </c>
      <c r="D11" s="799">
        <v>14380665</v>
      </c>
      <c r="E11" s="796">
        <v>5.6846197053864187E-3</v>
      </c>
    </row>
    <row r="12" spans="1:31" ht="15.75" x14ac:dyDescent="0.25">
      <c r="A12" s="137" t="s">
        <v>713</v>
      </c>
      <c r="B12" s="795">
        <v>2535110</v>
      </c>
      <c r="C12" s="796">
        <f t="shared" si="0"/>
        <v>7.5473434867772565E-4</v>
      </c>
      <c r="D12" s="798">
        <v>3918706</v>
      </c>
      <c r="E12" s="796">
        <v>1.5490489033167792E-3</v>
      </c>
    </row>
    <row r="13" spans="1:31" ht="15.75" x14ac:dyDescent="0.25">
      <c r="A13" s="149" t="s">
        <v>336</v>
      </c>
      <c r="B13" s="800">
        <f>+SUM(B7:B12)</f>
        <v>3358943454</v>
      </c>
      <c r="C13" s="801">
        <f>+SUM(C7:C12)</f>
        <v>0.99999999999999989</v>
      </c>
      <c r="D13" s="800">
        <f>+SUM(D7:D12)</f>
        <v>2529749701</v>
      </c>
      <c r="E13" s="801">
        <f>+SUM(E7:E12)</f>
        <v>1</v>
      </c>
    </row>
    <row r="14" spans="1:31" hidden="1" x14ac:dyDescent="0.25">
      <c r="D14" s="234"/>
      <c r="E14" s="234"/>
    </row>
    <row r="15" spans="1:31" hidden="1" x14ac:dyDescent="0.25">
      <c r="B15" s="802"/>
      <c r="D15" s="802"/>
      <c r="E15" s="234"/>
    </row>
    <row r="16" spans="1:31" hidden="1" x14ac:dyDescent="0.25">
      <c r="C16" s="803"/>
      <c r="D16" s="234"/>
      <c r="E16" s="234"/>
    </row>
    <row r="17" spans="2:5" hidden="1" x14ac:dyDescent="0.25">
      <c r="B17" s="243"/>
      <c r="C17" s="803"/>
      <c r="D17" s="243"/>
      <c r="E17" s="234"/>
    </row>
    <row r="18" spans="2:5" hidden="1" x14ac:dyDescent="0.25">
      <c r="B18" s="244"/>
      <c r="C18" s="803"/>
      <c r="D18" s="244"/>
      <c r="E18" s="244"/>
    </row>
    <row r="19" spans="2:5" hidden="1" x14ac:dyDescent="0.25">
      <c r="B19" s="244"/>
      <c r="C19" s="803"/>
      <c r="D19" s="244"/>
      <c r="E19" s="244"/>
    </row>
    <row r="20" spans="2:5" hidden="1" x14ac:dyDescent="0.25">
      <c r="B20" s="244"/>
      <c r="C20" s="803"/>
      <c r="D20" s="244"/>
      <c r="E20" s="244"/>
    </row>
    <row r="21" spans="2:5" hidden="1" x14ac:dyDescent="0.25">
      <c r="B21" s="244"/>
      <c r="C21" s="803"/>
      <c r="D21" s="244"/>
      <c r="E21" s="244"/>
    </row>
    <row r="22" spans="2:5" hidden="1" x14ac:dyDescent="0.25">
      <c r="B22" s="244"/>
      <c r="C22" s="244"/>
      <c r="D22" s="244"/>
      <c r="E22" s="244"/>
    </row>
    <row r="23" spans="2:5" hidden="1" x14ac:dyDescent="0.25">
      <c r="B23" s="244"/>
      <c r="C23" s="244"/>
      <c r="D23" s="244"/>
      <c r="E23" s="244"/>
    </row>
    <row r="24" spans="2:5" hidden="1" x14ac:dyDescent="0.25">
      <c r="B24" s="244"/>
      <c r="C24" s="244"/>
      <c r="D24" s="244"/>
      <c r="E24" s="244"/>
    </row>
    <row r="25" spans="2:5" hidden="1" x14ac:dyDescent="0.25">
      <c r="B25" s="244"/>
      <c r="C25" s="244"/>
      <c r="D25" s="244"/>
      <c r="E25" s="244"/>
    </row>
    <row r="26" spans="2:5" hidden="1" x14ac:dyDescent="0.25">
      <c r="B26" s="244"/>
      <c r="C26" s="244"/>
      <c r="D26" s="244"/>
      <c r="E26" s="244"/>
    </row>
    <row r="27" spans="2:5" hidden="1" x14ac:dyDescent="0.25">
      <c r="B27" s="244"/>
      <c r="C27" s="244"/>
      <c r="D27" s="244"/>
      <c r="E27" s="244"/>
    </row>
    <row r="28" spans="2:5" hidden="1" x14ac:dyDescent="0.25">
      <c r="B28" s="244"/>
      <c r="C28" s="244"/>
      <c r="D28" s="244"/>
      <c r="E28" s="244"/>
    </row>
    <row r="29" spans="2:5" hidden="1" x14ac:dyDescent="0.25">
      <c r="B29" s="244"/>
      <c r="C29" s="244"/>
      <c r="D29" s="244"/>
      <c r="E29" s="244"/>
    </row>
    <row r="30" spans="2:5" hidden="1" x14ac:dyDescent="0.25">
      <c r="B30" s="244"/>
      <c r="C30" s="244"/>
      <c r="D30" s="244"/>
      <c r="E30" s="244"/>
    </row>
    <row r="31" spans="2:5" hidden="1" x14ac:dyDescent="0.25">
      <c r="B31" s="244"/>
      <c r="C31" s="244"/>
      <c r="D31" s="244"/>
      <c r="E31" s="244"/>
    </row>
    <row r="32" spans="2:5" hidden="1" x14ac:dyDescent="0.25">
      <c r="B32" s="244"/>
      <c r="C32" s="244"/>
      <c r="D32" s="244"/>
      <c r="E32" s="244"/>
    </row>
    <row r="33" spans="2:5" hidden="1" x14ac:dyDescent="0.25">
      <c r="B33" s="244"/>
      <c r="C33" s="244"/>
      <c r="D33" s="244"/>
      <c r="E33" s="244"/>
    </row>
    <row r="34" spans="2:5" hidden="1" x14ac:dyDescent="0.25">
      <c r="B34" s="244"/>
      <c r="C34" s="244"/>
      <c r="D34" s="244"/>
      <c r="E34" s="244"/>
    </row>
    <row r="35" spans="2:5" hidden="1" x14ac:dyDescent="0.25">
      <c r="B35" s="244"/>
      <c r="C35" s="244"/>
      <c r="D35" s="244"/>
      <c r="E35" s="244"/>
    </row>
    <row r="36" spans="2:5" hidden="1" x14ac:dyDescent="0.25">
      <c r="B36" s="244"/>
      <c r="C36" s="244"/>
      <c r="D36" s="244"/>
      <c r="E36" s="244"/>
    </row>
    <row r="37" spans="2:5" hidden="1" x14ac:dyDescent="0.25">
      <c r="B37" s="244"/>
      <c r="C37" s="244"/>
      <c r="D37" s="244"/>
      <c r="E37" s="244"/>
    </row>
    <row r="38" spans="2:5" hidden="1" x14ac:dyDescent="0.25">
      <c r="B38" s="244"/>
      <c r="C38" s="244"/>
      <c r="D38" s="244"/>
      <c r="E38" s="244"/>
    </row>
    <row r="39" spans="2:5" hidden="1" x14ac:dyDescent="0.25">
      <c r="B39" s="244"/>
      <c r="C39" s="244"/>
      <c r="D39" s="244"/>
      <c r="E39" s="244"/>
    </row>
    <row r="40" spans="2:5" hidden="1" x14ac:dyDescent="0.25">
      <c r="B40" s="244"/>
      <c r="C40" s="244"/>
      <c r="D40" s="244"/>
      <c r="E40" s="244"/>
    </row>
    <row r="41" spans="2:5" hidden="1" x14ac:dyDescent="0.25">
      <c r="B41" s="244"/>
      <c r="C41" s="244"/>
      <c r="D41" s="244"/>
      <c r="E41" s="244"/>
    </row>
    <row r="42" spans="2:5" hidden="1" x14ac:dyDescent="0.25">
      <c r="B42" s="244"/>
      <c r="C42" s="244"/>
      <c r="D42" s="244"/>
      <c r="E42" s="244"/>
    </row>
  </sheetData>
  <mergeCells count="3">
    <mergeCell ref="A4:E4"/>
    <mergeCell ref="A5:E5"/>
    <mergeCell ref="A3:E3"/>
  </mergeCells>
  <pageMargins left="0.75" right="0.75" top="1" bottom="1" header="0" footer="0"/>
  <pageSetup orientation="portrait" r:id="rId1"/>
  <headerFooter alignWithMargins="0"/>
  <ignoredErrors>
    <ignoredError sqref="C7:E13 B13" unlockedFormula="1"/>
  </ignoredError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48DA9-EBED-4861-ABD1-BF00745B3528}">
  <sheetPr>
    <pageSetUpPr fitToPage="1"/>
  </sheetPr>
  <dimension ref="A1:I16"/>
  <sheetViews>
    <sheetView showGridLines="0" zoomScaleNormal="100" workbookViewId="0"/>
  </sheetViews>
  <sheetFormatPr baseColWidth="10" defaultColWidth="0" defaultRowHeight="12.75" zeroHeight="1" x14ac:dyDescent="0.2"/>
  <cols>
    <col min="1" max="1" width="36.7109375" style="151" customWidth="1"/>
    <col min="2" max="6" width="15.7109375" style="804" customWidth="1"/>
    <col min="7" max="7" width="18.7109375" style="804" customWidth="1"/>
    <col min="8" max="8" width="14.140625" style="151" bestFit="1" customWidth="1"/>
    <col min="9" max="9" width="16" style="151" customWidth="1"/>
    <col min="10" max="16384" width="11.42578125" style="151" hidden="1"/>
  </cols>
  <sheetData>
    <row r="1" spans="1:9" ht="18.75" x14ac:dyDescent="0.3">
      <c r="A1" s="311" t="s">
        <v>642</v>
      </c>
    </row>
    <row r="2" spans="1:9" ht="15" customHeight="1" x14ac:dyDescent="0.3">
      <c r="A2" s="311" t="s">
        <v>715</v>
      </c>
    </row>
    <row r="3" spans="1:9" ht="15" customHeight="1" x14ac:dyDescent="0.25">
      <c r="A3" s="481" t="s">
        <v>722</v>
      </c>
      <c r="B3" s="481"/>
      <c r="C3" s="481"/>
      <c r="D3" s="481"/>
      <c r="E3" s="481"/>
      <c r="F3" s="481"/>
    </row>
    <row r="4" spans="1:9" ht="15.75" x14ac:dyDescent="0.25">
      <c r="A4" s="1200" t="s">
        <v>528</v>
      </c>
      <c r="B4" s="1200"/>
      <c r="C4" s="1200"/>
      <c r="D4" s="1200"/>
      <c r="E4" s="1200"/>
      <c r="F4" s="1200"/>
      <c r="G4" s="1200"/>
      <c r="H4" s="1200"/>
      <c r="I4" s="1200"/>
    </row>
    <row r="5" spans="1:9" ht="15.75" x14ac:dyDescent="0.25">
      <c r="A5" s="1201" t="s">
        <v>122</v>
      </c>
      <c r="B5" s="1201"/>
      <c r="C5" s="1201"/>
      <c r="D5" s="1201"/>
      <c r="E5" s="1201"/>
      <c r="F5" s="1201"/>
      <c r="G5" s="1201"/>
      <c r="H5" s="1201"/>
      <c r="I5" s="1201"/>
    </row>
    <row r="6" spans="1:9" s="314" customFormat="1" ht="48.75" customHeight="1" x14ac:dyDescent="0.2">
      <c r="A6" s="404" t="s">
        <v>527</v>
      </c>
      <c r="B6" s="119" t="s">
        <v>716</v>
      </c>
      <c r="C6" s="119" t="s">
        <v>717</v>
      </c>
      <c r="D6" s="119" t="s">
        <v>718</v>
      </c>
      <c r="E6" s="119" t="s">
        <v>526</v>
      </c>
      <c r="F6" s="119" t="s">
        <v>719</v>
      </c>
      <c r="G6" s="119" t="s">
        <v>520</v>
      </c>
      <c r="H6" s="119" t="s">
        <v>720</v>
      </c>
      <c r="I6" s="791" t="s">
        <v>128</v>
      </c>
    </row>
    <row r="7" spans="1:9" ht="15.75" x14ac:dyDescent="0.2">
      <c r="A7" s="170" t="s">
        <v>709</v>
      </c>
      <c r="B7" s="795">
        <v>3129018070</v>
      </c>
      <c r="C7" s="795">
        <v>0</v>
      </c>
      <c r="D7" s="795">
        <v>8842537</v>
      </c>
      <c r="E7" s="795">
        <v>22728256</v>
      </c>
      <c r="F7" s="795">
        <v>0</v>
      </c>
      <c r="G7" s="795">
        <v>7759450</v>
      </c>
      <c r="H7" s="795">
        <v>0</v>
      </c>
      <c r="I7" s="805">
        <f>+SUM(B7:H7)</f>
        <v>3168348313</v>
      </c>
    </row>
    <row r="8" spans="1:9" s="807" customFormat="1" ht="15.75" x14ac:dyDescent="0.2">
      <c r="A8" s="170" t="s">
        <v>710</v>
      </c>
      <c r="B8" s="795">
        <v>0</v>
      </c>
      <c r="C8" s="795">
        <v>8732560</v>
      </c>
      <c r="D8" s="795">
        <v>0</v>
      </c>
      <c r="E8" s="795">
        <v>144978464</v>
      </c>
      <c r="F8" s="795">
        <v>0</v>
      </c>
      <c r="G8" s="795">
        <v>0</v>
      </c>
      <c r="H8" s="795">
        <v>0</v>
      </c>
      <c r="I8" s="806">
        <f>+SUM(B8:H8)</f>
        <v>153711024</v>
      </c>
    </row>
    <row r="9" spans="1:9" ht="15.75" x14ac:dyDescent="0.2">
      <c r="A9" s="170" t="s">
        <v>490</v>
      </c>
      <c r="B9" s="795">
        <v>0</v>
      </c>
      <c r="C9" s="795">
        <v>0</v>
      </c>
      <c r="D9" s="795">
        <v>0</v>
      </c>
      <c r="E9" s="795">
        <v>131423</v>
      </c>
      <c r="F9" s="795">
        <v>8571175</v>
      </c>
      <c r="G9" s="795">
        <v>0</v>
      </c>
      <c r="H9" s="795">
        <v>0</v>
      </c>
      <c r="I9" s="806">
        <f>+SUM(B9:H9)</f>
        <v>8702598</v>
      </c>
    </row>
    <row r="10" spans="1:9" ht="15.75" x14ac:dyDescent="0.2">
      <c r="A10" s="170" t="s">
        <v>711</v>
      </c>
      <c r="B10" s="795">
        <v>0</v>
      </c>
      <c r="C10" s="795">
        <v>0</v>
      </c>
      <c r="D10" s="795">
        <v>0</v>
      </c>
      <c r="E10" s="795">
        <v>3135664</v>
      </c>
      <c r="F10" s="795">
        <v>14953365</v>
      </c>
      <c r="G10" s="795">
        <v>0</v>
      </c>
      <c r="H10" s="795">
        <v>0</v>
      </c>
      <c r="I10" s="806">
        <f>+SUM(B10:H10)</f>
        <v>18089029</v>
      </c>
    </row>
    <row r="11" spans="1:9" ht="15.75" x14ac:dyDescent="0.2">
      <c r="A11" s="170" t="s">
        <v>712</v>
      </c>
      <c r="B11" s="795">
        <v>0</v>
      </c>
      <c r="C11" s="795">
        <v>0</v>
      </c>
      <c r="D11" s="795">
        <v>0</v>
      </c>
      <c r="E11" s="795">
        <v>0</v>
      </c>
      <c r="F11" s="795">
        <v>0</v>
      </c>
      <c r="G11" s="795">
        <v>0</v>
      </c>
      <c r="H11" s="795">
        <v>7557380</v>
      </c>
      <c r="I11" s="806">
        <f>+SUM(B11:H11)</f>
        <v>7557380</v>
      </c>
    </row>
    <row r="12" spans="1:9" s="809" customFormat="1" ht="15.75" x14ac:dyDescent="0.2">
      <c r="A12" s="175" t="s">
        <v>721</v>
      </c>
      <c r="B12" s="808">
        <f>+SUM(B7:B11)</f>
        <v>3129018070</v>
      </c>
      <c r="C12" s="808">
        <f t="shared" ref="C12:I12" si="0">+SUM(C7:C11)</f>
        <v>8732560</v>
      </c>
      <c r="D12" s="808">
        <f t="shared" si="0"/>
        <v>8842537</v>
      </c>
      <c r="E12" s="808">
        <f t="shared" si="0"/>
        <v>170973807</v>
      </c>
      <c r="F12" s="808">
        <f t="shared" si="0"/>
        <v>23524540</v>
      </c>
      <c r="G12" s="808">
        <f t="shared" si="0"/>
        <v>7759450</v>
      </c>
      <c r="H12" s="808">
        <f t="shared" si="0"/>
        <v>7557380</v>
      </c>
      <c r="I12" s="808">
        <f t="shared" si="0"/>
        <v>3356408344</v>
      </c>
    </row>
    <row r="13" spans="1:9" ht="15.75" x14ac:dyDescent="0.2">
      <c r="A13" s="810" t="s">
        <v>713</v>
      </c>
      <c r="B13" s="795">
        <v>0</v>
      </c>
      <c r="C13" s="795">
        <v>0</v>
      </c>
      <c r="D13" s="795">
        <v>-715537</v>
      </c>
      <c r="E13" s="795">
        <v>3250647</v>
      </c>
      <c r="F13" s="795">
        <v>0</v>
      </c>
      <c r="G13" s="795">
        <v>0</v>
      </c>
      <c r="H13" s="795">
        <v>0</v>
      </c>
      <c r="I13" s="806">
        <f>+SUM(B13:H13)</f>
        <v>2535110</v>
      </c>
    </row>
    <row r="14" spans="1:9" s="809" customFormat="1" ht="15.75" x14ac:dyDescent="0.2">
      <c r="A14" s="176" t="s">
        <v>486</v>
      </c>
      <c r="B14" s="806">
        <f>+B12+B13</f>
        <v>3129018070</v>
      </c>
      <c r="C14" s="811">
        <f t="shared" ref="C14:H14" si="1">+C12+C13</f>
        <v>8732560</v>
      </c>
      <c r="D14" s="811">
        <f t="shared" si="1"/>
        <v>8127000</v>
      </c>
      <c r="E14" s="811">
        <f t="shared" si="1"/>
        <v>174224454</v>
      </c>
      <c r="F14" s="811">
        <f t="shared" si="1"/>
        <v>23524540</v>
      </c>
      <c r="G14" s="811">
        <f t="shared" si="1"/>
        <v>7759450</v>
      </c>
      <c r="H14" s="811">
        <f t="shared" si="1"/>
        <v>7557380</v>
      </c>
      <c r="I14" s="806">
        <f>+SUM(B14:H14)</f>
        <v>3358943454</v>
      </c>
    </row>
    <row r="15" spans="1:9" s="479" customFormat="1" ht="15.75" x14ac:dyDescent="0.2">
      <c r="A15" s="175" t="s">
        <v>514</v>
      </c>
      <c r="B15" s="812">
        <f t="shared" ref="B15:H15" si="2">IFERROR((B14/$I$14),0)</f>
        <v>0.93154830167617342</v>
      </c>
      <c r="C15" s="812">
        <f t="shared" si="2"/>
        <v>2.5997936909598241E-3</v>
      </c>
      <c r="D15" s="812">
        <f t="shared" si="2"/>
        <v>2.419510810853918E-3</v>
      </c>
      <c r="E15" s="812">
        <f t="shared" si="2"/>
        <v>5.186882613118262E-2</v>
      </c>
      <c r="F15" s="812">
        <f t="shared" si="2"/>
        <v>7.0035534453507355E-3</v>
      </c>
      <c r="G15" s="812">
        <f t="shared" si="2"/>
        <v>2.3100865216291911E-3</v>
      </c>
      <c r="H15" s="812">
        <f t="shared" si="2"/>
        <v>2.2499277238502749E-3</v>
      </c>
      <c r="I15" s="812">
        <f>+SUM(B15:H15)</f>
        <v>1</v>
      </c>
    </row>
    <row r="16" spans="1:9" ht="15.75" hidden="1" x14ac:dyDescent="0.25">
      <c r="B16" s="813"/>
      <c r="C16" s="813"/>
      <c r="D16" s="814"/>
      <c r="E16" s="814"/>
      <c r="F16" s="814"/>
      <c r="G16" s="814"/>
    </row>
  </sheetData>
  <mergeCells count="2">
    <mergeCell ref="A4:I4"/>
    <mergeCell ref="A5:I5"/>
  </mergeCells>
  <printOptions horizontalCentered="1"/>
  <pageMargins left="0.39370078740157483" right="0.39370078740157483" top="0.59055118110236227" bottom="1" header="0" footer="0"/>
  <pageSetup scale="61" orientation="landscape" r:id="rId1"/>
  <headerFooter alignWithMargins="0"/>
  <ignoredErrors>
    <ignoredError sqref="I12" formula="1"/>
  </ignoredError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F370A-16A2-4E7F-9C78-291B8496E3EC}">
  <sheetPr>
    <pageSetUpPr fitToPage="1"/>
  </sheetPr>
  <dimension ref="A1:H16"/>
  <sheetViews>
    <sheetView showGridLines="0" zoomScaleNormal="100" workbookViewId="0"/>
  </sheetViews>
  <sheetFormatPr baseColWidth="10" defaultColWidth="0" defaultRowHeight="12.75" zeroHeight="1" x14ac:dyDescent="0.2"/>
  <cols>
    <col min="1" max="1" width="36.7109375" style="151" customWidth="1"/>
    <col min="2" max="6" width="15.7109375" style="804" customWidth="1"/>
    <col min="7" max="7" width="18.7109375" style="804" customWidth="1"/>
    <col min="8" max="8" width="14.140625" style="151" hidden="1" customWidth="1"/>
    <col min="9" max="16384" width="11.42578125" style="151" hidden="1"/>
  </cols>
  <sheetData>
    <row r="1" spans="1:7" ht="18.75" x14ac:dyDescent="0.3">
      <c r="A1" s="311" t="s">
        <v>642</v>
      </c>
    </row>
    <row r="2" spans="1:7" ht="15" customHeight="1" x14ac:dyDescent="0.3">
      <c r="A2" s="311" t="s">
        <v>723</v>
      </c>
    </row>
    <row r="3" spans="1:7" ht="15" customHeight="1" x14ac:dyDescent="0.25">
      <c r="A3" s="481" t="s">
        <v>725</v>
      </c>
      <c r="B3" s="1158"/>
      <c r="C3" s="1158"/>
    </row>
    <row r="4" spans="1:7" ht="15.75" x14ac:dyDescent="0.25">
      <c r="A4" s="1200" t="s">
        <v>528</v>
      </c>
      <c r="B4" s="1200"/>
      <c r="C4" s="1200"/>
      <c r="D4" s="1200"/>
      <c r="E4" s="1200"/>
      <c r="F4" s="1200"/>
      <c r="G4" s="1200"/>
    </row>
    <row r="5" spans="1:7" ht="15.75" x14ac:dyDescent="0.25">
      <c r="A5" s="1201" t="s">
        <v>122</v>
      </c>
      <c r="B5" s="1201"/>
      <c r="C5" s="1201"/>
      <c r="D5" s="1201"/>
      <c r="E5" s="1201"/>
      <c r="F5" s="1201"/>
      <c r="G5" s="1201"/>
    </row>
    <row r="6" spans="1:7" s="314" customFormat="1" ht="30.75" customHeight="1" x14ac:dyDescent="0.2">
      <c r="A6" s="404" t="s">
        <v>527</v>
      </c>
      <c r="B6" s="119" t="s">
        <v>716</v>
      </c>
      <c r="C6" s="119" t="s">
        <v>724</v>
      </c>
      <c r="D6" s="119" t="s">
        <v>526</v>
      </c>
      <c r="E6" s="119" t="s">
        <v>719</v>
      </c>
      <c r="F6" s="119" t="s">
        <v>720</v>
      </c>
      <c r="G6" s="791" t="s">
        <v>129</v>
      </c>
    </row>
    <row r="7" spans="1:7" ht="15.75" x14ac:dyDescent="0.2">
      <c r="A7" s="170" t="s">
        <v>709</v>
      </c>
      <c r="B7" s="795">
        <v>2225681386</v>
      </c>
      <c r="C7" s="795">
        <v>0</v>
      </c>
      <c r="D7" s="795">
        <v>22399680</v>
      </c>
      <c r="E7" s="795">
        <v>0</v>
      </c>
      <c r="F7" s="795">
        <v>0</v>
      </c>
      <c r="G7" s="805">
        <f>+SUM(B7:F7)</f>
        <v>2248081066</v>
      </c>
    </row>
    <row r="8" spans="1:7" s="807" customFormat="1" ht="15.75" x14ac:dyDescent="0.2">
      <c r="A8" s="170" t="s">
        <v>710</v>
      </c>
      <c r="B8" s="795">
        <v>0</v>
      </c>
      <c r="C8" s="795">
        <v>5972110</v>
      </c>
      <c r="D8" s="795">
        <v>211778233</v>
      </c>
      <c r="E8" s="795">
        <v>0</v>
      </c>
      <c r="F8" s="795">
        <v>0</v>
      </c>
      <c r="G8" s="806">
        <f>+SUM(B8:F8)</f>
        <v>217750343</v>
      </c>
    </row>
    <row r="9" spans="1:7" ht="15.75" x14ac:dyDescent="0.2">
      <c r="A9" s="170" t="s">
        <v>490</v>
      </c>
      <c r="B9" s="795">
        <v>0</v>
      </c>
      <c r="C9" s="795">
        <v>0</v>
      </c>
      <c r="D9" s="795">
        <v>10825737</v>
      </c>
      <c r="E9" s="795">
        <v>4079000</v>
      </c>
      <c r="F9" s="795">
        <v>0</v>
      </c>
      <c r="G9" s="806">
        <f t="shared" ref="G9:G14" si="0">+SUM(B9:F9)</f>
        <v>14904737</v>
      </c>
    </row>
    <row r="10" spans="1:7" ht="15.75" x14ac:dyDescent="0.2">
      <c r="A10" s="170" t="s">
        <v>711</v>
      </c>
      <c r="B10" s="795">
        <v>0</v>
      </c>
      <c r="C10" s="795">
        <v>0</v>
      </c>
      <c r="D10" s="795">
        <v>27748859</v>
      </c>
      <c r="E10" s="795">
        <v>2965325</v>
      </c>
      <c r="F10" s="795">
        <v>0</v>
      </c>
      <c r="G10" s="806">
        <f t="shared" si="0"/>
        <v>30714184</v>
      </c>
    </row>
    <row r="11" spans="1:7" ht="15.75" x14ac:dyDescent="0.2">
      <c r="A11" s="170" t="s">
        <v>712</v>
      </c>
      <c r="B11" s="795">
        <v>0</v>
      </c>
      <c r="C11" s="795">
        <v>0</v>
      </c>
      <c r="D11" s="795">
        <v>0</v>
      </c>
      <c r="E11" s="795">
        <v>0</v>
      </c>
      <c r="F11" s="795">
        <v>14380665</v>
      </c>
      <c r="G11" s="806">
        <f t="shared" si="0"/>
        <v>14380665</v>
      </c>
    </row>
    <row r="12" spans="1:7" s="809" customFormat="1" ht="15.75" x14ac:dyDescent="0.2">
      <c r="A12" s="175" t="s">
        <v>721</v>
      </c>
      <c r="B12" s="808">
        <f>+SUM(B7:B11)</f>
        <v>2225681386</v>
      </c>
      <c r="C12" s="808">
        <f t="shared" ref="C12:G12" si="1">+SUM(C7:C11)</f>
        <v>5972110</v>
      </c>
      <c r="D12" s="808">
        <f t="shared" si="1"/>
        <v>272752509</v>
      </c>
      <c r="E12" s="808">
        <f t="shared" si="1"/>
        <v>7044325</v>
      </c>
      <c r="F12" s="808">
        <f t="shared" si="1"/>
        <v>14380665</v>
      </c>
      <c r="G12" s="808">
        <f t="shared" si="1"/>
        <v>2525830995</v>
      </c>
    </row>
    <row r="13" spans="1:7" ht="15.75" x14ac:dyDescent="0.2">
      <c r="A13" s="810" t="s">
        <v>713</v>
      </c>
      <c r="B13" s="795">
        <v>0</v>
      </c>
      <c r="C13" s="795">
        <v>0</v>
      </c>
      <c r="D13" s="795">
        <v>3918706</v>
      </c>
      <c r="E13" s="795">
        <v>0</v>
      </c>
      <c r="F13" s="795">
        <v>0</v>
      </c>
      <c r="G13" s="806">
        <f t="shared" si="0"/>
        <v>3918706</v>
      </c>
    </row>
    <row r="14" spans="1:7" s="809" customFormat="1" ht="15.75" x14ac:dyDescent="0.2">
      <c r="A14" s="176" t="s">
        <v>486</v>
      </c>
      <c r="B14" s="806">
        <f>+B12+B13</f>
        <v>2225681386</v>
      </c>
      <c r="C14" s="811">
        <f t="shared" ref="C14:F14" si="2">+C12+C13</f>
        <v>5972110</v>
      </c>
      <c r="D14" s="811">
        <f t="shared" si="2"/>
        <v>276671215</v>
      </c>
      <c r="E14" s="811">
        <f t="shared" si="2"/>
        <v>7044325</v>
      </c>
      <c r="F14" s="811">
        <f t="shared" si="2"/>
        <v>14380665</v>
      </c>
      <c r="G14" s="806">
        <f t="shared" si="0"/>
        <v>2529749701</v>
      </c>
    </row>
    <row r="15" spans="1:7" s="479" customFormat="1" ht="15.75" x14ac:dyDescent="0.2">
      <c r="A15" s="175" t="s">
        <v>514</v>
      </c>
      <c r="B15" s="812">
        <f>IFERROR((B14/$G$14),0)</f>
        <v>0.87980300387828769</v>
      </c>
      <c r="C15" s="812">
        <f>IFERROR((C14/$G$14),0)</f>
        <v>2.360751341383398E-3</v>
      </c>
      <c r="D15" s="812">
        <f>IFERROR((D14/$G$14),0)</f>
        <v>0.1093670314065589</v>
      </c>
      <c r="E15" s="812">
        <f>IFERROR((E14/$G$14),0)</f>
        <v>2.7845936683836376E-3</v>
      </c>
      <c r="F15" s="812">
        <f>IFERROR((F14/$G$14),0)</f>
        <v>5.6846197053864187E-3</v>
      </c>
      <c r="G15" s="812">
        <f>+SUM(B15:F15)</f>
        <v>1</v>
      </c>
    </row>
    <row r="16" spans="1:7" ht="15.75" hidden="1" x14ac:dyDescent="0.25">
      <c r="B16" s="813"/>
      <c r="C16" s="813"/>
      <c r="D16" s="814"/>
      <c r="E16" s="814"/>
      <c r="F16" s="814"/>
      <c r="G16" s="814"/>
    </row>
  </sheetData>
  <mergeCells count="2">
    <mergeCell ref="A4:G4"/>
    <mergeCell ref="A5:G5"/>
  </mergeCells>
  <printOptions horizontalCentered="1"/>
  <pageMargins left="0.39370078740157483" right="0.39370078740157483" top="0.59055118110236227" bottom="1" header="0" footer="0"/>
  <pageSetup scale="61" orientation="landscape" r:id="rId1"/>
  <headerFooter alignWithMargins="0"/>
  <ignoredErrors>
    <ignoredError sqref="G12"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5E84E-25FE-451E-8D4E-CDD816B0F274}">
  <dimension ref="A1:G36"/>
  <sheetViews>
    <sheetView showGridLines="0" zoomScaleNormal="100" workbookViewId="0"/>
  </sheetViews>
  <sheetFormatPr baseColWidth="10" defaultColWidth="0" defaultRowHeight="12.75" zeroHeight="1" x14ac:dyDescent="0.2"/>
  <cols>
    <col min="1" max="1" width="60.7109375" style="35" customWidth="1"/>
    <col min="2" max="2" width="19.42578125" style="35" bestFit="1" customWidth="1"/>
    <col min="3" max="3" width="18" style="35" customWidth="1"/>
    <col min="4" max="4" width="17.7109375" style="35" customWidth="1"/>
    <col min="5" max="5" width="18" style="35" customWidth="1"/>
    <col min="6" max="6" width="16.85546875" style="35" hidden="1" customWidth="1"/>
    <col min="7" max="7" width="21.28515625" style="35" customWidth="1"/>
    <col min="8" max="16384" width="10.42578125" style="35" hidden="1"/>
  </cols>
  <sheetData>
    <row r="1" spans="1:7" ht="18.75" x14ac:dyDescent="0.3">
      <c r="A1" s="32" t="s">
        <v>733</v>
      </c>
      <c r="B1" s="32"/>
      <c r="C1" s="32"/>
    </row>
    <row r="2" spans="1:7" ht="18.75" x14ac:dyDescent="0.3">
      <c r="A2" s="32" t="s">
        <v>734</v>
      </c>
      <c r="B2" s="32"/>
      <c r="C2" s="32"/>
      <c r="D2" s="107"/>
      <c r="E2" s="582"/>
      <c r="F2" s="582"/>
    </row>
    <row r="3" spans="1:7" ht="15.75" x14ac:dyDescent="0.25">
      <c r="A3" s="1200" t="s">
        <v>735</v>
      </c>
      <c r="B3" s="1200"/>
      <c r="C3" s="1200"/>
      <c r="D3" s="1200"/>
      <c r="E3" s="1200"/>
      <c r="F3" s="1200"/>
      <c r="G3" s="1200"/>
    </row>
    <row r="4" spans="1:7" ht="15.75" x14ac:dyDescent="0.25">
      <c r="A4" s="1201" t="s">
        <v>122</v>
      </c>
      <c r="B4" s="1201"/>
      <c r="C4" s="1201"/>
      <c r="D4" s="1201"/>
      <c r="E4" s="1201"/>
      <c r="F4" s="1201"/>
      <c r="G4" s="1201"/>
    </row>
    <row r="5" spans="1:7" s="581" customFormat="1" ht="15.75" x14ac:dyDescent="0.25">
      <c r="A5" s="424"/>
      <c r="B5" s="522"/>
      <c r="D5" s="1202" t="s">
        <v>736</v>
      </c>
      <c r="E5" s="1202"/>
      <c r="F5" s="1202"/>
      <c r="G5" s="1202"/>
    </row>
    <row r="6" spans="1:7" s="581" customFormat="1" ht="30.75" customHeight="1" x14ac:dyDescent="0.25">
      <c r="A6" s="425"/>
      <c r="B6" s="831" t="s">
        <v>737</v>
      </c>
      <c r="C6" s="831" t="s">
        <v>738</v>
      </c>
      <c r="D6" s="425" t="s">
        <v>739</v>
      </c>
      <c r="E6" s="425" t="s">
        <v>740</v>
      </c>
      <c r="F6" s="425" t="s">
        <v>741</v>
      </c>
      <c r="G6" s="425" t="s">
        <v>164</v>
      </c>
    </row>
    <row r="7" spans="1:7" s="581" customFormat="1" ht="15.75" x14ac:dyDescent="0.25">
      <c r="A7" s="832" t="s">
        <v>742</v>
      </c>
      <c r="B7" s="833"/>
      <c r="C7" s="832"/>
      <c r="D7" s="424"/>
      <c r="E7" s="424"/>
      <c r="F7" s="424"/>
      <c r="G7" s="424"/>
    </row>
    <row r="8" spans="1:7" s="581" customFormat="1" ht="15.75" x14ac:dyDescent="0.25">
      <c r="A8" s="834" t="s">
        <v>38</v>
      </c>
      <c r="B8" s="835"/>
      <c r="C8" s="832"/>
      <c r="D8" s="424"/>
      <c r="E8" s="424"/>
      <c r="F8" s="424"/>
      <c r="G8" s="424"/>
    </row>
    <row r="9" spans="1:7" s="43" customFormat="1" ht="15.75" x14ac:dyDescent="0.2">
      <c r="A9" s="836" t="s">
        <v>743</v>
      </c>
      <c r="B9" s="835">
        <f>SUM(B10:B20)</f>
        <v>214490121468</v>
      </c>
      <c r="C9" s="835">
        <f t="shared" ref="C9:G9" si="0">SUM(C10:C20)</f>
        <v>214490121468</v>
      </c>
      <c r="D9" s="835">
        <f t="shared" si="0"/>
        <v>14438582900</v>
      </c>
      <c r="E9" s="835">
        <f t="shared" si="0"/>
        <v>200051538568</v>
      </c>
      <c r="F9" s="835">
        <f t="shared" si="0"/>
        <v>0</v>
      </c>
      <c r="G9" s="835">
        <f t="shared" si="0"/>
        <v>214490121468</v>
      </c>
    </row>
    <row r="10" spans="1:7" ht="15.75" x14ac:dyDescent="0.2">
      <c r="A10" s="541" t="s">
        <v>507</v>
      </c>
      <c r="B10" s="669">
        <v>6360023535</v>
      </c>
      <c r="C10" s="669">
        <v>6360023535</v>
      </c>
      <c r="D10" s="669">
        <v>6360023535</v>
      </c>
      <c r="E10" s="669">
        <v>0</v>
      </c>
      <c r="F10" s="837">
        <v>0</v>
      </c>
      <c r="G10" s="838">
        <f t="shared" ref="G10:G31" si="1">SUM(D10:F10)</f>
        <v>6360023535</v>
      </c>
    </row>
    <row r="11" spans="1:7" ht="15.75" x14ac:dyDescent="0.2">
      <c r="A11" s="541" t="s">
        <v>491</v>
      </c>
      <c r="B11" s="669">
        <v>20392988729</v>
      </c>
      <c r="C11" s="669">
        <v>20392988729</v>
      </c>
      <c r="D11" s="669">
        <v>0</v>
      </c>
      <c r="E11" s="669">
        <f>+B11</f>
        <v>20392988729</v>
      </c>
      <c r="F11" s="837">
        <v>0</v>
      </c>
      <c r="G11" s="838">
        <f t="shared" si="1"/>
        <v>20392988729</v>
      </c>
    </row>
    <row r="12" spans="1:7" ht="15.75" x14ac:dyDescent="0.2">
      <c r="A12" s="541" t="s">
        <v>490</v>
      </c>
      <c r="B12" s="669">
        <v>171367539768</v>
      </c>
      <c r="C12" s="669">
        <v>171367539768</v>
      </c>
      <c r="D12" s="669">
        <v>0</v>
      </c>
      <c r="E12" s="669">
        <f>+B12</f>
        <v>171367539768</v>
      </c>
      <c r="F12" s="837">
        <v>0</v>
      </c>
      <c r="G12" s="838">
        <f t="shared" si="1"/>
        <v>171367539768</v>
      </c>
    </row>
    <row r="13" spans="1:7" ht="15.75" x14ac:dyDescent="0.2">
      <c r="A13" s="541" t="s">
        <v>593</v>
      </c>
      <c r="B13" s="669">
        <v>170743013</v>
      </c>
      <c r="C13" s="669">
        <v>170743013</v>
      </c>
      <c r="D13" s="669">
        <f>+B13</f>
        <v>170743013</v>
      </c>
      <c r="E13" s="669">
        <v>0</v>
      </c>
      <c r="F13" s="837">
        <v>0</v>
      </c>
      <c r="G13" s="838">
        <f t="shared" si="1"/>
        <v>170743013</v>
      </c>
    </row>
    <row r="14" spans="1:7" ht="15.75" x14ac:dyDescent="0.2">
      <c r="A14" s="541" t="s">
        <v>517</v>
      </c>
      <c r="B14" s="669">
        <v>2174352105</v>
      </c>
      <c r="C14" s="669">
        <v>2174352105</v>
      </c>
      <c r="D14" s="669">
        <v>0</v>
      </c>
      <c r="E14" s="669">
        <f t="shared" ref="E14:E16" si="2">+B14</f>
        <v>2174352105</v>
      </c>
      <c r="F14" s="837">
        <v>0</v>
      </c>
      <c r="G14" s="838">
        <f t="shared" si="1"/>
        <v>2174352105</v>
      </c>
    </row>
    <row r="15" spans="1:7" ht="15.75" x14ac:dyDescent="0.2">
      <c r="A15" s="541" t="s">
        <v>516</v>
      </c>
      <c r="B15" s="669">
        <v>2579076096</v>
      </c>
      <c r="C15" s="669">
        <v>2579076096</v>
      </c>
      <c r="D15" s="669">
        <v>0</v>
      </c>
      <c r="E15" s="669">
        <f t="shared" si="2"/>
        <v>2579076096</v>
      </c>
      <c r="F15" s="837">
        <v>0</v>
      </c>
      <c r="G15" s="838">
        <f t="shared" si="1"/>
        <v>2579076096</v>
      </c>
    </row>
    <row r="16" spans="1:7" ht="15.75" x14ac:dyDescent="0.2">
      <c r="A16" s="541" t="s">
        <v>504</v>
      </c>
      <c r="B16" s="669">
        <v>3480456217</v>
      </c>
      <c r="C16" s="669">
        <v>3480456217</v>
      </c>
      <c r="D16" s="669">
        <v>0</v>
      </c>
      <c r="E16" s="669">
        <f t="shared" si="2"/>
        <v>3480456217</v>
      </c>
      <c r="F16" s="837">
        <v>0</v>
      </c>
      <c r="G16" s="838">
        <f t="shared" si="1"/>
        <v>3480456217</v>
      </c>
    </row>
    <row r="17" spans="1:7" ht="15.75" x14ac:dyDescent="0.2">
      <c r="A17" s="541" t="s">
        <v>33</v>
      </c>
      <c r="B17" s="669">
        <v>333216147</v>
      </c>
      <c r="C17" s="669">
        <v>333216147</v>
      </c>
      <c r="D17" s="669">
        <v>333216147</v>
      </c>
      <c r="E17" s="669">
        <v>0</v>
      </c>
      <c r="F17" s="837">
        <v>0</v>
      </c>
      <c r="G17" s="838">
        <f t="shared" si="1"/>
        <v>333216147</v>
      </c>
    </row>
    <row r="18" spans="1:7" ht="15.75" x14ac:dyDescent="0.2">
      <c r="A18" s="541" t="s">
        <v>492</v>
      </c>
      <c r="B18" s="669">
        <v>57125653</v>
      </c>
      <c r="C18" s="669">
        <v>57125653</v>
      </c>
      <c r="D18" s="669">
        <v>0</v>
      </c>
      <c r="E18" s="669">
        <f>+B18</f>
        <v>57125653</v>
      </c>
      <c r="F18" s="837">
        <v>0</v>
      </c>
      <c r="G18" s="838">
        <f t="shared" si="1"/>
        <v>57125653</v>
      </c>
    </row>
    <row r="19" spans="1:7" ht="15.75" x14ac:dyDescent="0.2">
      <c r="A19" s="541" t="s">
        <v>744</v>
      </c>
      <c r="B19" s="669">
        <v>7570625273</v>
      </c>
      <c r="C19" s="669">
        <v>7570625273</v>
      </c>
      <c r="D19" s="669">
        <v>7570625273</v>
      </c>
      <c r="E19" s="669">
        <v>0</v>
      </c>
      <c r="F19" s="837">
        <v>0</v>
      </c>
      <c r="G19" s="838">
        <f t="shared" si="1"/>
        <v>7570625273</v>
      </c>
    </row>
    <row r="20" spans="1:7" ht="15.75" x14ac:dyDescent="0.2">
      <c r="A20" s="541" t="s">
        <v>489</v>
      </c>
      <c r="B20" s="669">
        <v>3974932</v>
      </c>
      <c r="C20" s="669">
        <v>3974932</v>
      </c>
      <c r="D20" s="669">
        <v>3974932</v>
      </c>
      <c r="E20" s="669">
        <v>0</v>
      </c>
      <c r="F20" s="837">
        <v>0</v>
      </c>
      <c r="G20" s="838">
        <f t="shared" si="1"/>
        <v>3974932</v>
      </c>
    </row>
    <row r="21" spans="1:7" s="43" customFormat="1" ht="15.75" x14ac:dyDescent="0.2">
      <c r="A21" s="836" t="s">
        <v>28</v>
      </c>
      <c r="B21" s="837">
        <v>1184807122</v>
      </c>
      <c r="C21" s="837">
        <f t="shared" ref="C21" si="3">+B21</f>
        <v>1184807122</v>
      </c>
      <c r="D21" s="837">
        <v>0</v>
      </c>
      <c r="E21" s="837">
        <v>1184807122</v>
      </c>
      <c r="F21" s="837">
        <v>0</v>
      </c>
      <c r="G21" s="839">
        <f t="shared" si="1"/>
        <v>1184807122</v>
      </c>
    </row>
    <row r="22" spans="1:7" s="43" customFormat="1" ht="15.75" x14ac:dyDescent="0.2">
      <c r="A22" s="836" t="s">
        <v>15</v>
      </c>
      <c r="B22" s="837">
        <f>+B23+B24</f>
        <v>43886917087</v>
      </c>
      <c r="C22" s="837">
        <f t="shared" ref="C22:G22" si="4">+C23+C24</f>
        <v>43886917087</v>
      </c>
      <c r="D22" s="837">
        <f t="shared" si="4"/>
        <v>0</v>
      </c>
      <c r="E22" s="837">
        <f t="shared" si="4"/>
        <v>43886917087</v>
      </c>
      <c r="F22" s="837">
        <f t="shared" si="4"/>
        <v>0</v>
      </c>
      <c r="G22" s="837">
        <f t="shared" si="4"/>
        <v>43886917087</v>
      </c>
    </row>
    <row r="23" spans="1:7" ht="15.75" x14ac:dyDescent="0.2">
      <c r="A23" s="541" t="s">
        <v>13</v>
      </c>
      <c r="B23" s="669">
        <v>43886917087</v>
      </c>
      <c r="C23" s="669">
        <f>+B23</f>
        <v>43886917087</v>
      </c>
      <c r="D23" s="669">
        <v>0</v>
      </c>
      <c r="E23" s="669">
        <v>43886917087</v>
      </c>
      <c r="F23" s="837">
        <v>0</v>
      </c>
      <c r="G23" s="669">
        <f t="shared" si="1"/>
        <v>43886917087</v>
      </c>
    </row>
    <row r="24" spans="1:7" ht="15.75" hidden="1" x14ac:dyDescent="0.2">
      <c r="A24" s="541" t="s">
        <v>12</v>
      </c>
      <c r="B24" s="669">
        <v>0</v>
      </c>
      <c r="C24" s="669">
        <f>+B24</f>
        <v>0</v>
      </c>
      <c r="D24" s="669">
        <v>0</v>
      </c>
      <c r="E24" s="669">
        <v>0</v>
      </c>
      <c r="F24" s="669">
        <v>0</v>
      </c>
      <c r="G24" s="669">
        <f t="shared" si="1"/>
        <v>0</v>
      </c>
    </row>
    <row r="25" spans="1:7" ht="15.75" x14ac:dyDescent="0.2">
      <c r="A25" s="834" t="s">
        <v>745</v>
      </c>
      <c r="B25" s="669"/>
      <c r="C25" s="669"/>
      <c r="D25" s="669"/>
      <c r="E25" s="669"/>
      <c r="F25" s="837"/>
      <c r="G25" s="669"/>
    </row>
    <row r="26" spans="1:7" s="857" customFormat="1" ht="15.75" x14ac:dyDescent="0.2">
      <c r="A26" s="855" t="s">
        <v>66</v>
      </c>
      <c r="B26" s="840">
        <f>SUM(B27:B29)</f>
        <v>6335158670</v>
      </c>
      <c r="C26" s="840">
        <f t="shared" ref="C26:G26" si="5">SUM(C27:C29)</f>
        <v>6335158670</v>
      </c>
      <c r="D26" s="840">
        <f t="shared" si="5"/>
        <v>6335158670</v>
      </c>
      <c r="E26" s="840">
        <f t="shared" si="5"/>
        <v>0</v>
      </c>
      <c r="F26" s="840">
        <f t="shared" si="5"/>
        <v>0</v>
      </c>
      <c r="G26" s="840">
        <f t="shared" si="5"/>
        <v>6335158670</v>
      </c>
    </row>
    <row r="27" spans="1:7" s="860" customFormat="1" ht="15.75" x14ac:dyDescent="0.2">
      <c r="A27" s="858" t="s">
        <v>31</v>
      </c>
      <c r="B27" s="859">
        <v>5752565424</v>
      </c>
      <c r="C27" s="859">
        <v>5752565424</v>
      </c>
      <c r="D27" s="859">
        <f>+B27</f>
        <v>5752565424</v>
      </c>
      <c r="E27" s="859">
        <v>0</v>
      </c>
      <c r="F27" s="856">
        <v>0</v>
      </c>
      <c r="G27" s="859">
        <f t="shared" si="1"/>
        <v>5752565424</v>
      </c>
    </row>
    <row r="28" spans="1:7" s="860" customFormat="1" ht="15.75" x14ac:dyDescent="0.2">
      <c r="A28" s="858" t="s">
        <v>30</v>
      </c>
      <c r="B28" s="859">
        <v>464521111</v>
      </c>
      <c r="C28" s="859">
        <v>464521111</v>
      </c>
      <c r="D28" s="859">
        <f>+B28</f>
        <v>464521111</v>
      </c>
      <c r="E28" s="859">
        <v>0</v>
      </c>
      <c r="F28" s="856">
        <v>0</v>
      </c>
      <c r="G28" s="859">
        <f t="shared" si="1"/>
        <v>464521111</v>
      </c>
    </row>
    <row r="29" spans="1:7" s="860" customFormat="1" ht="15.75" x14ac:dyDescent="0.2">
      <c r="A29" s="858" t="s">
        <v>64</v>
      </c>
      <c r="B29" s="859">
        <v>118072135</v>
      </c>
      <c r="C29" s="859">
        <v>118072135</v>
      </c>
      <c r="D29" s="859">
        <f>+B29</f>
        <v>118072135</v>
      </c>
      <c r="E29" s="859">
        <v>0</v>
      </c>
      <c r="F29" s="856">
        <v>0</v>
      </c>
      <c r="G29" s="859">
        <f t="shared" si="1"/>
        <v>118072135</v>
      </c>
    </row>
    <row r="30" spans="1:7" s="841" customFormat="1" ht="15.75" x14ac:dyDescent="0.2">
      <c r="A30" s="836" t="s">
        <v>63</v>
      </c>
      <c r="B30" s="840">
        <f>+B31</f>
        <v>76441000</v>
      </c>
      <c r="C30" s="840">
        <f t="shared" ref="C30:G30" si="6">+C31</f>
        <v>76441000</v>
      </c>
      <c r="D30" s="840">
        <f t="shared" si="6"/>
        <v>0</v>
      </c>
      <c r="E30" s="840">
        <f t="shared" si="6"/>
        <v>76441000</v>
      </c>
      <c r="F30" s="840">
        <f t="shared" si="6"/>
        <v>0</v>
      </c>
      <c r="G30" s="840">
        <f t="shared" si="6"/>
        <v>76441000</v>
      </c>
    </row>
    <row r="31" spans="1:7" s="842" customFormat="1" ht="15.75" x14ac:dyDescent="0.2">
      <c r="A31" s="541" t="s">
        <v>24</v>
      </c>
      <c r="B31" s="669">
        <v>76441000</v>
      </c>
      <c r="C31" s="669">
        <f>+B31</f>
        <v>76441000</v>
      </c>
      <c r="D31" s="669">
        <v>0</v>
      </c>
      <c r="E31" s="669">
        <f>+C31</f>
        <v>76441000</v>
      </c>
      <c r="F31" s="837">
        <v>0</v>
      </c>
      <c r="G31" s="669">
        <f t="shared" si="1"/>
        <v>76441000</v>
      </c>
    </row>
    <row r="32" spans="1:7" s="581" customFormat="1" ht="15.75" x14ac:dyDescent="0.25">
      <c r="A32" s="832" t="s">
        <v>746</v>
      </c>
      <c r="B32" s="843"/>
      <c r="C32" s="669"/>
      <c r="D32" s="843"/>
      <c r="E32" s="843"/>
      <c r="F32" s="843"/>
      <c r="G32" s="843"/>
    </row>
    <row r="33" spans="1:7" s="581" customFormat="1" ht="15.75" x14ac:dyDescent="0.25">
      <c r="A33" s="834" t="s">
        <v>38</v>
      </c>
      <c r="B33" s="843"/>
      <c r="C33" s="669"/>
      <c r="D33" s="843"/>
      <c r="E33" s="843"/>
      <c r="F33" s="843"/>
      <c r="G33" s="843"/>
    </row>
    <row r="34" spans="1:7" s="43" customFormat="1" ht="15.75" x14ac:dyDescent="0.2">
      <c r="A34" s="836" t="s">
        <v>747</v>
      </c>
      <c r="B34" s="844">
        <v>2257335273</v>
      </c>
      <c r="C34" s="844">
        <v>2257335273</v>
      </c>
      <c r="D34" s="837">
        <v>0</v>
      </c>
      <c r="E34" s="844">
        <v>2257335273</v>
      </c>
      <c r="F34" s="837">
        <v>0</v>
      </c>
      <c r="G34" s="839">
        <f>SUM(D34:F34)</f>
        <v>2257335273</v>
      </c>
    </row>
    <row r="35" spans="1:7" s="43" customFormat="1" ht="15.75" x14ac:dyDescent="0.2">
      <c r="A35" s="836" t="s">
        <v>748</v>
      </c>
      <c r="B35" s="837">
        <f>+B36</f>
        <v>336966525</v>
      </c>
      <c r="C35" s="837">
        <f t="shared" ref="C35:G35" si="7">+C36</f>
        <v>336966525</v>
      </c>
      <c r="D35" s="837">
        <f t="shared" si="7"/>
        <v>0</v>
      </c>
      <c r="E35" s="837">
        <f t="shared" si="7"/>
        <v>336966525</v>
      </c>
      <c r="F35" s="837">
        <f t="shared" si="7"/>
        <v>0</v>
      </c>
      <c r="G35" s="837">
        <f t="shared" si="7"/>
        <v>336966525</v>
      </c>
    </row>
    <row r="36" spans="1:7" ht="15.75" x14ac:dyDescent="0.2">
      <c r="A36" s="845" t="s">
        <v>630</v>
      </c>
      <c r="B36" s="846">
        <v>336966525</v>
      </c>
      <c r="C36" s="846">
        <f>+B36</f>
        <v>336966525</v>
      </c>
      <c r="D36" s="846">
        <v>0</v>
      </c>
      <c r="E36" s="846">
        <f>+C36</f>
        <v>336966525</v>
      </c>
      <c r="F36" s="846">
        <v>0</v>
      </c>
      <c r="G36" s="847">
        <f t="shared" ref="G36" si="8">SUM(D36:F36)</f>
        <v>336966525</v>
      </c>
    </row>
  </sheetData>
  <mergeCells count="3">
    <mergeCell ref="A3:G3"/>
    <mergeCell ref="A4:G4"/>
    <mergeCell ref="D5:G5"/>
  </mergeCells>
  <pageMargins left="0.7" right="0.7" top="0.75" bottom="0.75" header="0.3" footer="0.3"/>
  <pageSetup orientation="portrait" r:id="rId1"/>
  <ignoredErrors>
    <ignoredError sqref="A10:A21 A22:A36 B10:G10 B9:G9 E23 B11:D12 F11:G21 B13:C20 B21 G34" formulaRange="1"/>
    <ignoredError sqref="C21 B22 B26:G26 E14:E16 D13 E11:E12 E18 G27:G29 D27:D30 C23 D22:F22 B31:E31 B30:C30 E30 G31 B35:F35 E36 C36" unlockedFormula="1"/>
  </ignoredError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2F0A4-A5D4-4E28-AE22-11F68139FB0E}">
  <sheetPr>
    <pageSetUpPr fitToPage="1"/>
  </sheetPr>
  <dimension ref="A1:F16"/>
  <sheetViews>
    <sheetView showGridLines="0" zoomScaleNormal="100" workbookViewId="0"/>
  </sheetViews>
  <sheetFormatPr baseColWidth="10" defaultColWidth="0" defaultRowHeight="12.75" zeroHeight="1" x14ac:dyDescent="0.2"/>
  <cols>
    <col min="1" max="1" width="36.7109375" style="151" customWidth="1"/>
    <col min="2" max="5" width="15.7109375" style="804" customWidth="1"/>
    <col min="6" max="6" width="18.7109375" style="804" customWidth="1"/>
    <col min="7" max="16384" width="11.42578125" style="151" hidden="1"/>
  </cols>
  <sheetData>
    <row r="1" spans="1:6" ht="18.75" x14ac:dyDescent="0.3">
      <c r="A1" s="311" t="s">
        <v>642</v>
      </c>
    </row>
    <row r="2" spans="1:6" ht="18.75" x14ac:dyDescent="0.3">
      <c r="A2" s="311" t="s">
        <v>726</v>
      </c>
    </row>
    <row r="3" spans="1:6" ht="15.75" x14ac:dyDescent="0.25">
      <c r="A3" s="481" t="s">
        <v>731</v>
      </c>
      <c r="B3" s="1158"/>
      <c r="C3" s="1158"/>
      <c r="D3" s="1158"/>
      <c r="E3" s="1158"/>
    </row>
    <row r="4" spans="1:6" ht="15.75" x14ac:dyDescent="0.25">
      <c r="A4" s="1200" t="s">
        <v>537</v>
      </c>
      <c r="B4" s="1200"/>
      <c r="C4" s="1200"/>
      <c r="D4" s="1200"/>
      <c r="E4" s="1200"/>
      <c r="F4" s="1200"/>
    </row>
    <row r="5" spans="1:6" ht="15.75" x14ac:dyDescent="0.25">
      <c r="A5" s="1201" t="s">
        <v>122</v>
      </c>
      <c r="B5" s="1201"/>
      <c r="C5" s="1201"/>
      <c r="D5" s="1201"/>
      <c r="E5" s="1201"/>
      <c r="F5" s="1201"/>
    </row>
    <row r="6" spans="1:6" s="815" customFormat="1" ht="31.5" x14ac:dyDescent="0.2">
      <c r="A6" s="404" t="s">
        <v>527</v>
      </c>
      <c r="B6" s="119" t="s">
        <v>727</v>
      </c>
      <c r="C6" s="119" t="s">
        <v>728</v>
      </c>
      <c r="D6" s="119" t="s">
        <v>729</v>
      </c>
      <c r="E6" s="119" t="s">
        <v>536</v>
      </c>
      <c r="F6" s="791" t="s">
        <v>128</v>
      </c>
    </row>
    <row r="7" spans="1:6" s="807" customFormat="1" ht="15.75" x14ac:dyDescent="0.2">
      <c r="A7" s="816" t="s">
        <v>709</v>
      </c>
      <c r="B7" s="817">
        <v>3129018070</v>
      </c>
      <c r="C7" s="817">
        <v>39330243</v>
      </c>
      <c r="D7" s="817">
        <v>0</v>
      </c>
      <c r="E7" s="817">
        <v>0</v>
      </c>
      <c r="F7" s="818">
        <f>+SUM(B7:E7)</f>
        <v>3168348313</v>
      </c>
    </row>
    <row r="8" spans="1:6" ht="15.75" x14ac:dyDescent="0.2">
      <c r="A8" s="816" t="s">
        <v>710</v>
      </c>
      <c r="B8" s="817">
        <v>0</v>
      </c>
      <c r="C8" s="817">
        <v>0</v>
      </c>
      <c r="D8" s="817">
        <v>153711024</v>
      </c>
      <c r="E8" s="817">
        <v>0</v>
      </c>
      <c r="F8" s="819">
        <f>+SUM(B8:E8)</f>
        <v>153711024</v>
      </c>
    </row>
    <row r="9" spans="1:6" s="807" customFormat="1" ht="15.75" x14ac:dyDescent="0.2">
      <c r="A9" s="816" t="s">
        <v>490</v>
      </c>
      <c r="B9" s="817">
        <v>0</v>
      </c>
      <c r="C9" s="817">
        <v>0</v>
      </c>
      <c r="D9" s="817">
        <v>4408960</v>
      </c>
      <c r="E9" s="817">
        <v>4293638</v>
      </c>
      <c r="F9" s="819">
        <f>+SUM(B9:E9)</f>
        <v>8702598</v>
      </c>
    </row>
    <row r="10" spans="1:6" s="807" customFormat="1" ht="15.75" x14ac:dyDescent="0.2">
      <c r="A10" s="816" t="s">
        <v>711</v>
      </c>
      <c r="B10" s="817">
        <v>0</v>
      </c>
      <c r="C10" s="817">
        <v>0</v>
      </c>
      <c r="D10" s="817">
        <v>18089029</v>
      </c>
      <c r="E10" s="817">
        <v>0</v>
      </c>
      <c r="F10" s="819">
        <f>+SUM(B10:E10)</f>
        <v>18089029</v>
      </c>
    </row>
    <row r="11" spans="1:6" ht="15.75" x14ac:dyDescent="0.2">
      <c r="A11" s="137" t="s">
        <v>712</v>
      </c>
      <c r="B11" s="817">
        <v>0</v>
      </c>
      <c r="C11" s="817">
        <v>0</v>
      </c>
      <c r="D11" s="817">
        <v>0</v>
      </c>
      <c r="E11" s="817">
        <v>7557380</v>
      </c>
      <c r="F11" s="819">
        <f>+SUM(B11:E11)</f>
        <v>7557380</v>
      </c>
    </row>
    <row r="12" spans="1:6" s="479" customFormat="1" ht="15.75" x14ac:dyDescent="0.2">
      <c r="A12" s="820" t="s">
        <v>721</v>
      </c>
      <c r="B12" s="821">
        <f>+SUM(B7:B11)</f>
        <v>3129018070</v>
      </c>
      <c r="C12" s="821">
        <f t="shared" ref="C12:F12" si="0">+SUM(C7:C11)</f>
        <v>39330243</v>
      </c>
      <c r="D12" s="821">
        <f t="shared" si="0"/>
        <v>176209013</v>
      </c>
      <c r="E12" s="821">
        <f t="shared" si="0"/>
        <v>11851018</v>
      </c>
      <c r="F12" s="821">
        <f t="shared" si="0"/>
        <v>3356408344</v>
      </c>
    </row>
    <row r="13" spans="1:6" ht="15.75" x14ac:dyDescent="0.2">
      <c r="A13" s="822" t="s">
        <v>713</v>
      </c>
      <c r="B13" s="823">
        <v>0</v>
      </c>
      <c r="C13" s="823">
        <v>-715537</v>
      </c>
      <c r="D13" s="823">
        <v>3250647</v>
      </c>
      <c r="E13" s="823">
        <v>0</v>
      </c>
      <c r="F13" s="824">
        <f>+SUM(B13:E13)</f>
        <v>2535110</v>
      </c>
    </row>
    <row r="14" spans="1:6" s="479" customFormat="1" ht="15.75" x14ac:dyDescent="0.2">
      <c r="A14" s="825" t="s">
        <v>486</v>
      </c>
      <c r="B14" s="792">
        <f t="shared" ref="B14:E14" si="1">+B12+B13</f>
        <v>3129018070</v>
      </c>
      <c r="C14" s="792">
        <f t="shared" si="1"/>
        <v>38614706</v>
      </c>
      <c r="D14" s="792">
        <f t="shared" si="1"/>
        <v>179459660</v>
      </c>
      <c r="E14" s="792">
        <f t="shared" si="1"/>
        <v>11851018</v>
      </c>
      <c r="F14" s="792">
        <f>+F12+F13</f>
        <v>3358943454</v>
      </c>
    </row>
    <row r="15" spans="1:6" ht="15.75" x14ac:dyDescent="0.2">
      <c r="A15" s="820" t="s">
        <v>730</v>
      </c>
      <c r="B15" s="826">
        <f>+IFERROR((B14/$F$14),0)</f>
        <v>0.93154830167617342</v>
      </c>
      <c r="C15" s="826">
        <f t="shared" ref="C15:E15" si="2">+IFERROR((C14/$F$14),0)</f>
        <v>1.1496086947821539E-2</v>
      </c>
      <c r="D15" s="826">
        <f t="shared" si="2"/>
        <v>5.3427413249928439E-2</v>
      </c>
      <c r="E15" s="826">
        <f t="shared" si="2"/>
        <v>3.5281981260765817E-3</v>
      </c>
      <c r="F15" s="827">
        <f>+B15+D15+E15+C15</f>
        <v>1</v>
      </c>
    </row>
    <row r="16" spans="1:6" s="804" customFormat="1" hidden="1" x14ac:dyDescent="0.2">
      <c r="A16" s="151"/>
      <c r="B16" s="828"/>
      <c r="C16" s="828"/>
      <c r="D16" s="829"/>
      <c r="E16" s="829"/>
      <c r="F16" s="829"/>
    </row>
  </sheetData>
  <mergeCells count="2">
    <mergeCell ref="A4:F4"/>
    <mergeCell ref="A5:F5"/>
  </mergeCells>
  <printOptions horizontalCentered="1"/>
  <pageMargins left="0.39370078740157483" right="0.39370078740157483" top="0.59055118110236227" bottom="1" header="0" footer="0"/>
  <pageSetup scale="82" orientation="landscape" r:id="rId1"/>
  <headerFooter alignWithMargins="0"/>
  <ignoredErrors>
    <ignoredError sqref="F12" formula="1"/>
  </ignoredError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C184E-DAB7-4ACC-B327-7A414633147D}">
  <sheetPr>
    <pageSetUpPr fitToPage="1"/>
  </sheetPr>
  <dimension ref="A1:F16"/>
  <sheetViews>
    <sheetView showGridLines="0" zoomScaleNormal="100" workbookViewId="0"/>
  </sheetViews>
  <sheetFormatPr baseColWidth="10" defaultColWidth="0" defaultRowHeight="12.75" zeroHeight="1" x14ac:dyDescent="0.2"/>
  <cols>
    <col min="1" max="1" width="36.7109375" style="151" customWidth="1"/>
    <col min="2" max="5" width="15.7109375" style="804" customWidth="1"/>
    <col min="6" max="6" width="18.7109375" style="804" customWidth="1"/>
    <col min="7" max="16384" width="11.42578125" style="151" hidden="1"/>
  </cols>
  <sheetData>
    <row r="1" spans="1:6" ht="18.75" x14ac:dyDescent="0.3">
      <c r="A1" s="311" t="s">
        <v>642</v>
      </c>
    </row>
    <row r="2" spans="1:6" ht="18.75" x14ac:dyDescent="0.3">
      <c r="A2" s="311" t="s">
        <v>732</v>
      </c>
    </row>
    <row r="3" spans="1:6" ht="15.75" x14ac:dyDescent="0.25">
      <c r="A3" s="481" t="s">
        <v>725</v>
      </c>
      <c r="B3" s="1158"/>
      <c r="C3" s="1158"/>
      <c r="D3" s="1158"/>
      <c r="E3" s="1158"/>
    </row>
    <row r="4" spans="1:6" ht="15.75" x14ac:dyDescent="0.25">
      <c r="A4" s="1200" t="s">
        <v>537</v>
      </c>
      <c r="B4" s="1200"/>
      <c r="C4" s="1200"/>
      <c r="D4" s="1200"/>
      <c r="E4" s="1200"/>
      <c r="F4" s="1200"/>
    </row>
    <row r="5" spans="1:6" ht="15.75" x14ac:dyDescent="0.25">
      <c r="A5" s="1201" t="s">
        <v>122</v>
      </c>
      <c r="B5" s="1201"/>
      <c r="C5" s="1201"/>
      <c r="D5" s="1201"/>
      <c r="E5" s="1201"/>
      <c r="F5" s="1201"/>
    </row>
    <row r="6" spans="1:6" s="815" customFormat="1" ht="31.5" x14ac:dyDescent="0.2">
      <c r="A6" s="404" t="s">
        <v>527</v>
      </c>
      <c r="B6" s="119" t="s">
        <v>727</v>
      </c>
      <c r="C6" s="119" t="s">
        <v>728</v>
      </c>
      <c r="D6" s="119" t="s">
        <v>729</v>
      </c>
      <c r="E6" s="119" t="s">
        <v>536</v>
      </c>
      <c r="F6" s="791" t="s">
        <v>129</v>
      </c>
    </row>
    <row r="7" spans="1:6" s="807" customFormat="1" ht="15.75" x14ac:dyDescent="0.2">
      <c r="A7" s="816" t="s">
        <v>709</v>
      </c>
      <c r="B7" s="817">
        <v>2225681386</v>
      </c>
      <c r="C7" s="817">
        <v>22399680</v>
      </c>
      <c r="D7" s="830">
        <v>0</v>
      </c>
      <c r="E7" s="830">
        <v>0</v>
      </c>
      <c r="F7" s="818">
        <f>+SUM(B7:E7)</f>
        <v>2248081066</v>
      </c>
    </row>
    <row r="8" spans="1:6" ht="15.75" x14ac:dyDescent="0.2">
      <c r="A8" s="816" t="s">
        <v>710</v>
      </c>
      <c r="B8" s="823">
        <v>0</v>
      </c>
      <c r="C8" s="823">
        <v>0</v>
      </c>
      <c r="D8" s="824">
        <v>217750343</v>
      </c>
      <c r="E8" s="823">
        <v>0</v>
      </c>
      <c r="F8" s="819">
        <f>+SUM(B8:E8)</f>
        <v>217750343</v>
      </c>
    </row>
    <row r="9" spans="1:6" s="807" customFormat="1" ht="15.75" x14ac:dyDescent="0.2">
      <c r="A9" s="816" t="s">
        <v>490</v>
      </c>
      <c r="B9" s="823">
        <v>0</v>
      </c>
      <c r="C9" s="823">
        <v>0</v>
      </c>
      <c r="D9" s="824">
        <v>7111740</v>
      </c>
      <c r="E9" s="824">
        <v>7792997</v>
      </c>
      <c r="F9" s="819">
        <f>+SUM(B9:E9)</f>
        <v>14904737</v>
      </c>
    </row>
    <row r="10" spans="1:6" s="807" customFormat="1" ht="15.75" x14ac:dyDescent="0.2">
      <c r="A10" s="816" t="s">
        <v>711</v>
      </c>
      <c r="B10" s="823">
        <v>0</v>
      </c>
      <c r="C10" s="823">
        <v>0</v>
      </c>
      <c r="D10" s="824">
        <v>30714184</v>
      </c>
      <c r="E10" s="823">
        <v>0</v>
      </c>
      <c r="F10" s="819">
        <f>+SUM(B10:E10)</f>
        <v>30714184</v>
      </c>
    </row>
    <row r="11" spans="1:6" ht="15.75" x14ac:dyDescent="0.2">
      <c r="A11" s="137" t="s">
        <v>712</v>
      </c>
      <c r="B11" s="823">
        <v>0</v>
      </c>
      <c r="C11" s="823">
        <v>0</v>
      </c>
      <c r="D11" s="823">
        <v>0</v>
      </c>
      <c r="E11" s="824">
        <v>14380665</v>
      </c>
      <c r="F11" s="819">
        <f>+SUM(B11:E11)</f>
        <v>14380665</v>
      </c>
    </row>
    <row r="12" spans="1:6" s="479" customFormat="1" ht="15.75" x14ac:dyDescent="0.2">
      <c r="A12" s="820" t="s">
        <v>721</v>
      </c>
      <c r="B12" s="821">
        <f>+SUM(B7:B11)</f>
        <v>2225681386</v>
      </c>
      <c r="C12" s="821">
        <f t="shared" ref="C12:F12" si="0">+SUM(C7:C11)</f>
        <v>22399680</v>
      </c>
      <c r="D12" s="821">
        <f t="shared" si="0"/>
        <v>255576267</v>
      </c>
      <c r="E12" s="821">
        <f t="shared" si="0"/>
        <v>22173662</v>
      </c>
      <c r="F12" s="821">
        <f t="shared" si="0"/>
        <v>2525830995</v>
      </c>
    </row>
    <row r="13" spans="1:6" ht="15.75" x14ac:dyDescent="0.2">
      <c r="A13" s="822" t="s">
        <v>713</v>
      </c>
      <c r="B13" s="823">
        <v>0</v>
      </c>
      <c r="C13" s="823">
        <v>0</v>
      </c>
      <c r="D13" s="823">
        <v>3918706</v>
      </c>
      <c r="E13" s="823">
        <v>0</v>
      </c>
      <c r="F13" s="824">
        <f>+SUM(B13:E13)</f>
        <v>3918706</v>
      </c>
    </row>
    <row r="14" spans="1:6" s="479" customFormat="1" ht="15.75" x14ac:dyDescent="0.2">
      <c r="A14" s="825" t="s">
        <v>486</v>
      </c>
      <c r="B14" s="792">
        <f t="shared" ref="B14:E14" si="1">+B12+B13</f>
        <v>2225681386</v>
      </c>
      <c r="C14" s="792">
        <f t="shared" si="1"/>
        <v>22399680</v>
      </c>
      <c r="D14" s="792">
        <f t="shared" si="1"/>
        <v>259494973</v>
      </c>
      <c r="E14" s="792">
        <f t="shared" si="1"/>
        <v>22173662</v>
      </c>
      <c r="F14" s="792">
        <f>+F12+F13</f>
        <v>2529749701</v>
      </c>
    </row>
    <row r="15" spans="1:6" ht="15.75" x14ac:dyDescent="0.2">
      <c r="A15" s="820" t="s">
        <v>730</v>
      </c>
      <c r="B15" s="826">
        <f>+IFERROR((B14/$F$14),0)</f>
        <v>0.87980300387828769</v>
      </c>
      <c r="C15" s="826">
        <f t="shared" ref="C15:E15" si="2">+IFERROR((C14/$F$14),0)</f>
        <v>8.8545044559726581E-3</v>
      </c>
      <c r="D15" s="826">
        <f t="shared" si="2"/>
        <v>0.10257733122665166</v>
      </c>
      <c r="E15" s="826">
        <f t="shared" si="2"/>
        <v>8.7651604390880412E-3</v>
      </c>
      <c r="F15" s="827">
        <f>+B15+D15+E15+C15</f>
        <v>1</v>
      </c>
    </row>
    <row r="16" spans="1:6" s="804" customFormat="1" hidden="1" x14ac:dyDescent="0.2">
      <c r="A16" s="151"/>
      <c r="B16" s="828"/>
      <c r="C16" s="828"/>
      <c r="D16" s="829"/>
      <c r="E16" s="829"/>
      <c r="F16" s="829"/>
    </row>
  </sheetData>
  <mergeCells count="2">
    <mergeCell ref="A4:F4"/>
    <mergeCell ref="A5:F5"/>
  </mergeCells>
  <printOptions horizontalCentered="1"/>
  <pageMargins left="0.39370078740157483" right="0.39370078740157483" top="0.59055118110236227" bottom="1" header="0" footer="0"/>
  <pageSetup scale="82" orientation="landscape" r:id="rId1"/>
  <headerFooter alignWithMargins="0"/>
  <ignoredErrors>
    <ignoredError sqref="F12" formula="1"/>
  </ignoredError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466DD-6EF9-4672-9BFA-2AFB4C3024DD}">
  <dimension ref="A1:I31"/>
  <sheetViews>
    <sheetView showGridLines="0" zoomScaleNormal="100" workbookViewId="0"/>
  </sheetViews>
  <sheetFormatPr baseColWidth="10" defaultColWidth="0" defaultRowHeight="12.75" zeroHeight="1" x14ac:dyDescent="0.2"/>
  <cols>
    <col min="1" max="1" width="40.28515625" style="35" customWidth="1"/>
    <col min="2" max="3" width="17.5703125" style="35" customWidth="1"/>
    <col min="4" max="4" width="7.85546875" style="35" hidden="1" customWidth="1"/>
    <col min="5" max="5" width="16.5703125" style="35" hidden="1" customWidth="1"/>
    <col min="6" max="6" width="14.42578125" style="35" hidden="1" customWidth="1"/>
    <col min="7" max="9" width="0" style="35" hidden="1" customWidth="1"/>
    <col min="10" max="16384" width="11.42578125" style="35" hidden="1"/>
  </cols>
  <sheetData>
    <row r="1" spans="1:9" ht="15.75" customHeight="1" x14ac:dyDescent="0.3">
      <c r="A1" s="32" t="s">
        <v>310</v>
      </c>
    </row>
    <row r="2" spans="1:9" ht="15.75" x14ac:dyDescent="0.25">
      <c r="A2" s="1200" t="s">
        <v>127</v>
      </c>
      <c r="B2" s="1200"/>
      <c r="C2" s="1200"/>
    </row>
    <row r="3" spans="1:9" ht="15.75" x14ac:dyDescent="0.2">
      <c r="A3" s="1199" t="s">
        <v>122</v>
      </c>
      <c r="B3" s="1199"/>
      <c r="C3" s="1199"/>
    </row>
    <row r="4" spans="1:9" s="106" customFormat="1" ht="34.5" customHeight="1" x14ac:dyDescent="0.2">
      <c r="A4" s="183" t="s">
        <v>109</v>
      </c>
      <c r="B4" s="236" t="s">
        <v>128</v>
      </c>
      <c r="C4" s="236" t="s">
        <v>129</v>
      </c>
    </row>
    <row r="5" spans="1:9" ht="15.75" x14ac:dyDescent="0.25">
      <c r="A5" s="278" t="s">
        <v>292</v>
      </c>
      <c r="B5" s="279">
        <f>+SUM(B6:B8)</f>
        <v>77593809</v>
      </c>
      <c r="C5" s="279">
        <f>+SUM(C6:C8)</f>
        <v>70548245</v>
      </c>
    </row>
    <row r="6" spans="1:9" ht="15.75" x14ac:dyDescent="0.25">
      <c r="A6" s="280" t="s">
        <v>293</v>
      </c>
      <c r="B6" s="281">
        <v>20315887</v>
      </c>
      <c r="C6" s="281">
        <v>18530736</v>
      </c>
    </row>
    <row r="7" spans="1:9" ht="15.75" x14ac:dyDescent="0.25">
      <c r="A7" s="282" t="s">
        <v>294</v>
      </c>
      <c r="B7" s="283">
        <v>54859389</v>
      </c>
      <c r="C7" s="283">
        <v>49809325</v>
      </c>
    </row>
    <row r="8" spans="1:9" ht="15.75" x14ac:dyDescent="0.25">
      <c r="A8" s="282" t="s">
        <v>295</v>
      </c>
      <c r="B8" s="284">
        <v>2418533</v>
      </c>
      <c r="C8" s="284">
        <v>2208184</v>
      </c>
    </row>
    <row r="9" spans="1:9" s="43" customFormat="1" ht="15.75" x14ac:dyDescent="0.25">
      <c r="A9" s="285" t="s">
        <v>296</v>
      </c>
      <c r="B9" s="286">
        <f>+B10+B11</f>
        <v>57195665</v>
      </c>
      <c r="C9" s="286">
        <f>+C10+C11</f>
        <v>50286589</v>
      </c>
    </row>
    <row r="10" spans="1:9" ht="15.75" x14ac:dyDescent="0.25">
      <c r="A10" s="280" t="s">
        <v>297</v>
      </c>
      <c r="B10" s="283">
        <v>2249431</v>
      </c>
      <c r="C10" s="283">
        <v>2138083</v>
      </c>
      <c r="E10" s="287"/>
      <c r="F10" s="287"/>
      <c r="H10" s="111"/>
    </row>
    <row r="11" spans="1:9" ht="15.75" x14ac:dyDescent="0.25">
      <c r="A11" s="280" t="s">
        <v>298</v>
      </c>
      <c r="B11" s="281">
        <v>54946234</v>
      </c>
      <c r="C11" s="283">
        <v>48148506</v>
      </c>
      <c r="E11" s="287"/>
      <c r="F11" s="287"/>
      <c r="G11" s="287"/>
      <c r="H11" s="287"/>
      <c r="I11" s="287"/>
    </row>
    <row r="12" spans="1:9" ht="15.75" x14ac:dyDescent="0.25">
      <c r="A12" s="50" t="s">
        <v>123</v>
      </c>
      <c r="B12" s="288">
        <f>+B5+B9</f>
        <v>134789474</v>
      </c>
      <c r="C12" s="288">
        <f>+C5+C9</f>
        <v>120834834</v>
      </c>
      <c r="E12" s="287"/>
      <c r="F12" s="287"/>
      <c r="G12" s="287"/>
      <c r="H12" s="287"/>
      <c r="I12" s="287"/>
    </row>
    <row r="14" spans="1:9" s="130" customFormat="1" hidden="1" x14ac:dyDescent="0.2"/>
    <row r="15" spans="1:9" s="130" customFormat="1" hidden="1" x14ac:dyDescent="0.2"/>
    <row r="16" spans="1:9" s="130" customFormat="1" hidden="1" x14ac:dyDescent="0.2"/>
    <row r="17" s="130" customFormat="1" hidden="1" x14ac:dyDescent="0.2"/>
    <row r="18" s="130" customFormat="1" hidden="1" x14ac:dyDescent="0.2"/>
    <row r="19" s="130" customFormat="1" hidden="1" x14ac:dyDescent="0.2"/>
    <row r="20" s="130" customFormat="1" hidden="1" x14ac:dyDescent="0.2"/>
    <row r="21" s="130" customFormat="1" hidden="1" x14ac:dyDescent="0.2"/>
    <row r="22" s="130" customFormat="1" hidden="1" x14ac:dyDescent="0.2"/>
    <row r="23" s="130" customFormat="1" hidden="1" x14ac:dyDescent="0.2"/>
    <row r="24" s="130" customFormat="1" hidden="1" x14ac:dyDescent="0.2"/>
    <row r="25" s="130" customFormat="1" hidden="1" x14ac:dyDescent="0.2"/>
    <row r="26" s="130" customFormat="1" hidden="1" x14ac:dyDescent="0.2"/>
    <row r="27" s="130" customFormat="1" hidden="1" x14ac:dyDescent="0.2"/>
    <row r="28" s="130" customFormat="1" hidden="1" x14ac:dyDescent="0.2"/>
    <row r="29" s="130" customFormat="1" hidden="1" x14ac:dyDescent="0.2"/>
    <row r="30" s="130" customFormat="1" hidden="1" x14ac:dyDescent="0.2"/>
    <row r="31" s="130" customFormat="1" hidden="1" x14ac:dyDescent="0.2"/>
  </sheetData>
  <mergeCells count="2">
    <mergeCell ref="A2:C2"/>
    <mergeCell ref="A3:C3"/>
  </mergeCells>
  <pageMargins left="0.75" right="0.75" top="1" bottom="1" header="0" footer="0"/>
  <pageSetup orientation="landscape" r:id="rId1"/>
  <headerFooter alignWithMargins="0"/>
  <ignoredErrors>
    <ignoredError sqref="B5:C12" unlockedFormula="1"/>
  </ignoredErrors>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F22A26-C4B2-4AE3-9744-297B4BC0322D}">
  <dimension ref="A1:WVF47"/>
  <sheetViews>
    <sheetView showGridLines="0" zoomScaleNormal="100" workbookViewId="0"/>
  </sheetViews>
  <sheetFormatPr baseColWidth="10" defaultColWidth="0" defaultRowHeight="12.75" zeroHeight="1" x14ac:dyDescent="0.2"/>
  <cols>
    <col min="1" max="1" width="60.7109375" style="35" customWidth="1"/>
    <col min="2" max="2" width="15" style="35" customWidth="1"/>
    <col min="3" max="3" width="15" style="289" customWidth="1"/>
    <col min="4" max="4" width="15" style="35" customWidth="1"/>
    <col min="5" max="247" width="11.42578125" style="35" hidden="1"/>
    <col min="248" max="248" width="1.28515625" style="35" hidden="1"/>
    <col min="249" max="249" width="57.42578125" style="35" hidden="1"/>
    <col min="250" max="250" width="0.5703125" style="35" hidden="1"/>
    <col min="251" max="251" width="25.7109375" style="35" hidden="1"/>
    <col min="252" max="252" width="0.42578125" style="35" hidden="1"/>
    <col min="253" max="253" width="25.7109375" style="35" hidden="1"/>
    <col min="254" max="254" width="0.85546875" style="35" hidden="1"/>
    <col min="255" max="503" width="11.42578125" style="35" hidden="1"/>
    <col min="504" max="504" width="1.28515625" style="35" hidden="1"/>
    <col min="505" max="505" width="57.42578125" style="35" hidden="1"/>
    <col min="506" max="506" width="0.5703125" style="35" hidden="1"/>
    <col min="507" max="507" width="25.7109375" style="35" hidden="1"/>
    <col min="508" max="508" width="0.42578125" style="35" hidden="1"/>
    <col min="509" max="509" width="25.7109375" style="35" hidden="1"/>
    <col min="510" max="510" width="0.85546875" style="35" hidden="1"/>
    <col min="511" max="759" width="11.42578125" style="35" hidden="1"/>
    <col min="760" max="760" width="1.28515625" style="35" hidden="1"/>
    <col min="761" max="761" width="57.42578125" style="35" hidden="1"/>
    <col min="762" max="762" width="0.5703125" style="35" hidden="1"/>
    <col min="763" max="763" width="25.7109375" style="35" hidden="1"/>
    <col min="764" max="764" width="0.42578125" style="35" hidden="1"/>
    <col min="765" max="765" width="25.7109375" style="35" hidden="1"/>
    <col min="766" max="766" width="0.85546875" style="35" hidden="1"/>
    <col min="767" max="1015" width="11.42578125" style="35" hidden="1"/>
    <col min="1016" max="1016" width="1.28515625" style="35" hidden="1"/>
    <col min="1017" max="1017" width="57.42578125" style="35" hidden="1"/>
    <col min="1018" max="1018" width="0.5703125" style="35" hidden="1"/>
    <col min="1019" max="1019" width="25.7109375" style="35" hidden="1"/>
    <col min="1020" max="1020" width="0.42578125" style="35" hidden="1"/>
    <col min="1021" max="1021" width="25.7109375" style="35" hidden="1"/>
    <col min="1022" max="1022" width="0.85546875" style="35" hidden="1"/>
    <col min="1023" max="1271" width="11.42578125" style="35" hidden="1"/>
    <col min="1272" max="1272" width="1.28515625" style="35" hidden="1"/>
    <col min="1273" max="1273" width="57.42578125" style="35" hidden="1"/>
    <col min="1274" max="1274" width="0.5703125" style="35" hidden="1"/>
    <col min="1275" max="1275" width="25.7109375" style="35" hidden="1"/>
    <col min="1276" max="1276" width="0.42578125" style="35" hidden="1"/>
    <col min="1277" max="1277" width="25.7109375" style="35" hidden="1"/>
    <col min="1278" max="1278" width="0.85546875" style="35" hidden="1"/>
    <col min="1279" max="1527" width="11.42578125" style="35" hidden="1"/>
    <col min="1528" max="1528" width="1.28515625" style="35" hidden="1"/>
    <col min="1529" max="1529" width="57.42578125" style="35" hidden="1"/>
    <col min="1530" max="1530" width="0.5703125" style="35" hidden="1"/>
    <col min="1531" max="1531" width="25.7109375" style="35" hidden="1"/>
    <col min="1532" max="1532" width="0.42578125" style="35" hidden="1"/>
    <col min="1533" max="1533" width="25.7109375" style="35" hidden="1"/>
    <col min="1534" max="1534" width="0.85546875" style="35" hidden="1"/>
    <col min="1535" max="1783" width="11.42578125" style="35" hidden="1"/>
    <col min="1784" max="1784" width="1.28515625" style="35" hidden="1"/>
    <col min="1785" max="1785" width="57.42578125" style="35" hidden="1"/>
    <col min="1786" max="1786" width="0.5703125" style="35" hidden="1"/>
    <col min="1787" max="1787" width="25.7109375" style="35" hidden="1"/>
    <col min="1788" max="1788" width="0.42578125" style="35" hidden="1"/>
    <col min="1789" max="1789" width="25.7109375" style="35" hidden="1"/>
    <col min="1790" max="1790" width="0.85546875" style="35" hidden="1"/>
    <col min="1791" max="2039" width="11.42578125" style="35" hidden="1"/>
    <col min="2040" max="2040" width="1.28515625" style="35" hidden="1"/>
    <col min="2041" max="2041" width="57.42578125" style="35" hidden="1"/>
    <col min="2042" max="2042" width="0.5703125" style="35" hidden="1"/>
    <col min="2043" max="2043" width="25.7109375" style="35" hidden="1"/>
    <col min="2044" max="2044" width="0.42578125" style="35" hidden="1"/>
    <col min="2045" max="2045" width="25.7109375" style="35" hidden="1"/>
    <col min="2046" max="2046" width="0.85546875" style="35" hidden="1"/>
    <col min="2047" max="2295" width="11.42578125" style="35" hidden="1"/>
    <col min="2296" max="2296" width="1.28515625" style="35" hidden="1"/>
    <col min="2297" max="2297" width="57.42578125" style="35" hidden="1"/>
    <col min="2298" max="2298" width="0.5703125" style="35" hidden="1"/>
    <col min="2299" max="2299" width="25.7109375" style="35" hidden="1"/>
    <col min="2300" max="2300" width="0.42578125" style="35" hidden="1"/>
    <col min="2301" max="2301" width="25.7109375" style="35" hidden="1"/>
    <col min="2302" max="2302" width="0.85546875" style="35" hidden="1"/>
    <col min="2303" max="2551" width="11.42578125" style="35" hidden="1"/>
    <col min="2552" max="2552" width="1.28515625" style="35" hidden="1"/>
    <col min="2553" max="2553" width="57.42578125" style="35" hidden="1"/>
    <col min="2554" max="2554" width="0.5703125" style="35" hidden="1"/>
    <col min="2555" max="2555" width="25.7109375" style="35" hidden="1"/>
    <col min="2556" max="2556" width="0.42578125" style="35" hidden="1"/>
    <col min="2557" max="2557" width="25.7109375" style="35" hidden="1"/>
    <col min="2558" max="2558" width="0.85546875" style="35" hidden="1"/>
    <col min="2559" max="2807" width="11.42578125" style="35" hidden="1"/>
    <col min="2808" max="2808" width="1.28515625" style="35" hidden="1"/>
    <col min="2809" max="2809" width="57.42578125" style="35" hidden="1"/>
    <col min="2810" max="2810" width="0.5703125" style="35" hidden="1"/>
    <col min="2811" max="2811" width="25.7109375" style="35" hidden="1"/>
    <col min="2812" max="2812" width="0.42578125" style="35" hidden="1"/>
    <col min="2813" max="2813" width="25.7109375" style="35" hidden="1"/>
    <col min="2814" max="2814" width="0.85546875" style="35" hidden="1"/>
    <col min="2815" max="3063" width="11.42578125" style="35" hidden="1"/>
    <col min="3064" max="3064" width="1.28515625" style="35" hidden="1"/>
    <col min="3065" max="3065" width="57.42578125" style="35" hidden="1"/>
    <col min="3066" max="3066" width="0.5703125" style="35" hidden="1"/>
    <col min="3067" max="3067" width="25.7109375" style="35" hidden="1"/>
    <col min="3068" max="3068" width="0.42578125" style="35" hidden="1"/>
    <col min="3069" max="3069" width="25.7109375" style="35" hidden="1"/>
    <col min="3070" max="3070" width="0.85546875" style="35" hidden="1"/>
    <col min="3071" max="3319" width="11.42578125" style="35" hidden="1"/>
    <col min="3320" max="3320" width="1.28515625" style="35" hidden="1"/>
    <col min="3321" max="3321" width="57.42578125" style="35" hidden="1"/>
    <col min="3322" max="3322" width="0.5703125" style="35" hidden="1"/>
    <col min="3323" max="3323" width="25.7109375" style="35" hidden="1"/>
    <col min="3324" max="3324" width="0.42578125" style="35" hidden="1"/>
    <col min="3325" max="3325" width="25.7109375" style="35" hidden="1"/>
    <col min="3326" max="3326" width="0.85546875" style="35" hidden="1"/>
    <col min="3327" max="3575" width="11.42578125" style="35" hidden="1"/>
    <col min="3576" max="3576" width="1.28515625" style="35" hidden="1"/>
    <col min="3577" max="3577" width="57.42578125" style="35" hidden="1"/>
    <col min="3578" max="3578" width="0.5703125" style="35" hidden="1"/>
    <col min="3579" max="3579" width="25.7109375" style="35" hidden="1"/>
    <col min="3580" max="3580" width="0.42578125" style="35" hidden="1"/>
    <col min="3581" max="3581" width="25.7109375" style="35" hidden="1"/>
    <col min="3582" max="3582" width="0.85546875" style="35" hidden="1"/>
    <col min="3583" max="3831" width="11.42578125" style="35" hidden="1"/>
    <col min="3832" max="3832" width="1.28515625" style="35" hidden="1"/>
    <col min="3833" max="3833" width="57.42578125" style="35" hidden="1"/>
    <col min="3834" max="3834" width="0.5703125" style="35" hidden="1"/>
    <col min="3835" max="3835" width="25.7109375" style="35" hidden="1"/>
    <col min="3836" max="3836" width="0.42578125" style="35" hidden="1"/>
    <col min="3837" max="3837" width="25.7109375" style="35" hidden="1"/>
    <col min="3838" max="3838" width="0.85546875" style="35" hidden="1"/>
    <col min="3839" max="4087" width="11.42578125" style="35" hidden="1"/>
    <col min="4088" max="4088" width="1.28515625" style="35" hidden="1"/>
    <col min="4089" max="4089" width="57.42578125" style="35" hidden="1"/>
    <col min="4090" max="4090" width="0.5703125" style="35" hidden="1"/>
    <col min="4091" max="4091" width="25.7109375" style="35" hidden="1"/>
    <col min="4092" max="4092" width="0.42578125" style="35" hidden="1"/>
    <col min="4093" max="4093" width="25.7109375" style="35" hidden="1"/>
    <col min="4094" max="4094" width="0.85546875" style="35" hidden="1"/>
    <col min="4095" max="4343" width="11.42578125" style="35" hidden="1"/>
    <col min="4344" max="4344" width="1.28515625" style="35" hidden="1"/>
    <col min="4345" max="4345" width="57.42578125" style="35" hidden="1"/>
    <col min="4346" max="4346" width="0.5703125" style="35" hidden="1"/>
    <col min="4347" max="4347" width="25.7109375" style="35" hidden="1"/>
    <col min="4348" max="4348" width="0.42578125" style="35" hidden="1"/>
    <col min="4349" max="4349" width="25.7109375" style="35" hidden="1"/>
    <col min="4350" max="4350" width="0.85546875" style="35" hidden="1"/>
    <col min="4351" max="4599" width="11.42578125" style="35" hidden="1"/>
    <col min="4600" max="4600" width="1.28515625" style="35" hidden="1"/>
    <col min="4601" max="4601" width="57.42578125" style="35" hidden="1"/>
    <col min="4602" max="4602" width="0.5703125" style="35" hidden="1"/>
    <col min="4603" max="4603" width="25.7109375" style="35" hidden="1"/>
    <col min="4604" max="4604" width="0.42578125" style="35" hidden="1"/>
    <col min="4605" max="4605" width="25.7109375" style="35" hidden="1"/>
    <col min="4606" max="4606" width="0.85546875" style="35" hidden="1"/>
    <col min="4607" max="4855" width="11.42578125" style="35" hidden="1"/>
    <col min="4856" max="4856" width="1.28515625" style="35" hidden="1"/>
    <col min="4857" max="4857" width="57.42578125" style="35" hidden="1"/>
    <col min="4858" max="4858" width="0.5703125" style="35" hidden="1"/>
    <col min="4859" max="4859" width="25.7109375" style="35" hidden="1"/>
    <col min="4860" max="4860" width="0.42578125" style="35" hidden="1"/>
    <col min="4861" max="4861" width="25.7109375" style="35" hidden="1"/>
    <col min="4862" max="4862" width="0.85546875" style="35" hidden="1"/>
    <col min="4863" max="5111" width="11.42578125" style="35" hidden="1"/>
    <col min="5112" max="5112" width="1.28515625" style="35" hidden="1"/>
    <col min="5113" max="5113" width="57.42578125" style="35" hidden="1"/>
    <col min="5114" max="5114" width="0.5703125" style="35" hidden="1"/>
    <col min="5115" max="5115" width="25.7109375" style="35" hidden="1"/>
    <col min="5116" max="5116" width="0.42578125" style="35" hidden="1"/>
    <col min="5117" max="5117" width="25.7109375" style="35" hidden="1"/>
    <col min="5118" max="5118" width="0.85546875" style="35" hidden="1"/>
    <col min="5119" max="5367" width="11.42578125" style="35" hidden="1"/>
    <col min="5368" max="5368" width="1.28515625" style="35" hidden="1"/>
    <col min="5369" max="5369" width="57.42578125" style="35" hidden="1"/>
    <col min="5370" max="5370" width="0.5703125" style="35" hidden="1"/>
    <col min="5371" max="5371" width="25.7109375" style="35" hidden="1"/>
    <col min="5372" max="5372" width="0.42578125" style="35" hidden="1"/>
    <col min="5373" max="5373" width="25.7109375" style="35" hidden="1"/>
    <col min="5374" max="5374" width="0.85546875" style="35" hidden="1"/>
    <col min="5375" max="5623" width="11.42578125" style="35" hidden="1"/>
    <col min="5624" max="5624" width="1.28515625" style="35" hidden="1"/>
    <col min="5625" max="5625" width="57.42578125" style="35" hidden="1"/>
    <col min="5626" max="5626" width="0.5703125" style="35" hidden="1"/>
    <col min="5627" max="5627" width="25.7109375" style="35" hidden="1"/>
    <col min="5628" max="5628" width="0.42578125" style="35" hidden="1"/>
    <col min="5629" max="5629" width="25.7109375" style="35" hidden="1"/>
    <col min="5630" max="5630" width="0.85546875" style="35" hidden="1"/>
    <col min="5631" max="5879" width="11.42578125" style="35" hidden="1"/>
    <col min="5880" max="5880" width="1.28515625" style="35" hidden="1"/>
    <col min="5881" max="5881" width="57.42578125" style="35" hidden="1"/>
    <col min="5882" max="5882" width="0.5703125" style="35" hidden="1"/>
    <col min="5883" max="5883" width="25.7109375" style="35" hidden="1"/>
    <col min="5884" max="5884" width="0.42578125" style="35" hidden="1"/>
    <col min="5885" max="5885" width="25.7109375" style="35" hidden="1"/>
    <col min="5886" max="5886" width="0.85546875" style="35" hidden="1"/>
    <col min="5887" max="6135" width="11.42578125" style="35" hidden="1"/>
    <col min="6136" max="6136" width="1.28515625" style="35" hidden="1"/>
    <col min="6137" max="6137" width="57.42578125" style="35" hidden="1"/>
    <col min="6138" max="6138" width="0.5703125" style="35" hidden="1"/>
    <col min="6139" max="6139" width="25.7109375" style="35" hidden="1"/>
    <col min="6140" max="6140" width="0.42578125" style="35" hidden="1"/>
    <col min="6141" max="6141" width="25.7109375" style="35" hidden="1"/>
    <col min="6142" max="6142" width="0.85546875" style="35" hidden="1"/>
    <col min="6143" max="6391" width="11.42578125" style="35" hidden="1"/>
    <col min="6392" max="6392" width="1.28515625" style="35" hidden="1"/>
    <col min="6393" max="6393" width="57.42578125" style="35" hidden="1"/>
    <col min="6394" max="6394" width="0.5703125" style="35" hidden="1"/>
    <col min="6395" max="6395" width="25.7109375" style="35" hidden="1"/>
    <col min="6396" max="6396" width="0.42578125" style="35" hidden="1"/>
    <col min="6397" max="6397" width="25.7109375" style="35" hidden="1"/>
    <col min="6398" max="6398" width="0.85546875" style="35" hidden="1"/>
    <col min="6399" max="6647" width="11.42578125" style="35" hidden="1"/>
    <col min="6648" max="6648" width="1.28515625" style="35" hidden="1"/>
    <col min="6649" max="6649" width="57.42578125" style="35" hidden="1"/>
    <col min="6650" max="6650" width="0.5703125" style="35" hidden="1"/>
    <col min="6651" max="6651" width="25.7109375" style="35" hidden="1"/>
    <col min="6652" max="6652" width="0.42578125" style="35" hidden="1"/>
    <col min="6653" max="6653" width="25.7109375" style="35" hidden="1"/>
    <col min="6654" max="6654" width="0.85546875" style="35" hidden="1"/>
    <col min="6655" max="6903" width="11.42578125" style="35" hidden="1"/>
    <col min="6904" max="6904" width="1.28515625" style="35" hidden="1"/>
    <col min="6905" max="6905" width="57.42578125" style="35" hidden="1"/>
    <col min="6906" max="6906" width="0.5703125" style="35" hidden="1"/>
    <col min="6907" max="6907" width="25.7109375" style="35" hidden="1"/>
    <col min="6908" max="6908" width="0.42578125" style="35" hidden="1"/>
    <col min="6909" max="6909" width="25.7109375" style="35" hidden="1"/>
    <col min="6910" max="6910" width="0.85546875" style="35" hidden="1"/>
    <col min="6911" max="7159" width="11.42578125" style="35" hidden="1"/>
    <col min="7160" max="7160" width="1.28515625" style="35" hidden="1"/>
    <col min="7161" max="7161" width="57.42578125" style="35" hidden="1"/>
    <col min="7162" max="7162" width="0.5703125" style="35" hidden="1"/>
    <col min="7163" max="7163" width="25.7109375" style="35" hidden="1"/>
    <col min="7164" max="7164" width="0.42578125" style="35" hidden="1"/>
    <col min="7165" max="7165" width="25.7109375" style="35" hidden="1"/>
    <col min="7166" max="7166" width="0.85546875" style="35" hidden="1"/>
    <col min="7167" max="7415" width="11.42578125" style="35" hidden="1"/>
    <col min="7416" max="7416" width="1.28515625" style="35" hidden="1"/>
    <col min="7417" max="7417" width="57.42578125" style="35" hidden="1"/>
    <col min="7418" max="7418" width="0.5703125" style="35" hidden="1"/>
    <col min="7419" max="7419" width="25.7109375" style="35" hidden="1"/>
    <col min="7420" max="7420" width="0.42578125" style="35" hidden="1"/>
    <col min="7421" max="7421" width="25.7109375" style="35" hidden="1"/>
    <col min="7422" max="7422" width="0.85546875" style="35" hidden="1"/>
    <col min="7423" max="7671" width="11.42578125" style="35" hidden="1"/>
    <col min="7672" max="7672" width="1.28515625" style="35" hidden="1"/>
    <col min="7673" max="7673" width="57.42578125" style="35" hidden="1"/>
    <col min="7674" max="7674" width="0.5703125" style="35" hidden="1"/>
    <col min="7675" max="7675" width="25.7109375" style="35" hidden="1"/>
    <col min="7676" max="7676" width="0.42578125" style="35" hidden="1"/>
    <col min="7677" max="7677" width="25.7109375" style="35" hidden="1"/>
    <col min="7678" max="7678" width="0.85546875" style="35" hidden="1"/>
    <col min="7679" max="7927" width="11.42578125" style="35" hidden="1"/>
    <col min="7928" max="7928" width="1.28515625" style="35" hidden="1"/>
    <col min="7929" max="7929" width="57.42578125" style="35" hidden="1"/>
    <col min="7930" max="7930" width="0.5703125" style="35" hidden="1"/>
    <col min="7931" max="7931" width="25.7109375" style="35" hidden="1"/>
    <col min="7932" max="7932" width="0.42578125" style="35" hidden="1"/>
    <col min="7933" max="7933" width="25.7109375" style="35" hidden="1"/>
    <col min="7934" max="7934" width="0.85546875" style="35" hidden="1"/>
    <col min="7935" max="8183" width="11.42578125" style="35" hidden="1"/>
    <col min="8184" max="8184" width="1.28515625" style="35" hidden="1"/>
    <col min="8185" max="8185" width="57.42578125" style="35" hidden="1"/>
    <col min="8186" max="8186" width="0.5703125" style="35" hidden="1"/>
    <col min="8187" max="8187" width="25.7109375" style="35" hidden="1"/>
    <col min="8188" max="8188" width="0.42578125" style="35" hidden="1"/>
    <col min="8189" max="8189" width="25.7109375" style="35" hidden="1"/>
    <col min="8190" max="8190" width="0.85546875" style="35" hidden="1"/>
    <col min="8191" max="8439" width="11.42578125" style="35" hidden="1"/>
    <col min="8440" max="8440" width="1.28515625" style="35" hidden="1"/>
    <col min="8441" max="8441" width="57.42578125" style="35" hidden="1"/>
    <col min="8442" max="8442" width="0.5703125" style="35" hidden="1"/>
    <col min="8443" max="8443" width="25.7109375" style="35" hidden="1"/>
    <col min="8444" max="8444" width="0.42578125" style="35" hidden="1"/>
    <col min="8445" max="8445" width="25.7109375" style="35" hidden="1"/>
    <col min="8446" max="8446" width="0.85546875" style="35" hidden="1"/>
    <col min="8447" max="8695" width="11.42578125" style="35" hidden="1"/>
    <col min="8696" max="8696" width="1.28515625" style="35" hidden="1"/>
    <col min="8697" max="8697" width="57.42578125" style="35" hidden="1"/>
    <col min="8698" max="8698" width="0.5703125" style="35" hidden="1"/>
    <col min="8699" max="8699" width="25.7109375" style="35" hidden="1"/>
    <col min="8700" max="8700" width="0.42578125" style="35" hidden="1"/>
    <col min="8701" max="8701" width="25.7109375" style="35" hidden="1"/>
    <col min="8702" max="8702" width="0.85546875" style="35" hidden="1"/>
    <col min="8703" max="8951" width="11.42578125" style="35" hidden="1"/>
    <col min="8952" max="8952" width="1.28515625" style="35" hidden="1"/>
    <col min="8953" max="8953" width="57.42578125" style="35" hidden="1"/>
    <col min="8954" max="8954" width="0.5703125" style="35" hidden="1"/>
    <col min="8955" max="8955" width="25.7109375" style="35" hidden="1"/>
    <col min="8956" max="8956" width="0.42578125" style="35" hidden="1"/>
    <col min="8957" max="8957" width="25.7109375" style="35" hidden="1"/>
    <col min="8958" max="8958" width="0.85546875" style="35" hidden="1"/>
    <col min="8959" max="9207" width="11.42578125" style="35" hidden="1"/>
    <col min="9208" max="9208" width="1.28515625" style="35" hidden="1"/>
    <col min="9209" max="9209" width="57.42578125" style="35" hidden="1"/>
    <col min="9210" max="9210" width="0.5703125" style="35" hidden="1"/>
    <col min="9211" max="9211" width="25.7109375" style="35" hidden="1"/>
    <col min="9212" max="9212" width="0.42578125" style="35" hidden="1"/>
    <col min="9213" max="9213" width="25.7109375" style="35" hidden="1"/>
    <col min="9214" max="9214" width="0.85546875" style="35" hidden="1"/>
    <col min="9215" max="9463" width="11.42578125" style="35" hidden="1"/>
    <col min="9464" max="9464" width="1.28515625" style="35" hidden="1"/>
    <col min="9465" max="9465" width="57.42578125" style="35" hidden="1"/>
    <col min="9466" max="9466" width="0.5703125" style="35" hidden="1"/>
    <col min="9467" max="9467" width="25.7109375" style="35" hidden="1"/>
    <col min="9468" max="9468" width="0.42578125" style="35" hidden="1"/>
    <col min="9469" max="9469" width="25.7109375" style="35" hidden="1"/>
    <col min="9470" max="9470" width="0.85546875" style="35" hidden="1"/>
    <col min="9471" max="9719" width="11.42578125" style="35" hidden="1"/>
    <col min="9720" max="9720" width="1.28515625" style="35" hidden="1"/>
    <col min="9721" max="9721" width="57.42578125" style="35" hidden="1"/>
    <col min="9722" max="9722" width="0.5703125" style="35" hidden="1"/>
    <col min="9723" max="9723" width="25.7109375" style="35" hidden="1"/>
    <col min="9724" max="9724" width="0.42578125" style="35" hidden="1"/>
    <col min="9725" max="9725" width="25.7109375" style="35" hidden="1"/>
    <col min="9726" max="9726" width="0.85546875" style="35" hidden="1"/>
    <col min="9727" max="9975" width="11.42578125" style="35" hidden="1"/>
    <col min="9976" max="9976" width="1.28515625" style="35" hidden="1"/>
    <col min="9977" max="9977" width="57.42578125" style="35" hidden="1"/>
    <col min="9978" max="9978" width="0.5703125" style="35" hidden="1"/>
    <col min="9979" max="9979" width="25.7109375" style="35" hidden="1"/>
    <col min="9980" max="9980" width="0.42578125" style="35" hidden="1"/>
    <col min="9981" max="9981" width="25.7109375" style="35" hidden="1"/>
    <col min="9982" max="9982" width="0.85546875" style="35" hidden="1"/>
    <col min="9983" max="10231" width="11.42578125" style="35" hidden="1"/>
    <col min="10232" max="10232" width="1.28515625" style="35" hidden="1"/>
    <col min="10233" max="10233" width="57.42578125" style="35" hidden="1"/>
    <col min="10234" max="10234" width="0.5703125" style="35" hidden="1"/>
    <col min="10235" max="10235" width="25.7109375" style="35" hidden="1"/>
    <col min="10236" max="10236" width="0.42578125" style="35" hidden="1"/>
    <col min="10237" max="10237" width="25.7109375" style="35" hidden="1"/>
    <col min="10238" max="10238" width="0.85546875" style="35" hidden="1"/>
    <col min="10239" max="10487" width="11.42578125" style="35" hidden="1"/>
    <col min="10488" max="10488" width="1.28515625" style="35" hidden="1"/>
    <col min="10489" max="10489" width="57.42578125" style="35" hidden="1"/>
    <col min="10490" max="10490" width="0.5703125" style="35" hidden="1"/>
    <col min="10491" max="10491" width="25.7109375" style="35" hidden="1"/>
    <col min="10492" max="10492" width="0.42578125" style="35" hidden="1"/>
    <col min="10493" max="10493" width="25.7109375" style="35" hidden="1"/>
    <col min="10494" max="10494" width="0.85546875" style="35" hidden="1"/>
    <col min="10495" max="10743" width="11.42578125" style="35" hidden="1"/>
    <col min="10744" max="10744" width="1.28515625" style="35" hidden="1"/>
    <col min="10745" max="10745" width="57.42578125" style="35" hidden="1"/>
    <col min="10746" max="10746" width="0.5703125" style="35" hidden="1"/>
    <col min="10747" max="10747" width="25.7109375" style="35" hidden="1"/>
    <col min="10748" max="10748" width="0.42578125" style="35" hidden="1"/>
    <col min="10749" max="10749" width="25.7109375" style="35" hidden="1"/>
    <col min="10750" max="10750" width="0.85546875" style="35" hidden="1"/>
    <col min="10751" max="10999" width="11.42578125" style="35" hidden="1"/>
    <col min="11000" max="11000" width="1.28515625" style="35" hidden="1"/>
    <col min="11001" max="11001" width="57.42578125" style="35" hidden="1"/>
    <col min="11002" max="11002" width="0.5703125" style="35" hidden="1"/>
    <col min="11003" max="11003" width="25.7109375" style="35" hidden="1"/>
    <col min="11004" max="11004" width="0.42578125" style="35" hidden="1"/>
    <col min="11005" max="11005" width="25.7109375" style="35" hidden="1"/>
    <col min="11006" max="11006" width="0.85546875" style="35" hidden="1"/>
    <col min="11007" max="11255" width="11.42578125" style="35" hidden="1"/>
    <col min="11256" max="11256" width="1.28515625" style="35" hidden="1"/>
    <col min="11257" max="11257" width="57.42578125" style="35" hidden="1"/>
    <col min="11258" max="11258" width="0.5703125" style="35" hidden="1"/>
    <col min="11259" max="11259" width="25.7109375" style="35" hidden="1"/>
    <col min="11260" max="11260" width="0.42578125" style="35" hidden="1"/>
    <col min="11261" max="11261" width="25.7109375" style="35" hidden="1"/>
    <col min="11262" max="11262" width="0.85546875" style="35" hidden="1"/>
    <col min="11263" max="11511" width="11.42578125" style="35" hidden="1"/>
    <col min="11512" max="11512" width="1.28515625" style="35" hidden="1"/>
    <col min="11513" max="11513" width="57.42578125" style="35" hidden="1"/>
    <col min="11514" max="11514" width="0.5703125" style="35" hidden="1"/>
    <col min="11515" max="11515" width="25.7109375" style="35" hidden="1"/>
    <col min="11516" max="11516" width="0.42578125" style="35" hidden="1"/>
    <col min="11517" max="11517" width="25.7109375" style="35" hidden="1"/>
    <col min="11518" max="11518" width="0.85546875" style="35" hidden="1"/>
    <col min="11519" max="11767" width="11.42578125" style="35" hidden="1"/>
    <col min="11768" max="11768" width="1.28515625" style="35" hidden="1"/>
    <col min="11769" max="11769" width="57.42578125" style="35" hidden="1"/>
    <col min="11770" max="11770" width="0.5703125" style="35" hidden="1"/>
    <col min="11771" max="11771" width="25.7109375" style="35" hidden="1"/>
    <col min="11772" max="11772" width="0.42578125" style="35" hidden="1"/>
    <col min="11773" max="11773" width="25.7109375" style="35" hidden="1"/>
    <col min="11774" max="11774" width="0.85546875" style="35" hidden="1"/>
    <col min="11775" max="12023" width="11.42578125" style="35" hidden="1"/>
    <col min="12024" max="12024" width="1.28515625" style="35" hidden="1"/>
    <col min="12025" max="12025" width="57.42578125" style="35" hidden="1"/>
    <col min="12026" max="12026" width="0.5703125" style="35" hidden="1"/>
    <col min="12027" max="12027" width="25.7109375" style="35" hidden="1"/>
    <col min="12028" max="12028" width="0.42578125" style="35" hidden="1"/>
    <col min="12029" max="12029" width="25.7109375" style="35" hidden="1"/>
    <col min="12030" max="12030" width="0.85546875" style="35" hidden="1"/>
    <col min="12031" max="12279" width="11.42578125" style="35" hidden="1"/>
    <col min="12280" max="12280" width="1.28515625" style="35" hidden="1"/>
    <col min="12281" max="12281" width="57.42578125" style="35" hidden="1"/>
    <col min="12282" max="12282" width="0.5703125" style="35" hidden="1"/>
    <col min="12283" max="12283" width="25.7109375" style="35" hidden="1"/>
    <col min="12284" max="12284" width="0.42578125" style="35" hidden="1"/>
    <col min="12285" max="12285" width="25.7109375" style="35" hidden="1"/>
    <col min="12286" max="12286" width="0.85546875" style="35" hidden="1"/>
    <col min="12287" max="12535" width="11.42578125" style="35" hidden="1"/>
    <col min="12536" max="12536" width="1.28515625" style="35" hidden="1"/>
    <col min="12537" max="12537" width="57.42578125" style="35" hidden="1"/>
    <col min="12538" max="12538" width="0.5703125" style="35" hidden="1"/>
    <col min="12539" max="12539" width="25.7109375" style="35" hidden="1"/>
    <col min="12540" max="12540" width="0.42578125" style="35" hidden="1"/>
    <col min="12541" max="12541" width="25.7109375" style="35" hidden="1"/>
    <col min="12542" max="12542" width="0.85546875" style="35" hidden="1"/>
    <col min="12543" max="12791" width="11.42578125" style="35" hidden="1"/>
    <col min="12792" max="12792" width="1.28515625" style="35" hidden="1"/>
    <col min="12793" max="12793" width="57.42578125" style="35" hidden="1"/>
    <col min="12794" max="12794" width="0.5703125" style="35" hidden="1"/>
    <col min="12795" max="12795" width="25.7109375" style="35" hidden="1"/>
    <col min="12796" max="12796" width="0.42578125" style="35" hidden="1"/>
    <col min="12797" max="12797" width="25.7109375" style="35" hidden="1"/>
    <col min="12798" max="12798" width="0.85546875" style="35" hidden="1"/>
    <col min="12799" max="13047" width="11.42578125" style="35" hidden="1"/>
    <col min="13048" max="13048" width="1.28515625" style="35" hidden="1"/>
    <col min="13049" max="13049" width="57.42578125" style="35" hidden="1"/>
    <col min="13050" max="13050" width="0.5703125" style="35" hidden="1"/>
    <col min="13051" max="13051" width="25.7109375" style="35" hidden="1"/>
    <col min="13052" max="13052" width="0.42578125" style="35" hidden="1"/>
    <col min="13053" max="13053" width="25.7109375" style="35" hidden="1"/>
    <col min="13054" max="13054" width="0.85546875" style="35" hidden="1"/>
    <col min="13055" max="13303" width="11.42578125" style="35" hidden="1"/>
    <col min="13304" max="13304" width="1.28515625" style="35" hidden="1"/>
    <col min="13305" max="13305" width="57.42578125" style="35" hidden="1"/>
    <col min="13306" max="13306" width="0.5703125" style="35" hidden="1"/>
    <col min="13307" max="13307" width="25.7109375" style="35" hidden="1"/>
    <col min="13308" max="13308" width="0.42578125" style="35" hidden="1"/>
    <col min="13309" max="13309" width="25.7109375" style="35" hidden="1"/>
    <col min="13310" max="13310" width="0.85546875" style="35" hidden="1"/>
    <col min="13311" max="13559" width="11.42578125" style="35" hidden="1"/>
    <col min="13560" max="13560" width="1.28515625" style="35" hidden="1"/>
    <col min="13561" max="13561" width="57.42578125" style="35" hidden="1"/>
    <col min="13562" max="13562" width="0.5703125" style="35" hidden="1"/>
    <col min="13563" max="13563" width="25.7109375" style="35" hidden="1"/>
    <col min="13564" max="13564" width="0.42578125" style="35" hidden="1"/>
    <col min="13565" max="13565" width="25.7109375" style="35" hidden="1"/>
    <col min="13566" max="13566" width="0.85546875" style="35" hidden="1"/>
    <col min="13567" max="13815" width="11.42578125" style="35" hidden="1"/>
    <col min="13816" max="13816" width="1.28515625" style="35" hidden="1"/>
    <col min="13817" max="13817" width="57.42578125" style="35" hidden="1"/>
    <col min="13818" max="13818" width="0.5703125" style="35" hidden="1"/>
    <col min="13819" max="13819" width="25.7109375" style="35" hidden="1"/>
    <col min="13820" max="13820" width="0.42578125" style="35" hidden="1"/>
    <col min="13821" max="13821" width="25.7109375" style="35" hidden="1"/>
    <col min="13822" max="13822" width="0.85546875" style="35" hidden="1"/>
    <col min="13823" max="14071" width="11.42578125" style="35" hidden="1"/>
    <col min="14072" max="14072" width="1.28515625" style="35" hidden="1"/>
    <col min="14073" max="14073" width="57.42578125" style="35" hidden="1"/>
    <col min="14074" max="14074" width="0.5703125" style="35" hidden="1"/>
    <col min="14075" max="14075" width="25.7109375" style="35" hidden="1"/>
    <col min="14076" max="14076" width="0.42578125" style="35" hidden="1"/>
    <col min="14077" max="14077" width="25.7109375" style="35" hidden="1"/>
    <col min="14078" max="14078" width="0.85546875" style="35" hidden="1"/>
    <col min="14079" max="14327" width="11.42578125" style="35" hidden="1"/>
    <col min="14328" max="14328" width="1.28515625" style="35" hidden="1"/>
    <col min="14329" max="14329" width="57.42578125" style="35" hidden="1"/>
    <col min="14330" max="14330" width="0.5703125" style="35" hidden="1"/>
    <col min="14331" max="14331" width="25.7109375" style="35" hidden="1"/>
    <col min="14332" max="14332" width="0.42578125" style="35" hidden="1"/>
    <col min="14333" max="14333" width="25.7109375" style="35" hidden="1"/>
    <col min="14334" max="14334" width="0.85546875" style="35" hidden="1"/>
    <col min="14335" max="14583" width="11.42578125" style="35" hidden="1"/>
    <col min="14584" max="14584" width="1.28515625" style="35" hidden="1"/>
    <col min="14585" max="14585" width="57.42578125" style="35" hidden="1"/>
    <col min="14586" max="14586" width="0.5703125" style="35" hidden="1"/>
    <col min="14587" max="14587" width="25.7109375" style="35" hidden="1"/>
    <col min="14588" max="14588" width="0.42578125" style="35" hidden="1"/>
    <col min="14589" max="14589" width="25.7109375" style="35" hidden="1"/>
    <col min="14590" max="14590" width="0.85546875" style="35" hidden="1"/>
    <col min="14591" max="14839" width="11.42578125" style="35" hidden="1"/>
    <col min="14840" max="14840" width="1.28515625" style="35" hidden="1"/>
    <col min="14841" max="14841" width="57.42578125" style="35" hidden="1"/>
    <col min="14842" max="14842" width="0.5703125" style="35" hidden="1"/>
    <col min="14843" max="14843" width="25.7109375" style="35" hidden="1"/>
    <col min="14844" max="14844" width="0.42578125" style="35" hidden="1"/>
    <col min="14845" max="14845" width="25.7109375" style="35" hidden="1"/>
    <col min="14846" max="14846" width="0.85546875" style="35" hidden="1"/>
    <col min="14847" max="15095" width="11.42578125" style="35" hidden="1"/>
    <col min="15096" max="15096" width="1.28515625" style="35" hidden="1"/>
    <col min="15097" max="15097" width="57.42578125" style="35" hidden="1"/>
    <col min="15098" max="15098" width="0.5703125" style="35" hidden="1"/>
    <col min="15099" max="15099" width="25.7109375" style="35" hidden="1"/>
    <col min="15100" max="15100" width="0.42578125" style="35" hidden="1"/>
    <col min="15101" max="15101" width="25.7109375" style="35" hidden="1"/>
    <col min="15102" max="15102" width="0.85546875" style="35" hidden="1"/>
    <col min="15103" max="15351" width="11.42578125" style="35" hidden="1"/>
    <col min="15352" max="15352" width="1.28515625" style="35" hidden="1"/>
    <col min="15353" max="15353" width="57.42578125" style="35" hidden="1"/>
    <col min="15354" max="15354" width="0.5703125" style="35" hidden="1"/>
    <col min="15355" max="15355" width="25.7109375" style="35" hidden="1"/>
    <col min="15356" max="15356" width="0.42578125" style="35" hidden="1"/>
    <col min="15357" max="15357" width="25.7109375" style="35" hidden="1"/>
    <col min="15358" max="15358" width="0.85546875" style="35" hidden="1"/>
    <col min="15359" max="15607" width="11.42578125" style="35" hidden="1"/>
    <col min="15608" max="15608" width="1.28515625" style="35" hidden="1"/>
    <col min="15609" max="15609" width="57.42578125" style="35" hidden="1"/>
    <col min="15610" max="15610" width="0.5703125" style="35" hidden="1"/>
    <col min="15611" max="15611" width="25.7109375" style="35" hidden="1"/>
    <col min="15612" max="15612" width="0.42578125" style="35" hidden="1"/>
    <col min="15613" max="15613" width="25.7109375" style="35" hidden="1"/>
    <col min="15614" max="15614" width="0.85546875" style="35" hidden="1"/>
    <col min="15615" max="15863" width="11.42578125" style="35" hidden="1"/>
    <col min="15864" max="15864" width="1.28515625" style="35" hidden="1"/>
    <col min="15865" max="15865" width="57.42578125" style="35" hidden="1"/>
    <col min="15866" max="15866" width="0.5703125" style="35" hidden="1"/>
    <col min="15867" max="15867" width="25.7109375" style="35" hidden="1"/>
    <col min="15868" max="15868" width="0.42578125" style="35" hidden="1"/>
    <col min="15869" max="15869" width="25.7109375" style="35" hidden="1"/>
    <col min="15870" max="15870" width="0.85546875" style="35" hidden="1"/>
    <col min="15871" max="16119" width="11.42578125" style="35" hidden="1"/>
    <col min="16120" max="16120" width="1.28515625" style="35" hidden="1"/>
    <col min="16121" max="16121" width="57.42578125" style="35" hidden="1"/>
    <col min="16122" max="16122" width="0.5703125" style="35" hidden="1"/>
    <col min="16123" max="16123" width="25.7109375" style="35" hidden="1"/>
    <col min="16124" max="16124" width="0.42578125" style="35" hidden="1"/>
    <col min="16125" max="16125" width="25.7109375" style="35" hidden="1"/>
    <col min="16126" max="16126" width="0.85546875" style="35" hidden="1"/>
    <col min="16127" max="16384" width="11.42578125" style="35" hidden="1"/>
  </cols>
  <sheetData>
    <row r="1" spans="1:4" ht="19.5" customHeight="1" x14ac:dyDescent="0.3">
      <c r="A1" s="32" t="s">
        <v>310</v>
      </c>
    </row>
    <row r="2" spans="1:4" ht="16.5" customHeight="1" x14ac:dyDescent="0.3">
      <c r="A2" s="32" t="s">
        <v>299</v>
      </c>
    </row>
    <row r="3" spans="1:4" ht="15.75" x14ac:dyDescent="0.25">
      <c r="A3" s="1200" t="s">
        <v>300</v>
      </c>
      <c r="B3" s="1200"/>
      <c r="C3" s="1200"/>
      <c r="D3" s="1200"/>
    </row>
    <row r="4" spans="1:4" ht="15.75" x14ac:dyDescent="0.2">
      <c r="A4" s="1199" t="s">
        <v>122</v>
      </c>
      <c r="B4" s="1199"/>
      <c r="C4" s="1199"/>
      <c r="D4" s="1199"/>
    </row>
    <row r="5" spans="1:4" ht="31.5" customHeight="1" x14ac:dyDescent="0.2">
      <c r="A5" s="103" t="s">
        <v>109</v>
      </c>
      <c r="B5" s="290" t="s">
        <v>301</v>
      </c>
      <c r="C5" s="291" t="s">
        <v>297</v>
      </c>
      <c r="D5" s="291" t="s">
        <v>123</v>
      </c>
    </row>
    <row r="6" spans="1:4" ht="15.75" x14ac:dyDescent="0.25">
      <c r="A6" s="175" t="s">
        <v>302</v>
      </c>
      <c r="B6" s="292">
        <v>39300238</v>
      </c>
      <c r="C6" s="292">
        <v>1955342</v>
      </c>
      <c r="D6" s="292">
        <v>41255580</v>
      </c>
    </row>
    <row r="7" spans="1:4" ht="15.75" x14ac:dyDescent="0.25">
      <c r="A7" s="170" t="s">
        <v>303</v>
      </c>
      <c r="B7" s="293">
        <v>575740</v>
      </c>
      <c r="C7" s="293">
        <v>614679</v>
      </c>
      <c r="D7" s="293">
        <f>+B7+C7</f>
        <v>1190419</v>
      </c>
    </row>
    <row r="8" spans="1:4" ht="15.75" x14ac:dyDescent="0.25">
      <c r="A8" s="172" t="s">
        <v>304</v>
      </c>
      <c r="B8" s="293">
        <v>2617082</v>
      </c>
      <c r="C8" s="293">
        <v>77373</v>
      </c>
      <c r="D8" s="293">
        <f t="shared" ref="D8:D11" si="0">+B8+C8</f>
        <v>2694455</v>
      </c>
    </row>
    <row r="9" spans="1:4" ht="15.75" x14ac:dyDescent="0.25">
      <c r="A9" s="172" t="s">
        <v>305</v>
      </c>
      <c r="B9" s="293">
        <v>9618648</v>
      </c>
      <c r="C9" s="293">
        <v>0</v>
      </c>
      <c r="D9" s="293">
        <f t="shared" si="0"/>
        <v>9618648</v>
      </c>
    </row>
    <row r="10" spans="1:4" ht="15.75" x14ac:dyDescent="0.25">
      <c r="A10" s="170" t="s">
        <v>306</v>
      </c>
      <c r="B10" s="293">
        <v>-786075</v>
      </c>
      <c r="C10" s="293">
        <v>103012</v>
      </c>
      <c r="D10" s="293">
        <f t="shared" si="0"/>
        <v>-683063</v>
      </c>
    </row>
    <row r="11" spans="1:4" ht="15.75" x14ac:dyDescent="0.25">
      <c r="A11" s="172" t="s">
        <v>307</v>
      </c>
      <c r="B11" s="293">
        <v>-3177127</v>
      </c>
      <c r="C11" s="293">
        <v>-612323</v>
      </c>
      <c r="D11" s="293">
        <f t="shared" si="0"/>
        <v>-3789450</v>
      </c>
    </row>
    <row r="12" spans="1:4" ht="15.75" x14ac:dyDescent="0.25">
      <c r="A12" s="175" t="s">
        <v>308</v>
      </c>
      <c r="B12" s="292">
        <f>SUM(B6:B11)</f>
        <v>48148506</v>
      </c>
      <c r="C12" s="292">
        <f>SUM(C6:C11)</f>
        <v>2138083</v>
      </c>
      <c r="D12" s="292">
        <f>SUM(D6:D11)</f>
        <v>50286589</v>
      </c>
    </row>
    <row r="13" spans="1:4" ht="15.75" x14ac:dyDescent="0.25">
      <c r="A13" s="170" t="s">
        <v>303</v>
      </c>
      <c r="B13" s="293">
        <v>631445</v>
      </c>
      <c r="C13" s="293">
        <v>620087</v>
      </c>
      <c r="D13" s="293">
        <f>+B13+C13</f>
        <v>1251532</v>
      </c>
    </row>
    <row r="14" spans="1:4" ht="15.75" x14ac:dyDescent="0.25">
      <c r="A14" s="172" t="s">
        <v>304</v>
      </c>
      <c r="B14" s="293">
        <v>4985651</v>
      </c>
      <c r="C14" s="293">
        <v>202889</v>
      </c>
      <c r="D14" s="293">
        <f t="shared" ref="D14:D17" si="1">+B14+C14</f>
        <v>5188540</v>
      </c>
    </row>
    <row r="15" spans="1:4" ht="15.75" hidden="1" x14ac:dyDescent="0.25">
      <c r="A15" s="172" t="s">
        <v>305</v>
      </c>
      <c r="B15" s="293">
        <v>0</v>
      </c>
      <c r="C15" s="293">
        <v>0</v>
      </c>
      <c r="D15" s="293">
        <f t="shared" si="1"/>
        <v>0</v>
      </c>
    </row>
    <row r="16" spans="1:4" ht="15.75" x14ac:dyDescent="0.25">
      <c r="A16" s="170" t="s">
        <v>306</v>
      </c>
      <c r="B16" s="293">
        <v>7946963</v>
      </c>
      <c r="C16" s="293">
        <v>41654</v>
      </c>
      <c r="D16" s="293">
        <f t="shared" si="1"/>
        <v>7988617</v>
      </c>
    </row>
    <row r="17" spans="1:4" ht="15.75" x14ac:dyDescent="0.25">
      <c r="A17" s="172" t="s">
        <v>307</v>
      </c>
      <c r="B17" s="293">
        <v>-6766331</v>
      </c>
      <c r="C17" s="293">
        <v>-753282</v>
      </c>
      <c r="D17" s="293">
        <f t="shared" si="1"/>
        <v>-7519613</v>
      </c>
    </row>
    <row r="18" spans="1:4" ht="15.75" x14ac:dyDescent="0.25">
      <c r="A18" s="175" t="s">
        <v>309</v>
      </c>
      <c r="B18" s="292">
        <f>SUM(B12:B17)</f>
        <v>54946234</v>
      </c>
      <c r="C18" s="292">
        <f>SUM(C12:C17)</f>
        <v>2249431</v>
      </c>
      <c r="D18" s="292">
        <f>SUM(D12:D17)</f>
        <v>57195665</v>
      </c>
    </row>
    <row r="19" spans="1:4" hidden="1" x14ac:dyDescent="0.2">
      <c r="B19" s="294"/>
      <c r="C19" s="295"/>
    </row>
    <row r="20" spans="1:4" hidden="1" x14ac:dyDescent="0.2">
      <c r="B20" s="294"/>
      <c r="C20" s="295"/>
      <c r="D20" s="296"/>
    </row>
    <row r="21" spans="1:4" hidden="1" x14ac:dyDescent="0.2">
      <c r="B21" s="294"/>
      <c r="C21" s="295"/>
      <c r="D21" s="296"/>
    </row>
    <row r="22" spans="1:4" hidden="1" x14ac:dyDescent="0.2">
      <c r="B22" s="294"/>
      <c r="C22" s="295"/>
      <c r="D22" s="296"/>
    </row>
    <row r="23" spans="1:4" hidden="1" x14ac:dyDescent="0.2">
      <c r="B23" s="294"/>
      <c r="C23" s="295"/>
      <c r="D23" s="296"/>
    </row>
    <row r="24" spans="1:4" hidden="1" x14ac:dyDescent="0.2">
      <c r="B24" s="294"/>
      <c r="C24" s="295"/>
      <c r="D24" s="296"/>
    </row>
    <row r="25" spans="1:4" hidden="1" x14ac:dyDescent="0.2">
      <c r="B25" s="294"/>
      <c r="C25" s="295"/>
      <c r="D25" s="296"/>
    </row>
    <row r="26" spans="1:4" hidden="1" x14ac:dyDescent="0.2">
      <c r="B26" s="294"/>
      <c r="C26" s="295"/>
      <c r="D26" s="296"/>
    </row>
    <row r="27" spans="1:4" hidden="1" x14ac:dyDescent="0.2">
      <c r="B27" s="294"/>
      <c r="C27" s="295"/>
      <c r="D27" s="296"/>
    </row>
    <row r="28" spans="1:4" hidden="1" x14ac:dyDescent="0.2">
      <c r="B28" s="294"/>
      <c r="C28" s="295"/>
      <c r="D28" s="296"/>
    </row>
    <row r="29" spans="1:4" hidden="1" x14ac:dyDescent="0.2">
      <c r="B29" s="294"/>
      <c r="C29" s="295"/>
      <c r="D29" s="296"/>
    </row>
    <row r="30" spans="1:4" hidden="1" x14ac:dyDescent="0.2">
      <c r="B30" s="294"/>
      <c r="C30" s="295"/>
      <c r="D30" s="296"/>
    </row>
    <row r="31" spans="1:4" hidden="1" x14ac:dyDescent="0.2">
      <c r="B31" s="294"/>
      <c r="C31" s="295"/>
      <c r="D31" s="296"/>
    </row>
    <row r="32" spans="1:4" hidden="1" x14ac:dyDescent="0.2">
      <c r="B32" s="294"/>
      <c r="C32" s="295"/>
      <c r="D32" s="296"/>
    </row>
    <row r="33" spans="2:4" hidden="1" x14ac:dyDescent="0.2">
      <c r="B33" s="294"/>
      <c r="C33" s="295"/>
      <c r="D33" s="296"/>
    </row>
    <row r="34" spans="2:4" hidden="1" x14ac:dyDescent="0.2">
      <c r="B34" s="294"/>
      <c r="C34" s="295"/>
      <c r="D34" s="296"/>
    </row>
    <row r="35" spans="2:4" hidden="1" x14ac:dyDescent="0.2">
      <c r="B35" s="294"/>
      <c r="C35" s="295"/>
      <c r="D35" s="296"/>
    </row>
    <row r="36" spans="2:4" hidden="1" x14ac:dyDescent="0.2">
      <c r="B36" s="294"/>
      <c r="C36" s="295"/>
      <c r="D36" s="296"/>
    </row>
    <row r="37" spans="2:4" hidden="1" x14ac:dyDescent="0.2">
      <c r="B37" s="294"/>
      <c r="C37" s="295"/>
      <c r="D37" s="296"/>
    </row>
    <row r="38" spans="2:4" hidden="1" x14ac:dyDescent="0.2">
      <c r="B38" s="294"/>
      <c r="C38" s="295"/>
      <c r="D38" s="296"/>
    </row>
    <row r="39" spans="2:4" hidden="1" x14ac:dyDescent="0.2">
      <c r="B39" s="294"/>
      <c r="C39" s="295"/>
      <c r="D39" s="296"/>
    </row>
    <row r="40" spans="2:4" hidden="1" x14ac:dyDescent="0.2">
      <c r="B40" s="294"/>
      <c r="C40" s="295"/>
      <c r="D40" s="296"/>
    </row>
    <row r="41" spans="2:4" hidden="1" x14ac:dyDescent="0.2">
      <c r="B41" s="294"/>
      <c r="C41" s="295"/>
      <c r="D41" s="296"/>
    </row>
    <row r="42" spans="2:4" hidden="1" x14ac:dyDescent="0.2">
      <c r="B42" s="294"/>
      <c r="C42" s="295"/>
      <c r="D42" s="296"/>
    </row>
    <row r="43" spans="2:4" hidden="1" x14ac:dyDescent="0.2">
      <c r="B43" s="294"/>
      <c r="C43" s="295"/>
      <c r="D43" s="296"/>
    </row>
    <row r="44" spans="2:4" hidden="1" x14ac:dyDescent="0.2">
      <c r="B44" s="294"/>
      <c r="C44" s="295"/>
      <c r="D44" s="296"/>
    </row>
    <row r="45" spans="2:4" hidden="1" x14ac:dyDescent="0.2">
      <c r="B45" s="294"/>
      <c r="C45" s="295"/>
      <c r="D45" s="296"/>
    </row>
    <row r="46" spans="2:4" hidden="1" x14ac:dyDescent="0.2">
      <c r="B46" s="294"/>
      <c r="C46" s="295"/>
      <c r="D46" s="296"/>
    </row>
    <row r="47" spans="2:4" hidden="1" x14ac:dyDescent="0.2">
      <c r="B47" s="294"/>
      <c r="C47" s="295"/>
      <c r="D47" s="296"/>
    </row>
  </sheetData>
  <mergeCells count="2">
    <mergeCell ref="A3:D3"/>
    <mergeCell ref="A4:D4"/>
  </mergeCells>
  <pageMargins left="0.7" right="0.7" top="0.75" bottom="0.75" header="0.3" footer="0.3"/>
  <pageSetup orientation="portrait" verticalDpi="300" r:id="rId1"/>
  <ignoredErrors>
    <ignoredError sqref="D12" formula="1"/>
  </ignoredErrors>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0993E-0571-4F7A-98A4-24E3B2EB1AD4}">
  <dimension ref="A1:WVU125"/>
  <sheetViews>
    <sheetView showGridLines="0" zoomScaleNormal="100" workbookViewId="0"/>
  </sheetViews>
  <sheetFormatPr baseColWidth="10" defaultColWidth="0" defaultRowHeight="12.75" zeroHeight="1" x14ac:dyDescent="0.25"/>
  <cols>
    <col min="1" max="1" width="38" style="234" customWidth="1"/>
    <col min="2" max="3" width="18.140625" style="234" customWidth="1"/>
    <col min="4" max="5" width="9.7109375" style="234" hidden="1"/>
    <col min="6" max="6" width="15.140625" style="234" hidden="1"/>
    <col min="7" max="7" width="34.140625" style="234" hidden="1"/>
    <col min="8" max="9" width="12.42578125" style="234" hidden="1"/>
    <col min="10" max="10" width="14.5703125" style="234" hidden="1"/>
    <col min="11" max="11" width="13.7109375" style="234" hidden="1"/>
    <col min="12" max="12" width="16.28515625" style="234" hidden="1"/>
    <col min="13" max="13" width="1.140625" style="234" hidden="1"/>
    <col min="14" max="246" width="11.42578125" style="234" hidden="1"/>
    <col min="247" max="247" width="1.28515625" style="234" hidden="1"/>
    <col min="248" max="248" width="39.85546875" style="234" hidden="1"/>
    <col min="249" max="249" width="0.42578125" style="234" hidden="1"/>
    <col min="250" max="250" width="22" style="234" hidden="1"/>
    <col min="251" max="251" width="0.42578125" style="234" hidden="1"/>
    <col min="252" max="252" width="25.7109375" style="234" hidden="1"/>
    <col min="253" max="253" width="0.42578125" style="234" hidden="1"/>
    <col min="254" max="254" width="27.85546875" style="234" hidden="1"/>
    <col min="255" max="255" width="0.42578125" style="234" hidden="1"/>
    <col min="256" max="256" width="25.7109375" style="234" hidden="1"/>
    <col min="257" max="257" width="0.42578125" style="234" hidden="1"/>
    <col min="258" max="258" width="25.7109375" style="234" hidden="1"/>
    <col min="259" max="259" width="0.5703125" style="234" hidden="1"/>
    <col min="260" max="260" width="49.42578125" style="234" hidden="1"/>
    <col min="261" max="261" width="0.42578125" style="234" hidden="1"/>
    <col min="262" max="262" width="25" style="234" hidden="1"/>
    <col min="263" max="263" width="0.42578125" style="234" hidden="1"/>
    <col min="264" max="264" width="25" style="234" hidden="1"/>
    <col min="265" max="265" width="0.5703125" style="234" hidden="1"/>
    <col min="266" max="266" width="13.5703125" style="234" hidden="1"/>
    <col min="267" max="267" width="0.5703125" style="234" hidden="1"/>
    <col min="268" max="268" width="16.28515625" style="234" hidden="1"/>
    <col min="269" max="269" width="1.140625" style="234" hidden="1"/>
    <col min="270" max="502" width="11.42578125" style="234" hidden="1"/>
    <col min="503" max="503" width="1.28515625" style="234" hidden="1"/>
    <col min="504" max="504" width="39.85546875" style="234" hidden="1"/>
    <col min="505" max="505" width="0.42578125" style="234" hidden="1"/>
    <col min="506" max="506" width="22" style="234" hidden="1"/>
    <col min="507" max="507" width="0.42578125" style="234" hidden="1"/>
    <col min="508" max="508" width="25.7109375" style="234" hidden="1"/>
    <col min="509" max="509" width="0.42578125" style="234" hidden="1"/>
    <col min="510" max="510" width="27.85546875" style="234" hidden="1"/>
    <col min="511" max="511" width="0.42578125" style="234" hidden="1"/>
    <col min="512" max="512" width="25.7109375" style="234" hidden="1"/>
    <col min="513" max="513" width="0.42578125" style="234" hidden="1"/>
    <col min="514" max="514" width="25.7109375" style="234" hidden="1"/>
    <col min="515" max="515" width="0.5703125" style="234" hidden="1"/>
    <col min="516" max="516" width="49.42578125" style="234" hidden="1"/>
    <col min="517" max="517" width="0.42578125" style="234" hidden="1"/>
    <col min="518" max="518" width="25" style="234" hidden="1"/>
    <col min="519" max="519" width="0.42578125" style="234" hidden="1"/>
    <col min="520" max="520" width="25" style="234" hidden="1"/>
    <col min="521" max="521" width="0.5703125" style="234" hidden="1"/>
    <col min="522" max="522" width="13.5703125" style="234" hidden="1"/>
    <col min="523" max="523" width="0.5703125" style="234" hidden="1"/>
    <col min="524" max="524" width="16.28515625" style="234" hidden="1"/>
    <col min="525" max="525" width="1.140625" style="234" hidden="1"/>
    <col min="526" max="758" width="11.42578125" style="234" hidden="1"/>
    <col min="759" max="759" width="1.28515625" style="234" hidden="1"/>
    <col min="760" max="760" width="39.85546875" style="234" hidden="1"/>
    <col min="761" max="761" width="0.42578125" style="234" hidden="1"/>
    <col min="762" max="762" width="22" style="234" hidden="1"/>
    <col min="763" max="763" width="0.42578125" style="234" hidden="1"/>
    <col min="764" max="764" width="25.7109375" style="234" hidden="1"/>
    <col min="765" max="765" width="0.42578125" style="234" hidden="1"/>
    <col min="766" max="766" width="27.85546875" style="234" hidden="1"/>
    <col min="767" max="767" width="0.42578125" style="234" hidden="1"/>
    <col min="768" max="768" width="25.7109375" style="234" hidden="1"/>
    <col min="769" max="769" width="0.42578125" style="234" hidden="1"/>
    <col min="770" max="770" width="25.7109375" style="234" hidden="1"/>
    <col min="771" max="771" width="0.5703125" style="234" hidden="1"/>
    <col min="772" max="772" width="49.42578125" style="234" hidden="1"/>
    <col min="773" max="773" width="0.42578125" style="234" hidden="1"/>
    <col min="774" max="774" width="25" style="234" hidden="1"/>
    <col min="775" max="775" width="0.42578125" style="234" hidden="1"/>
    <col min="776" max="776" width="25" style="234" hidden="1"/>
    <col min="777" max="777" width="0.5703125" style="234" hidden="1"/>
    <col min="778" max="778" width="13.5703125" style="234" hidden="1"/>
    <col min="779" max="779" width="0.5703125" style="234" hidden="1"/>
    <col min="780" max="780" width="16.28515625" style="234" hidden="1"/>
    <col min="781" max="781" width="1.140625" style="234" hidden="1"/>
    <col min="782" max="1014" width="11.42578125" style="234" hidden="1"/>
    <col min="1015" max="1015" width="1.28515625" style="234" hidden="1"/>
    <col min="1016" max="1016" width="39.85546875" style="234" hidden="1"/>
    <col min="1017" max="1017" width="0.42578125" style="234" hidden="1"/>
    <col min="1018" max="1018" width="22" style="234" hidden="1"/>
    <col min="1019" max="1019" width="0.42578125" style="234" hidden="1"/>
    <col min="1020" max="1020" width="25.7109375" style="234" hidden="1"/>
    <col min="1021" max="1021" width="0.42578125" style="234" hidden="1"/>
    <col min="1022" max="1022" width="27.85546875" style="234" hidden="1"/>
    <col min="1023" max="1023" width="0.42578125" style="234" hidden="1"/>
    <col min="1024" max="1024" width="25.7109375" style="234" hidden="1"/>
    <col min="1025" max="1025" width="0.42578125" style="234" hidden="1"/>
    <col min="1026" max="1026" width="25.7109375" style="234" hidden="1"/>
    <col min="1027" max="1027" width="0.5703125" style="234" hidden="1"/>
    <col min="1028" max="1028" width="49.42578125" style="234" hidden="1"/>
    <col min="1029" max="1029" width="0.42578125" style="234" hidden="1"/>
    <col min="1030" max="1030" width="25" style="234" hidden="1"/>
    <col min="1031" max="1031" width="0.42578125" style="234" hidden="1"/>
    <col min="1032" max="1032" width="25" style="234" hidden="1"/>
    <col min="1033" max="1033" width="0.5703125" style="234" hidden="1"/>
    <col min="1034" max="1034" width="13.5703125" style="234" hidden="1"/>
    <col min="1035" max="1035" width="0.5703125" style="234" hidden="1"/>
    <col min="1036" max="1036" width="16.28515625" style="234" hidden="1"/>
    <col min="1037" max="1037" width="1.140625" style="234" hidden="1"/>
    <col min="1038" max="1270" width="11.42578125" style="234" hidden="1"/>
    <col min="1271" max="1271" width="1.28515625" style="234" hidden="1"/>
    <col min="1272" max="1272" width="39.85546875" style="234" hidden="1"/>
    <col min="1273" max="1273" width="0.42578125" style="234" hidden="1"/>
    <col min="1274" max="1274" width="22" style="234" hidden="1"/>
    <col min="1275" max="1275" width="0.42578125" style="234" hidden="1"/>
    <col min="1276" max="1276" width="25.7109375" style="234" hidden="1"/>
    <col min="1277" max="1277" width="0.42578125" style="234" hidden="1"/>
    <col min="1278" max="1278" width="27.85546875" style="234" hidden="1"/>
    <col min="1279" max="1279" width="0.42578125" style="234" hidden="1"/>
    <col min="1280" max="1280" width="25.7109375" style="234" hidden="1"/>
    <col min="1281" max="1281" width="0.42578125" style="234" hidden="1"/>
    <col min="1282" max="1282" width="25.7109375" style="234" hidden="1"/>
    <col min="1283" max="1283" width="0.5703125" style="234" hidden="1"/>
    <col min="1284" max="1284" width="49.42578125" style="234" hidden="1"/>
    <col min="1285" max="1285" width="0.42578125" style="234" hidden="1"/>
    <col min="1286" max="1286" width="25" style="234" hidden="1"/>
    <col min="1287" max="1287" width="0.42578125" style="234" hidden="1"/>
    <col min="1288" max="1288" width="25" style="234" hidden="1"/>
    <col min="1289" max="1289" width="0.5703125" style="234" hidden="1"/>
    <col min="1290" max="1290" width="13.5703125" style="234" hidden="1"/>
    <col min="1291" max="1291" width="0.5703125" style="234" hidden="1"/>
    <col min="1292" max="1292" width="16.28515625" style="234" hidden="1"/>
    <col min="1293" max="1293" width="1.140625" style="234" hidden="1"/>
    <col min="1294" max="1526" width="11.42578125" style="234" hidden="1"/>
    <col min="1527" max="1527" width="1.28515625" style="234" hidden="1"/>
    <col min="1528" max="1528" width="39.85546875" style="234" hidden="1"/>
    <col min="1529" max="1529" width="0.42578125" style="234" hidden="1"/>
    <col min="1530" max="1530" width="22" style="234" hidden="1"/>
    <col min="1531" max="1531" width="0.42578125" style="234" hidden="1"/>
    <col min="1532" max="1532" width="25.7109375" style="234" hidden="1"/>
    <col min="1533" max="1533" width="0.42578125" style="234" hidden="1"/>
    <col min="1534" max="1534" width="27.85546875" style="234" hidden="1"/>
    <col min="1535" max="1535" width="0.42578125" style="234" hidden="1"/>
    <col min="1536" max="1536" width="25.7109375" style="234" hidden="1"/>
    <col min="1537" max="1537" width="0.42578125" style="234" hidden="1"/>
    <col min="1538" max="1538" width="25.7109375" style="234" hidden="1"/>
    <col min="1539" max="1539" width="0.5703125" style="234" hidden="1"/>
    <col min="1540" max="1540" width="49.42578125" style="234" hidden="1"/>
    <col min="1541" max="1541" width="0.42578125" style="234" hidden="1"/>
    <col min="1542" max="1542" width="25" style="234" hidden="1"/>
    <col min="1543" max="1543" width="0.42578125" style="234" hidden="1"/>
    <col min="1544" max="1544" width="25" style="234" hidden="1"/>
    <col min="1545" max="1545" width="0.5703125" style="234" hidden="1"/>
    <col min="1546" max="1546" width="13.5703125" style="234" hidden="1"/>
    <col min="1547" max="1547" width="0.5703125" style="234" hidden="1"/>
    <col min="1548" max="1548" width="16.28515625" style="234" hidden="1"/>
    <col min="1549" max="1549" width="1.140625" style="234" hidden="1"/>
    <col min="1550" max="1782" width="11.42578125" style="234" hidden="1"/>
    <col min="1783" max="1783" width="1.28515625" style="234" hidden="1"/>
    <col min="1784" max="1784" width="39.85546875" style="234" hidden="1"/>
    <col min="1785" max="1785" width="0.42578125" style="234" hidden="1"/>
    <col min="1786" max="1786" width="22" style="234" hidden="1"/>
    <col min="1787" max="1787" width="0.42578125" style="234" hidden="1"/>
    <col min="1788" max="1788" width="25.7109375" style="234" hidden="1"/>
    <col min="1789" max="1789" width="0.42578125" style="234" hidden="1"/>
    <col min="1790" max="1790" width="27.85546875" style="234" hidden="1"/>
    <col min="1791" max="1791" width="0.42578125" style="234" hidden="1"/>
    <col min="1792" max="1792" width="25.7109375" style="234" hidden="1"/>
    <col min="1793" max="1793" width="0.42578125" style="234" hidden="1"/>
    <col min="1794" max="1794" width="25.7109375" style="234" hidden="1"/>
    <col min="1795" max="1795" width="0.5703125" style="234" hidden="1"/>
    <col min="1796" max="1796" width="49.42578125" style="234" hidden="1"/>
    <col min="1797" max="1797" width="0.42578125" style="234" hidden="1"/>
    <col min="1798" max="1798" width="25" style="234" hidden="1"/>
    <col min="1799" max="1799" width="0.42578125" style="234" hidden="1"/>
    <col min="1800" max="1800" width="25" style="234" hidden="1"/>
    <col min="1801" max="1801" width="0.5703125" style="234" hidden="1"/>
    <col min="1802" max="1802" width="13.5703125" style="234" hidden="1"/>
    <col min="1803" max="1803" width="0.5703125" style="234" hidden="1"/>
    <col min="1804" max="1804" width="16.28515625" style="234" hidden="1"/>
    <col min="1805" max="1805" width="1.140625" style="234" hidden="1"/>
    <col min="1806" max="2038" width="11.42578125" style="234" hidden="1"/>
    <col min="2039" max="2039" width="1.28515625" style="234" hidden="1"/>
    <col min="2040" max="2040" width="39.85546875" style="234" hidden="1"/>
    <col min="2041" max="2041" width="0.42578125" style="234" hidden="1"/>
    <col min="2042" max="2042" width="22" style="234" hidden="1"/>
    <col min="2043" max="2043" width="0.42578125" style="234" hidden="1"/>
    <col min="2044" max="2044" width="25.7109375" style="234" hidden="1"/>
    <col min="2045" max="2045" width="0.42578125" style="234" hidden="1"/>
    <col min="2046" max="2046" width="27.85546875" style="234" hidden="1"/>
    <col min="2047" max="2047" width="0.42578125" style="234" hidden="1"/>
    <col min="2048" max="2048" width="25.7109375" style="234" hidden="1"/>
    <col min="2049" max="2049" width="0.42578125" style="234" hidden="1"/>
    <col min="2050" max="2050" width="25.7109375" style="234" hidden="1"/>
    <col min="2051" max="2051" width="0.5703125" style="234" hidden="1"/>
    <col min="2052" max="2052" width="49.42578125" style="234" hidden="1"/>
    <col min="2053" max="2053" width="0.42578125" style="234" hidden="1"/>
    <col min="2054" max="2054" width="25" style="234" hidden="1"/>
    <col min="2055" max="2055" width="0.42578125" style="234" hidden="1"/>
    <col min="2056" max="2056" width="25" style="234" hidden="1"/>
    <col min="2057" max="2057" width="0.5703125" style="234" hidden="1"/>
    <col min="2058" max="2058" width="13.5703125" style="234" hidden="1"/>
    <col min="2059" max="2059" width="0.5703125" style="234" hidden="1"/>
    <col min="2060" max="2060" width="16.28515625" style="234" hidden="1"/>
    <col min="2061" max="2061" width="1.140625" style="234" hidden="1"/>
    <col min="2062" max="2294" width="11.42578125" style="234" hidden="1"/>
    <col min="2295" max="2295" width="1.28515625" style="234" hidden="1"/>
    <col min="2296" max="2296" width="39.85546875" style="234" hidden="1"/>
    <col min="2297" max="2297" width="0.42578125" style="234" hidden="1"/>
    <col min="2298" max="2298" width="22" style="234" hidden="1"/>
    <col min="2299" max="2299" width="0.42578125" style="234" hidden="1"/>
    <col min="2300" max="2300" width="25.7109375" style="234" hidden="1"/>
    <col min="2301" max="2301" width="0.42578125" style="234" hidden="1"/>
    <col min="2302" max="2302" width="27.85546875" style="234" hidden="1"/>
    <col min="2303" max="2303" width="0.42578125" style="234" hidden="1"/>
    <col min="2304" max="2304" width="25.7109375" style="234" hidden="1"/>
    <col min="2305" max="2305" width="0.42578125" style="234" hidden="1"/>
    <col min="2306" max="2306" width="25.7109375" style="234" hidden="1"/>
    <col min="2307" max="2307" width="0.5703125" style="234" hidden="1"/>
    <col min="2308" max="2308" width="49.42578125" style="234" hidden="1"/>
    <col min="2309" max="2309" width="0.42578125" style="234" hidden="1"/>
    <col min="2310" max="2310" width="25" style="234" hidden="1"/>
    <col min="2311" max="2311" width="0.42578125" style="234" hidden="1"/>
    <col min="2312" max="2312" width="25" style="234" hidden="1"/>
    <col min="2313" max="2313" width="0.5703125" style="234" hidden="1"/>
    <col min="2314" max="2314" width="13.5703125" style="234" hidden="1"/>
    <col min="2315" max="2315" width="0.5703125" style="234" hidden="1"/>
    <col min="2316" max="2316" width="16.28515625" style="234" hidden="1"/>
    <col min="2317" max="2317" width="1.140625" style="234" hidden="1"/>
    <col min="2318" max="2550" width="11.42578125" style="234" hidden="1"/>
    <col min="2551" max="2551" width="1.28515625" style="234" hidden="1"/>
    <col min="2552" max="2552" width="39.85546875" style="234" hidden="1"/>
    <col min="2553" max="2553" width="0.42578125" style="234" hidden="1"/>
    <col min="2554" max="2554" width="22" style="234" hidden="1"/>
    <col min="2555" max="2555" width="0.42578125" style="234" hidden="1"/>
    <col min="2556" max="2556" width="25.7109375" style="234" hidden="1"/>
    <col min="2557" max="2557" width="0.42578125" style="234" hidden="1"/>
    <col min="2558" max="2558" width="27.85546875" style="234" hidden="1"/>
    <col min="2559" max="2559" width="0.42578125" style="234" hidden="1"/>
    <col min="2560" max="2560" width="25.7109375" style="234" hidden="1"/>
    <col min="2561" max="2561" width="0.42578125" style="234" hidden="1"/>
    <col min="2562" max="2562" width="25.7109375" style="234" hidden="1"/>
    <col min="2563" max="2563" width="0.5703125" style="234" hidden="1"/>
    <col min="2564" max="2564" width="49.42578125" style="234" hidden="1"/>
    <col min="2565" max="2565" width="0.42578125" style="234" hidden="1"/>
    <col min="2566" max="2566" width="25" style="234" hidden="1"/>
    <col min="2567" max="2567" width="0.42578125" style="234" hidden="1"/>
    <col min="2568" max="2568" width="25" style="234" hidden="1"/>
    <col min="2569" max="2569" width="0.5703125" style="234" hidden="1"/>
    <col min="2570" max="2570" width="13.5703125" style="234" hidden="1"/>
    <col min="2571" max="2571" width="0.5703125" style="234" hidden="1"/>
    <col min="2572" max="2572" width="16.28515625" style="234" hidden="1"/>
    <col min="2573" max="2573" width="1.140625" style="234" hidden="1"/>
    <col min="2574" max="2806" width="11.42578125" style="234" hidden="1"/>
    <col min="2807" max="2807" width="1.28515625" style="234" hidden="1"/>
    <col min="2808" max="2808" width="39.85546875" style="234" hidden="1"/>
    <col min="2809" max="2809" width="0.42578125" style="234" hidden="1"/>
    <col min="2810" max="2810" width="22" style="234" hidden="1"/>
    <col min="2811" max="2811" width="0.42578125" style="234" hidden="1"/>
    <col min="2812" max="2812" width="25.7109375" style="234" hidden="1"/>
    <col min="2813" max="2813" width="0.42578125" style="234" hidden="1"/>
    <col min="2814" max="2814" width="27.85546875" style="234" hidden="1"/>
    <col min="2815" max="2815" width="0.42578125" style="234" hidden="1"/>
    <col min="2816" max="2816" width="25.7109375" style="234" hidden="1"/>
    <col min="2817" max="2817" width="0.42578125" style="234" hidden="1"/>
    <col min="2818" max="2818" width="25.7109375" style="234" hidden="1"/>
    <col min="2819" max="2819" width="0.5703125" style="234" hidden="1"/>
    <col min="2820" max="2820" width="49.42578125" style="234" hidden="1"/>
    <col min="2821" max="2821" width="0.42578125" style="234" hidden="1"/>
    <col min="2822" max="2822" width="25" style="234" hidden="1"/>
    <col min="2823" max="2823" width="0.42578125" style="234" hidden="1"/>
    <col min="2824" max="2824" width="25" style="234" hidden="1"/>
    <col min="2825" max="2825" width="0.5703125" style="234" hidden="1"/>
    <col min="2826" max="2826" width="13.5703125" style="234" hidden="1"/>
    <col min="2827" max="2827" width="0.5703125" style="234" hidden="1"/>
    <col min="2828" max="2828" width="16.28515625" style="234" hidden="1"/>
    <col min="2829" max="2829" width="1.140625" style="234" hidden="1"/>
    <col min="2830" max="3062" width="11.42578125" style="234" hidden="1"/>
    <col min="3063" max="3063" width="1.28515625" style="234" hidden="1"/>
    <col min="3064" max="3064" width="39.85546875" style="234" hidden="1"/>
    <col min="3065" max="3065" width="0.42578125" style="234" hidden="1"/>
    <col min="3066" max="3066" width="22" style="234" hidden="1"/>
    <col min="3067" max="3067" width="0.42578125" style="234" hidden="1"/>
    <col min="3068" max="3068" width="25.7109375" style="234" hidden="1"/>
    <col min="3069" max="3069" width="0.42578125" style="234" hidden="1"/>
    <col min="3070" max="3070" width="27.85546875" style="234" hidden="1"/>
    <col min="3071" max="3071" width="0.42578125" style="234" hidden="1"/>
    <col min="3072" max="3072" width="25.7109375" style="234" hidden="1"/>
    <col min="3073" max="3073" width="0.42578125" style="234" hidden="1"/>
    <col min="3074" max="3074" width="25.7109375" style="234" hidden="1"/>
    <col min="3075" max="3075" width="0.5703125" style="234" hidden="1"/>
    <col min="3076" max="3076" width="49.42578125" style="234" hidden="1"/>
    <col min="3077" max="3077" width="0.42578125" style="234" hidden="1"/>
    <col min="3078" max="3078" width="25" style="234" hidden="1"/>
    <col min="3079" max="3079" width="0.42578125" style="234" hidden="1"/>
    <col min="3080" max="3080" width="25" style="234" hidden="1"/>
    <col min="3081" max="3081" width="0.5703125" style="234" hidden="1"/>
    <col min="3082" max="3082" width="13.5703125" style="234" hidden="1"/>
    <col min="3083" max="3083" width="0.5703125" style="234" hidden="1"/>
    <col min="3084" max="3084" width="16.28515625" style="234" hidden="1"/>
    <col min="3085" max="3085" width="1.140625" style="234" hidden="1"/>
    <col min="3086" max="3318" width="11.42578125" style="234" hidden="1"/>
    <col min="3319" max="3319" width="1.28515625" style="234" hidden="1"/>
    <col min="3320" max="3320" width="39.85546875" style="234" hidden="1"/>
    <col min="3321" max="3321" width="0.42578125" style="234" hidden="1"/>
    <col min="3322" max="3322" width="22" style="234" hidden="1"/>
    <col min="3323" max="3323" width="0.42578125" style="234" hidden="1"/>
    <col min="3324" max="3324" width="25.7109375" style="234" hidden="1"/>
    <col min="3325" max="3325" width="0.42578125" style="234" hidden="1"/>
    <col min="3326" max="3326" width="27.85546875" style="234" hidden="1"/>
    <col min="3327" max="3327" width="0.42578125" style="234" hidden="1"/>
    <col min="3328" max="3328" width="25.7109375" style="234" hidden="1"/>
    <col min="3329" max="3329" width="0.42578125" style="234" hidden="1"/>
    <col min="3330" max="3330" width="25.7109375" style="234" hidden="1"/>
    <col min="3331" max="3331" width="0.5703125" style="234" hidden="1"/>
    <col min="3332" max="3332" width="49.42578125" style="234" hidden="1"/>
    <col min="3333" max="3333" width="0.42578125" style="234" hidden="1"/>
    <col min="3334" max="3334" width="25" style="234" hidden="1"/>
    <col min="3335" max="3335" width="0.42578125" style="234" hidden="1"/>
    <col min="3336" max="3336" width="25" style="234" hidden="1"/>
    <col min="3337" max="3337" width="0.5703125" style="234" hidden="1"/>
    <col min="3338" max="3338" width="13.5703125" style="234" hidden="1"/>
    <col min="3339" max="3339" width="0.5703125" style="234" hidden="1"/>
    <col min="3340" max="3340" width="16.28515625" style="234" hidden="1"/>
    <col min="3341" max="3341" width="1.140625" style="234" hidden="1"/>
    <col min="3342" max="3574" width="11.42578125" style="234" hidden="1"/>
    <col min="3575" max="3575" width="1.28515625" style="234" hidden="1"/>
    <col min="3576" max="3576" width="39.85546875" style="234" hidden="1"/>
    <col min="3577" max="3577" width="0.42578125" style="234" hidden="1"/>
    <col min="3578" max="3578" width="22" style="234" hidden="1"/>
    <col min="3579" max="3579" width="0.42578125" style="234" hidden="1"/>
    <col min="3580" max="3580" width="25.7109375" style="234" hidden="1"/>
    <col min="3581" max="3581" width="0.42578125" style="234" hidden="1"/>
    <col min="3582" max="3582" width="27.85546875" style="234" hidden="1"/>
    <col min="3583" max="3583" width="0.42578125" style="234" hidden="1"/>
    <col min="3584" max="3584" width="25.7109375" style="234" hidden="1"/>
    <col min="3585" max="3585" width="0.42578125" style="234" hidden="1"/>
    <col min="3586" max="3586" width="25.7109375" style="234" hidden="1"/>
    <col min="3587" max="3587" width="0.5703125" style="234" hidden="1"/>
    <col min="3588" max="3588" width="49.42578125" style="234" hidden="1"/>
    <col min="3589" max="3589" width="0.42578125" style="234" hidden="1"/>
    <col min="3590" max="3590" width="25" style="234" hidden="1"/>
    <col min="3591" max="3591" width="0.42578125" style="234" hidden="1"/>
    <col min="3592" max="3592" width="25" style="234" hidden="1"/>
    <col min="3593" max="3593" width="0.5703125" style="234" hidden="1"/>
    <col min="3594" max="3594" width="13.5703125" style="234" hidden="1"/>
    <col min="3595" max="3595" width="0.5703125" style="234" hidden="1"/>
    <col min="3596" max="3596" width="16.28515625" style="234" hidden="1"/>
    <col min="3597" max="3597" width="1.140625" style="234" hidden="1"/>
    <col min="3598" max="3830" width="11.42578125" style="234" hidden="1"/>
    <col min="3831" max="3831" width="1.28515625" style="234" hidden="1"/>
    <col min="3832" max="3832" width="39.85546875" style="234" hidden="1"/>
    <col min="3833" max="3833" width="0.42578125" style="234" hidden="1"/>
    <col min="3834" max="3834" width="22" style="234" hidden="1"/>
    <col min="3835" max="3835" width="0.42578125" style="234" hidden="1"/>
    <col min="3836" max="3836" width="25.7109375" style="234" hidden="1"/>
    <col min="3837" max="3837" width="0.42578125" style="234" hidden="1"/>
    <col min="3838" max="3838" width="27.85546875" style="234" hidden="1"/>
    <col min="3839" max="3839" width="0.42578125" style="234" hidden="1"/>
    <col min="3840" max="3840" width="25.7109375" style="234" hidden="1"/>
    <col min="3841" max="3841" width="0.42578125" style="234" hidden="1"/>
    <col min="3842" max="3842" width="25.7109375" style="234" hidden="1"/>
    <col min="3843" max="3843" width="0.5703125" style="234" hidden="1"/>
    <col min="3844" max="3844" width="49.42578125" style="234" hidden="1"/>
    <col min="3845" max="3845" width="0.42578125" style="234" hidden="1"/>
    <col min="3846" max="3846" width="25" style="234" hidden="1"/>
    <col min="3847" max="3847" width="0.42578125" style="234" hidden="1"/>
    <col min="3848" max="3848" width="25" style="234" hidden="1"/>
    <col min="3849" max="3849" width="0.5703125" style="234" hidden="1"/>
    <col min="3850" max="3850" width="13.5703125" style="234" hidden="1"/>
    <col min="3851" max="3851" width="0.5703125" style="234" hidden="1"/>
    <col min="3852" max="3852" width="16.28515625" style="234" hidden="1"/>
    <col min="3853" max="3853" width="1.140625" style="234" hidden="1"/>
    <col min="3854" max="4086" width="11.42578125" style="234" hidden="1"/>
    <col min="4087" max="4087" width="1.28515625" style="234" hidden="1"/>
    <col min="4088" max="4088" width="39.85546875" style="234" hidden="1"/>
    <col min="4089" max="4089" width="0.42578125" style="234" hidden="1"/>
    <col min="4090" max="4090" width="22" style="234" hidden="1"/>
    <col min="4091" max="4091" width="0.42578125" style="234" hidden="1"/>
    <col min="4092" max="4092" width="25.7109375" style="234" hidden="1"/>
    <col min="4093" max="4093" width="0.42578125" style="234" hidden="1"/>
    <col min="4094" max="4094" width="27.85546875" style="234" hidden="1"/>
    <col min="4095" max="4095" width="0.42578125" style="234" hidden="1"/>
    <col min="4096" max="4096" width="25.7109375" style="234" hidden="1"/>
    <col min="4097" max="4097" width="0.42578125" style="234" hidden="1"/>
    <col min="4098" max="4098" width="25.7109375" style="234" hidden="1"/>
    <col min="4099" max="4099" width="0.5703125" style="234" hidden="1"/>
    <col min="4100" max="4100" width="49.42578125" style="234" hidden="1"/>
    <col min="4101" max="4101" width="0.42578125" style="234" hidden="1"/>
    <col min="4102" max="4102" width="25" style="234" hidden="1"/>
    <col min="4103" max="4103" width="0.42578125" style="234" hidden="1"/>
    <col min="4104" max="4104" width="25" style="234" hidden="1"/>
    <col min="4105" max="4105" width="0.5703125" style="234" hidden="1"/>
    <col min="4106" max="4106" width="13.5703125" style="234" hidden="1"/>
    <col min="4107" max="4107" width="0.5703125" style="234" hidden="1"/>
    <col min="4108" max="4108" width="16.28515625" style="234" hidden="1"/>
    <col min="4109" max="4109" width="1.140625" style="234" hidden="1"/>
    <col min="4110" max="4342" width="11.42578125" style="234" hidden="1"/>
    <col min="4343" max="4343" width="1.28515625" style="234" hidden="1"/>
    <col min="4344" max="4344" width="39.85546875" style="234" hidden="1"/>
    <col min="4345" max="4345" width="0.42578125" style="234" hidden="1"/>
    <col min="4346" max="4346" width="22" style="234" hidden="1"/>
    <col min="4347" max="4347" width="0.42578125" style="234" hidden="1"/>
    <col min="4348" max="4348" width="25.7109375" style="234" hidden="1"/>
    <col min="4349" max="4349" width="0.42578125" style="234" hidden="1"/>
    <col min="4350" max="4350" width="27.85546875" style="234" hidden="1"/>
    <col min="4351" max="4351" width="0.42578125" style="234" hidden="1"/>
    <col min="4352" max="4352" width="25.7109375" style="234" hidden="1"/>
    <col min="4353" max="4353" width="0.42578125" style="234" hidden="1"/>
    <col min="4354" max="4354" width="25.7109375" style="234" hidden="1"/>
    <col min="4355" max="4355" width="0.5703125" style="234" hidden="1"/>
    <col min="4356" max="4356" width="49.42578125" style="234" hidden="1"/>
    <col min="4357" max="4357" width="0.42578125" style="234" hidden="1"/>
    <col min="4358" max="4358" width="25" style="234" hidden="1"/>
    <col min="4359" max="4359" width="0.42578125" style="234" hidden="1"/>
    <col min="4360" max="4360" width="25" style="234" hidden="1"/>
    <col min="4361" max="4361" width="0.5703125" style="234" hidden="1"/>
    <col min="4362" max="4362" width="13.5703125" style="234" hidden="1"/>
    <col min="4363" max="4363" width="0.5703125" style="234" hidden="1"/>
    <col min="4364" max="4364" width="16.28515625" style="234" hidden="1"/>
    <col min="4365" max="4365" width="1.140625" style="234" hidden="1"/>
    <col min="4366" max="4598" width="11.42578125" style="234" hidden="1"/>
    <col min="4599" max="4599" width="1.28515625" style="234" hidden="1"/>
    <col min="4600" max="4600" width="39.85546875" style="234" hidden="1"/>
    <col min="4601" max="4601" width="0.42578125" style="234" hidden="1"/>
    <col min="4602" max="4602" width="22" style="234" hidden="1"/>
    <col min="4603" max="4603" width="0.42578125" style="234" hidden="1"/>
    <col min="4604" max="4604" width="25.7109375" style="234" hidden="1"/>
    <col min="4605" max="4605" width="0.42578125" style="234" hidden="1"/>
    <col min="4606" max="4606" width="27.85546875" style="234" hidden="1"/>
    <col min="4607" max="4607" width="0.42578125" style="234" hidden="1"/>
    <col min="4608" max="4608" width="25.7109375" style="234" hidden="1"/>
    <col min="4609" max="4609" width="0.42578125" style="234" hidden="1"/>
    <col min="4610" max="4610" width="25.7109375" style="234" hidden="1"/>
    <col min="4611" max="4611" width="0.5703125" style="234" hidden="1"/>
    <col min="4612" max="4612" width="49.42578125" style="234" hidden="1"/>
    <col min="4613" max="4613" width="0.42578125" style="234" hidden="1"/>
    <col min="4614" max="4614" width="25" style="234" hidden="1"/>
    <col min="4615" max="4615" width="0.42578125" style="234" hidden="1"/>
    <col min="4616" max="4616" width="25" style="234" hidden="1"/>
    <col min="4617" max="4617" width="0.5703125" style="234" hidden="1"/>
    <col min="4618" max="4618" width="13.5703125" style="234" hidden="1"/>
    <col min="4619" max="4619" width="0.5703125" style="234" hidden="1"/>
    <col min="4620" max="4620" width="16.28515625" style="234" hidden="1"/>
    <col min="4621" max="4621" width="1.140625" style="234" hidden="1"/>
    <col min="4622" max="4854" width="11.42578125" style="234" hidden="1"/>
    <col min="4855" max="4855" width="1.28515625" style="234" hidden="1"/>
    <col min="4856" max="4856" width="39.85546875" style="234" hidden="1"/>
    <col min="4857" max="4857" width="0.42578125" style="234" hidden="1"/>
    <col min="4858" max="4858" width="22" style="234" hidden="1"/>
    <col min="4859" max="4859" width="0.42578125" style="234" hidden="1"/>
    <col min="4860" max="4860" width="25.7109375" style="234" hidden="1"/>
    <col min="4861" max="4861" width="0.42578125" style="234" hidden="1"/>
    <col min="4862" max="4862" width="27.85546875" style="234" hidden="1"/>
    <col min="4863" max="4863" width="0.42578125" style="234" hidden="1"/>
    <col min="4864" max="4864" width="25.7109375" style="234" hidden="1"/>
    <col min="4865" max="4865" width="0.42578125" style="234" hidden="1"/>
    <col min="4866" max="4866" width="25.7109375" style="234" hidden="1"/>
    <col min="4867" max="4867" width="0.5703125" style="234" hidden="1"/>
    <col min="4868" max="4868" width="49.42578125" style="234" hidden="1"/>
    <col min="4869" max="4869" width="0.42578125" style="234" hidden="1"/>
    <col min="4870" max="4870" width="25" style="234" hidden="1"/>
    <col min="4871" max="4871" width="0.42578125" style="234" hidden="1"/>
    <col min="4872" max="4872" width="25" style="234" hidden="1"/>
    <col min="4873" max="4873" width="0.5703125" style="234" hidden="1"/>
    <col min="4874" max="4874" width="13.5703125" style="234" hidden="1"/>
    <col min="4875" max="4875" width="0.5703125" style="234" hidden="1"/>
    <col min="4876" max="4876" width="16.28515625" style="234" hidden="1"/>
    <col min="4877" max="4877" width="1.140625" style="234" hidden="1"/>
    <col min="4878" max="5110" width="11.42578125" style="234" hidden="1"/>
    <col min="5111" max="5111" width="1.28515625" style="234" hidden="1"/>
    <col min="5112" max="5112" width="39.85546875" style="234" hidden="1"/>
    <col min="5113" max="5113" width="0.42578125" style="234" hidden="1"/>
    <col min="5114" max="5114" width="22" style="234" hidden="1"/>
    <col min="5115" max="5115" width="0.42578125" style="234" hidden="1"/>
    <col min="5116" max="5116" width="25.7109375" style="234" hidden="1"/>
    <col min="5117" max="5117" width="0.42578125" style="234" hidden="1"/>
    <col min="5118" max="5118" width="27.85546875" style="234" hidden="1"/>
    <col min="5119" max="5119" width="0.42578125" style="234" hidden="1"/>
    <col min="5120" max="5120" width="25.7109375" style="234" hidden="1"/>
    <col min="5121" max="5121" width="0.42578125" style="234" hidden="1"/>
    <col min="5122" max="5122" width="25.7109375" style="234" hidden="1"/>
    <col min="5123" max="5123" width="0.5703125" style="234" hidden="1"/>
    <col min="5124" max="5124" width="49.42578125" style="234" hidden="1"/>
    <col min="5125" max="5125" width="0.42578125" style="234" hidden="1"/>
    <col min="5126" max="5126" width="25" style="234" hidden="1"/>
    <col min="5127" max="5127" width="0.42578125" style="234" hidden="1"/>
    <col min="5128" max="5128" width="25" style="234" hidden="1"/>
    <col min="5129" max="5129" width="0.5703125" style="234" hidden="1"/>
    <col min="5130" max="5130" width="13.5703125" style="234" hidden="1"/>
    <col min="5131" max="5131" width="0.5703125" style="234" hidden="1"/>
    <col min="5132" max="5132" width="16.28515625" style="234" hidden="1"/>
    <col min="5133" max="5133" width="1.140625" style="234" hidden="1"/>
    <col min="5134" max="5366" width="11.42578125" style="234" hidden="1"/>
    <col min="5367" max="5367" width="1.28515625" style="234" hidden="1"/>
    <col min="5368" max="5368" width="39.85546875" style="234" hidden="1"/>
    <col min="5369" max="5369" width="0.42578125" style="234" hidden="1"/>
    <col min="5370" max="5370" width="22" style="234" hidden="1"/>
    <col min="5371" max="5371" width="0.42578125" style="234" hidden="1"/>
    <col min="5372" max="5372" width="25.7109375" style="234" hidden="1"/>
    <col min="5373" max="5373" width="0.42578125" style="234" hidden="1"/>
    <col min="5374" max="5374" width="27.85546875" style="234" hidden="1"/>
    <col min="5375" max="5375" width="0.42578125" style="234" hidden="1"/>
    <col min="5376" max="5376" width="25.7109375" style="234" hidden="1"/>
    <col min="5377" max="5377" width="0.42578125" style="234" hidden="1"/>
    <col min="5378" max="5378" width="25.7109375" style="234" hidden="1"/>
    <col min="5379" max="5379" width="0.5703125" style="234" hidden="1"/>
    <col min="5380" max="5380" width="49.42578125" style="234" hidden="1"/>
    <col min="5381" max="5381" width="0.42578125" style="234" hidden="1"/>
    <col min="5382" max="5382" width="25" style="234" hidden="1"/>
    <col min="5383" max="5383" width="0.42578125" style="234" hidden="1"/>
    <col min="5384" max="5384" width="25" style="234" hidden="1"/>
    <col min="5385" max="5385" width="0.5703125" style="234" hidden="1"/>
    <col min="5386" max="5386" width="13.5703125" style="234" hidden="1"/>
    <col min="5387" max="5387" width="0.5703125" style="234" hidden="1"/>
    <col min="5388" max="5388" width="16.28515625" style="234" hidden="1"/>
    <col min="5389" max="5389" width="1.140625" style="234" hidden="1"/>
    <col min="5390" max="5622" width="11.42578125" style="234" hidden="1"/>
    <col min="5623" max="5623" width="1.28515625" style="234" hidden="1"/>
    <col min="5624" max="5624" width="39.85546875" style="234" hidden="1"/>
    <col min="5625" max="5625" width="0.42578125" style="234" hidden="1"/>
    <col min="5626" max="5626" width="22" style="234" hidden="1"/>
    <col min="5627" max="5627" width="0.42578125" style="234" hidden="1"/>
    <col min="5628" max="5628" width="25.7109375" style="234" hidden="1"/>
    <col min="5629" max="5629" width="0.42578125" style="234" hidden="1"/>
    <col min="5630" max="5630" width="27.85546875" style="234" hidden="1"/>
    <col min="5631" max="5631" width="0.42578125" style="234" hidden="1"/>
    <col min="5632" max="5632" width="25.7109375" style="234" hidden="1"/>
    <col min="5633" max="5633" width="0.42578125" style="234" hidden="1"/>
    <col min="5634" max="5634" width="25.7109375" style="234" hidden="1"/>
    <col min="5635" max="5635" width="0.5703125" style="234" hidden="1"/>
    <col min="5636" max="5636" width="49.42578125" style="234" hidden="1"/>
    <col min="5637" max="5637" width="0.42578125" style="234" hidden="1"/>
    <col min="5638" max="5638" width="25" style="234" hidden="1"/>
    <col min="5639" max="5639" width="0.42578125" style="234" hidden="1"/>
    <col min="5640" max="5640" width="25" style="234" hidden="1"/>
    <col min="5641" max="5641" width="0.5703125" style="234" hidden="1"/>
    <col min="5642" max="5642" width="13.5703125" style="234" hidden="1"/>
    <col min="5643" max="5643" width="0.5703125" style="234" hidden="1"/>
    <col min="5644" max="5644" width="16.28515625" style="234" hidden="1"/>
    <col min="5645" max="5645" width="1.140625" style="234" hidden="1"/>
    <col min="5646" max="5878" width="11.42578125" style="234" hidden="1"/>
    <col min="5879" max="5879" width="1.28515625" style="234" hidden="1"/>
    <col min="5880" max="5880" width="39.85546875" style="234" hidden="1"/>
    <col min="5881" max="5881" width="0.42578125" style="234" hidden="1"/>
    <col min="5882" max="5882" width="22" style="234" hidden="1"/>
    <col min="5883" max="5883" width="0.42578125" style="234" hidden="1"/>
    <col min="5884" max="5884" width="25.7109375" style="234" hidden="1"/>
    <col min="5885" max="5885" width="0.42578125" style="234" hidden="1"/>
    <col min="5886" max="5886" width="27.85546875" style="234" hidden="1"/>
    <col min="5887" max="5887" width="0.42578125" style="234" hidden="1"/>
    <col min="5888" max="5888" width="25.7109375" style="234" hidden="1"/>
    <col min="5889" max="5889" width="0.42578125" style="234" hidden="1"/>
    <col min="5890" max="5890" width="25.7109375" style="234" hidden="1"/>
    <col min="5891" max="5891" width="0.5703125" style="234" hidden="1"/>
    <col min="5892" max="5892" width="49.42578125" style="234" hidden="1"/>
    <col min="5893" max="5893" width="0.42578125" style="234" hidden="1"/>
    <col min="5894" max="5894" width="25" style="234" hidden="1"/>
    <col min="5895" max="5895" width="0.42578125" style="234" hidden="1"/>
    <col min="5896" max="5896" width="25" style="234" hidden="1"/>
    <col min="5897" max="5897" width="0.5703125" style="234" hidden="1"/>
    <col min="5898" max="5898" width="13.5703125" style="234" hidden="1"/>
    <col min="5899" max="5899" width="0.5703125" style="234" hidden="1"/>
    <col min="5900" max="5900" width="16.28515625" style="234" hidden="1"/>
    <col min="5901" max="5901" width="1.140625" style="234" hidden="1"/>
    <col min="5902" max="6134" width="11.42578125" style="234" hidden="1"/>
    <col min="6135" max="6135" width="1.28515625" style="234" hidden="1"/>
    <col min="6136" max="6136" width="39.85546875" style="234" hidden="1"/>
    <col min="6137" max="6137" width="0.42578125" style="234" hidden="1"/>
    <col min="6138" max="6138" width="22" style="234" hidden="1"/>
    <col min="6139" max="6139" width="0.42578125" style="234" hidden="1"/>
    <col min="6140" max="6140" width="25.7109375" style="234" hidden="1"/>
    <col min="6141" max="6141" width="0.42578125" style="234" hidden="1"/>
    <col min="6142" max="6142" width="27.85546875" style="234" hidden="1"/>
    <col min="6143" max="6143" width="0.42578125" style="234" hidden="1"/>
    <col min="6144" max="6144" width="25.7109375" style="234" hidden="1"/>
    <col min="6145" max="6145" width="0.42578125" style="234" hidden="1"/>
    <col min="6146" max="6146" width="25.7109375" style="234" hidden="1"/>
    <col min="6147" max="6147" width="0.5703125" style="234" hidden="1"/>
    <col min="6148" max="6148" width="49.42578125" style="234" hidden="1"/>
    <col min="6149" max="6149" width="0.42578125" style="234" hidden="1"/>
    <col min="6150" max="6150" width="25" style="234" hidden="1"/>
    <col min="6151" max="6151" width="0.42578125" style="234" hidden="1"/>
    <col min="6152" max="6152" width="25" style="234" hidden="1"/>
    <col min="6153" max="6153" width="0.5703125" style="234" hidden="1"/>
    <col min="6154" max="6154" width="13.5703125" style="234" hidden="1"/>
    <col min="6155" max="6155" width="0.5703125" style="234" hidden="1"/>
    <col min="6156" max="6156" width="16.28515625" style="234" hidden="1"/>
    <col min="6157" max="6157" width="1.140625" style="234" hidden="1"/>
    <col min="6158" max="6390" width="11.42578125" style="234" hidden="1"/>
    <col min="6391" max="6391" width="1.28515625" style="234" hidden="1"/>
    <col min="6392" max="6392" width="39.85546875" style="234" hidden="1"/>
    <col min="6393" max="6393" width="0.42578125" style="234" hidden="1"/>
    <col min="6394" max="6394" width="22" style="234" hidden="1"/>
    <col min="6395" max="6395" width="0.42578125" style="234" hidden="1"/>
    <col min="6396" max="6396" width="25.7109375" style="234" hidden="1"/>
    <col min="6397" max="6397" width="0.42578125" style="234" hidden="1"/>
    <col min="6398" max="6398" width="27.85546875" style="234" hidden="1"/>
    <col min="6399" max="6399" width="0.42578125" style="234" hidden="1"/>
    <col min="6400" max="6400" width="25.7109375" style="234" hidden="1"/>
    <col min="6401" max="6401" width="0.42578125" style="234" hidden="1"/>
    <col min="6402" max="6402" width="25.7109375" style="234" hidden="1"/>
    <col min="6403" max="6403" width="0.5703125" style="234" hidden="1"/>
    <col min="6404" max="6404" width="49.42578125" style="234" hidden="1"/>
    <col min="6405" max="6405" width="0.42578125" style="234" hidden="1"/>
    <col min="6406" max="6406" width="25" style="234" hidden="1"/>
    <col min="6407" max="6407" width="0.42578125" style="234" hidden="1"/>
    <col min="6408" max="6408" width="25" style="234" hidden="1"/>
    <col min="6409" max="6409" width="0.5703125" style="234" hidden="1"/>
    <col min="6410" max="6410" width="13.5703125" style="234" hidden="1"/>
    <col min="6411" max="6411" width="0.5703125" style="234" hidden="1"/>
    <col min="6412" max="6412" width="16.28515625" style="234" hidden="1"/>
    <col min="6413" max="6413" width="1.140625" style="234" hidden="1"/>
    <col min="6414" max="6646" width="11.42578125" style="234" hidden="1"/>
    <col min="6647" max="6647" width="1.28515625" style="234" hidden="1"/>
    <col min="6648" max="6648" width="39.85546875" style="234" hidden="1"/>
    <col min="6649" max="6649" width="0.42578125" style="234" hidden="1"/>
    <col min="6650" max="6650" width="22" style="234" hidden="1"/>
    <col min="6651" max="6651" width="0.42578125" style="234" hidden="1"/>
    <col min="6652" max="6652" width="25.7109375" style="234" hidden="1"/>
    <col min="6653" max="6653" width="0.42578125" style="234" hidden="1"/>
    <col min="6654" max="6654" width="27.85546875" style="234" hidden="1"/>
    <col min="6655" max="6655" width="0.42578125" style="234" hidden="1"/>
    <col min="6656" max="6656" width="25.7109375" style="234" hidden="1"/>
    <col min="6657" max="6657" width="0.42578125" style="234" hidden="1"/>
    <col min="6658" max="6658" width="25.7109375" style="234" hidden="1"/>
    <col min="6659" max="6659" width="0.5703125" style="234" hidden="1"/>
    <col min="6660" max="6660" width="49.42578125" style="234" hidden="1"/>
    <col min="6661" max="6661" width="0.42578125" style="234" hidden="1"/>
    <col min="6662" max="6662" width="25" style="234" hidden="1"/>
    <col min="6663" max="6663" width="0.42578125" style="234" hidden="1"/>
    <col min="6664" max="6664" width="25" style="234" hidden="1"/>
    <col min="6665" max="6665" width="0.5703125" style="234" hidden="1"/>
    <col min="6666" max="6666" width="13.5703125" style="234" hidden="1"/>
    <col min="6667" max="6667" width="0.5703125" style="234" hidden="1"/>
    <col min="6668" max="6668" width="16.28515625" style="234" hidden="1"/>
    <col min="6669" max="6669" width="1.140625" style="234" hidden="1"/>
    <col min="6670" max="6902" width="11.42578125" style="234" hidden="1"/>
    <col min="6903" max="6903" width="1.28515625" style="234" hidden="1"/>
    <col min="6904" max="6904" width="39.85546875" style="234" hidden="1"/>
    <col min="6905" max="6905" width="0.42578125" style="234" hidden="1"/>
    <col min="6906" max="6906" width="22" style="234" hidden="1"/>
    <col min="6907" max="6907" width="0.42578125" style="234" hidden="1"/>
    <col min="6908" max="6908" width="25.7109375" style="234" hidden="1"/>
    <col min="6909" max="6909" width="0.42578125" style="234" hidden="1"/>
    <col min="6910" max="6910" width="27.85546875" style="234" hidden="1"/>
    <col min="6911" max="6911" width="0.42578125" style="234" hidden="1"/>
    <col min="6912" max="6912" width="25.7109375" style="234" hidden="1"/>
    <col min="6913" max="6913" width="0.42578125" style="234" hidden="1"/>
    <col min="6914" max="6914" width="25.7109375" style="234" hidden="1"/>
    <col min="6915" max="6915" width="0.5703125" style="234" hidden="1"/>
    <col min="6916" max="6916" width="49.42578125" style="234" hidden="1"/>
    <col min="6917" max="6917" width="0.42578125" style="234" hidden="1"/>
    <col min="6918" max="6918" width="25" style="234" hidden="1"/>
    <col min="6919" max="6919" width="0.42578125" style="234" hidden="1"/>
    <col min="6920" max="6920" width="25" style="234" hidden="1"/>
    <col min="6921" max="6921" width="0.5703125" style="234" hidden="1"/>
    <col min="6922" max="6922" width="13.5703125" style="234" hidden="1"/>
    <col min="6923" max="6923" width="0.5703125" style="234" hidden="1"/>
    <col min="6924" max="6924" width="16.28515625" style="234" hidden="1"/>
    <col min="6925" max="6925" width="1.140625" style="234" hidden="1"/>
    <col min="6926" max="7158" width="11.42578125" style="234" hidden="1"/>
    <col min="7159" max="7159" width="1.28515625" style="234" hidden="1"/>
    <col min="7160" max="7160" width="39.85546875" style="234" hidden="1"/>
    <col min="7161" max="7161" width="0.42578125" style="234" hidden="1"/>
    <col min="7162" max="7162" width="22" style="234" hidden="1"/>
    <col min="7163" max="7163" width="0.42578125" style="234" hidden="1"/>
    <col min="7164" max="7164" width="25.7109375" style="234" hidden="1"/>
    <col min="7165" max="7165" width="0.42578125" style="234" hidden="1"/>
    <col min="7166" max="7166" width="27.85546875" style="234" hidden="1"/>
    <col min="7167" max="7167" width="0.42578125" style="234" hidden="1"/>
    <col min="7168" max="7168" width="25.7109375" style="234" hidden="1"/>
    <col min="7169" max="7169" width="0.42578125" style="234" hidden="1"/>
    <col min="7170" max="7170" width="25.7109375" style="234" hidden="1"/>
    <col min="7171" max="7171" width="0.5703125" style="234" hidden="1"/>
    <col min="7172" max="7172" width="49.42578125" style="234" hidden="1"/>
    <col min="7173" max="7173" width="0.42578125" style="234" hidden="1"/>
    <col min="7174" max="7174" width="25" style="234" hidden="1"/>
    <col min="7175" max="7175" width="0.42578125" style="234" hidden="1"/>
    <col min="7176" max="7176" width="25" style="234" hidden="1"/>
    <col min="7177" max="7177" width="0.5703125" style="234" hidden="1"/>
    <col min="7178" max="7178" width="13.5703125" style="234" hidden="1"/>
    <col min="7179" max="7179" width="0.5703125" style="234" hidden="1"/>
    <col min="7180" max="7180" width="16.28515625" style="234" hidden="1"/>
    <col min="7181" max="7181" width="1.140625" style="234" hidden="1"/>
    <col min="7182" max="7414" width="11.42578125" style="234" hidden="1"/>
    <col min="7415" max="7415" width="1.28515625" style="234" hidden="1"/>
    <col min="7416" max="7416" width="39.85546875" style="234" hidden="1"/>
    <col min="7417" max="7417" width="0.42578125" style="234" hidden="1"/>
    <col min="7418" max="7418" width="22" style="234" hidden="1"/>
    <col min="7419" max="7419" width="0.42578125" style="234" hidden="1"/>
    <col min="7420" max="7420" width="25.7109375" style="234" hidden="1"/>
    <col min="7421" max="7421" width="0.42578125" style="234" hidden="1"/>
    <col min="7422" max="7422" width="27.85546875" style="234" hidden="1"/>
    <col min="7423" max="7423" width="0.42578125" style="234" hidden="1"/>
    <col min="7424" max="7424" width="25.7109375" style="234" hidden="1"/>
    <col min="7425" max="7425" width="0.42578125" style="234" hidden="1"/>
    <col min="7426" max="7426" width="25.7109375" style="234" hidden="1"/>
    <col min="7427" max="7427" width="0.5703125" style="234" hidden="1"/>
    <col min="7428" max="7428" width="49.42578125" style="234" hidden="1"/>
    <col min="7429" max="7429" width="0.42578125" style="234" hidden="1"/>
    <col min="7430" max="7430" width="25" style="234" hidden="1"/>
    <col min="7431" max="7431" width="0.42578125" style="234" hidden="1"/>
    <col min="7432" max="7432" width="25" style="234" hidden="1"/>
    <col min="7433" max="7433" width="0.5703125" style="234" hidden="1"/>
    <col min="7434" max="7434" width="13.5703125" style="234" hidden="1"/>
    <col min="7435" max="7435" width="0.5703125" style="234" hidden="1"/>
    <col min="7436" max="7436" width="16.28515625" style="234" hidden="1"/>
    <col min="7437" max="7437" width="1.140625" style="234" hidden="1"/>
    <col min="7438" max="7670" width="11.42578125" style="234" hidden="1"/>
    <col min="7671" max="7671" width="1.28515625" style="234" hidden="1"/>
    <col min="7672" max="7672" width="39.85546875" style="234" hidden="1"/>
    <col min="7673" max="7673" width="0.42578125" style="234" hidden="1"/>
    <col min="7674" max="7674" width="22" style="234" hidden="1"/>
    <col min="7675" max="7675" width="0.42578125" style="234" hidden="1"/>
    <col min="7676" max="7676" width="25.7109375" style="234" hidden="1"/>
    <col min="7677" max="7677" width="0.42578125" style="234" hidden="1"/>
    <col min="7678" max="7678" width="27.85546875" style="234" hidden="1"/>
    <col min="7679" max="7679" width="0.42578125" style="234" hidden="1"/>
    <col min="7680" max="7680" width="25.7109375" style="234" hidden="1"/>
    <col min="7681" max="7681" width="0.42578125" style="234" hidden="1"/>
    <col min="7682" max="7682" width="25.7109375" style="234" hidden="1"/>
    <col min="7683" max="7683" width="0.5703125" style="234" hidden="1"/>
    <col min="7684" max="7684" width="49.42578125" style="234" hidden="1"/>
    <col min="7685" max="7685" width="0.42578125" style="234" hidden="1"/>
    <col min="7686" max="7686" width="25" style="234" hidden="1"/>
    <col min="7687" max="7687" width="0.42578125" style="234" hidden="1"/>
    <col min="7688" max="7688" width="25" style="234" hidden="1"/>
    <col min="7689" max="7689" width="0.5703125" style="234" hidden="1"/>
    <col min="7690" max="7690" width="13.5703125" style="234" hidden="1"/>
    <col min="7691" max="7691" width="0.5703125" style="234" hidden="1"/>
    <col min="7692" max="7692" width="16.28515625" style="234" hidden="1"/>
    <col min="7693" max="7693" width="1.140625" style="234" hidden="1"/>
    <col min="7694" max="7926" width="11.42578125" style="234" hidden="1"/>
    <col min="7927" max="7927" width="1.28515625" style="234" hidden="1"/>
    <col min="7928" max="7928" width="39.85546875" style="234" hidden="1"/>
    <col min="7929" max="7929" width="0.42578125" style="234" hidden="1"/>
    <col min="7930" max="7930" width="22" style="234" hidden="1"/>
    <col min="7931" max="7931" width="0.42578125" style="234" hidden="1"/>
    <col min="7932" max="7932" width="25.7109375" style="234" hidden="1"/>
    <col min="7933" max="7933" width="0.42578125" style="234" hidden="1"/>
    <col min="7934" max="7934" width="27.85546875" style="234" hidden="1"/>
    <col min="7935" max="7935" width="0.42578125" style="234" hidden="1"/>
    <col min="7936" max="7936" width="25.7109375" style="234" hidden="1"/>
    <col min="7937" max="7937" width="0.42578125" style="234" hidden="1"/>
    <col min="7938" max="7938" width="25.7109375" style="234" hidden="1"/>
    <col min="7939" max="7939" width="0.5703125" style="234" hidden="1"/>
    <col min="7940" max="7940" width="49.42578125" style="234" hidden="1"/>
    <col min="7941" max="7941" width="0.42578125" style="234" hidden="1"/>
    <col min="7942" max="7942" width="25" style="234" hidden="1"/>
    <col min="7943" max="7943" width="0.42578125" style="234" hidden="1"/>
    <col min="7944" max="7944" width="25" style="234" hidden="1"/>
    <col min="7945" max="7945" width="0.5703125" style="234" hidden="1"/>
    <col min="7946" max="7946" width="13.5703125" style="234" hidden="1"/>
    <col min="7947" max="7947" width="0.5703125" style="234" hidden="1"/>
    <col min="7948" max="7948" width="16.28515625" style="234" hidden="1"/>
    <col min="7949" max="7949" width="1.140625" style="234" hidden="1"/>
    <col min="7950" max="8182" width="11.42578125" style="234" hidden="1"/>
    <col min="8183" max="8183" width="1.28515625" style="234" hidden="1"/>
    <col min="8184" max="8184" width="39.85546875" style="234" hidden="1"/>
    <col min="8185" max="8185" width="0.42578125" style="234" hidden="1"/>
    <col min="8186" max="8186" width="22" style="234" hidden="1"/>
    <col min="8187" max="8187" width="0.42578125" style="234" hidden="1"/>
    <col min="8188" max="8188" width="25.7109375" style="234" hidden="1"/>
    <col min="8189" max="8189" width="0.42578125" style="234" hidden="1"/>
    <col min="8190" max="8190" width="27.85546875" style="234" hidden="1"/>
    <col min="8191" max="8191" width="0.42578125" style="234" hidden="1"/>
    <col min="8192" max="8192" width="25.7109375" style="234" hidden="1"/>
    <col min="8193" max="8193" width="0.42578125" style="234" hidden="1"/>
    <col min="8194" max="8194" width="25.7109375" style="234" hidden="1"/>
    <col min="8195" max="8195" width="0.5703125" style="234" hidden="1"/>
    <col min="8196" max="8196" width="49.42578125" style="234" hidden="1"/>
    <col min="8197" max="8197" width="0.42578125" style="234" hidden="1"/>
    <col min="8198" max="8198" width="25" style="234" hidden="1"/>
    <col min="8199" max="8199" width="0.42578125" style="234" hidden="1"/>
    <col min="8200" max="8200" width="25" style="234" hidden="1"/>
    <col min="8201" max="8201" width="0.5703125" style="234" hidden="1"/>
    <col min="8202" max="8202" width="13.5703125" style="234" hidden="1"/>
    <col min="8203" max="8203" width="0.5703125" style="234" hidden="1"/>
    <col min="8204" max="8204" width="16.28515625" style="234" hidden="1"/>
    <col min="8205" max="8205" width="1.140625" style="234" hidden="1"/>
    <col min="8206" max="8438" width="11.42578125" style="234" hidden="1"/>
    <col min="8439" max="8439" width="1.28515625" style="234" hidden="1"/>
    <col min="8440" max="8440" width="39.85546875" style="234" hidden="1"/>
    <col min="8441" max="8441" width="0.42578125" style="234" hidden="1"/>
    <col min="8442" max="8442" width="22" style="234" hidden="1"/>
    <col min="8443" max="8443" width="0.42578125" style="234" hidden="1"/>
    <col min="8444" max="8444" width="25.7109375" style="234" hidden="1"/>
    <col min="8445" max="8445" width="0.42578125" style="234" hidden="1"/>
    <col min="8446" max="8446" width="27.85546875" style="234" hidden="1"/>
    <col min="8447" max="8447" width="0.42578125" style="234" hidden="1"/>
    <col min="8448" max="8448" width="25.7109375" style="234" hidden="1"/>
    <col min="8449" max="8449" width="0.42578125" style="234" hidden="1"/>
    <col min="8450" max="8450" width="25.7109375" style="234" hidden="1"/>
    <col min="8451" max="8451" width="0.5703125" style="234" hidden="1"/>
    <col min="8452" max="8452" width="49.42578125" style="234" hidden="1"/>
    <col min="8453" max="8453" width="0.42578125" style="234" hidden="1"/>
    <col min="8454" max="8454" width="25" style="234" hidden="1"/>
    <col min="8455" max="8455" width="0.42578125" style="234" hidden="1"/>
    <col min="8456" max="8456" width="25" style="234" hidden="1"/>
    <col min="8457" max="8457" width="0.5703125" style="234" hidden="1"/>
    <col min="8458" max="8458" width="13.5703125" style="234" hidden="1"/>
    <col min="8459" max="8459" width="0.5703125" style="234" hidden="1"/>
    <col min="8460" max="8460" width="16.28515625" style="234" hidden="1"/>
    <col min="8461" max="8461" width="1.140625" style="234" hidden="1"/>
    <col min="8462" max="8694" width="11.42578125" style="234" hidden="1"/>
    <col min="8695" max="8695" width="1.28515625" style="234" hidden="1"/>
    <col min="8696" max="8696" width="39.85546875" style="234" hidden="1"/>
    <col min="8697" max="8697" width="0.42578125" style="234" hidden="1"/>
    <col min="8698" max="8698" width="22" style="234" hidden="1"/>
    <col min="8699" max="8699" width="0.42578125" style="234" hidden="1"/>
    <col min="8700" max="8700" width="25.7109375" style="234" hidden="1"/>
    <col min="8701" max="8701" width="0.42578125" style="234" hidden="1"/>
    <col min="8702" max="8702" width="27.85546875" style="234" hidden="1"/>
    <col min="8703" max="8703" width="0.42578125" style="234" hidden="1"/>
    <col min="8704" max="8704" width="25.7109375" style="234" hidden="1"/>
    <col min="8705" max="8705" width="0.42578125" style="234" hidden="1"/>
    <col min="8706" max="8706" width="25.7109375" style="234" hidden="1"/>
    <col min="8707" max="8707" width="0.5703125" style="234" hidden="1"/>
    <col min="8708" max="8708" width="49.42578125" style="234" hidden="1"/>
    <col min="8709" max="8709" width="0.42578125" style="234" hidden="1"/>
    <col min="8710" max="8710" width="25" style="234" hidden="1"/>
    <col min="8711" max="8711" width="0.42578125" style="234" hidden="1"/>
    <col min="8712" max="8712" width="25" style="234" hidden="1"/>
    <col min="8713" max="8713" width="0.5703125" style="234" hidden="1"/>
    <col min="8714" max="8714" width="13.5703125" style="234" hidden="1"/>
    <col min="8715" max="8715" width="0.5703125" style="234" hidden="1"/>
    <col min="8716" max="8716" width="16.28515625" style="234" hidden="1"/>
    <col min="8717" max="8717" width="1.140625" style="234" hidden="1"/>
    <col min="8718" max="8950" width="11.42578125" style="234" hidden="1"/>
    <col min="8951" max="8951" width="1.28515625" style="234" hidden="1"/>
    <col min="8952" max="8952" width="39.85546875" style="234" hidden="1"/>
    <col min="8953" max="8953" width="0.42578125" style="234" hidden="1"/>
    <col min="8954" max="8954" width="22" style="234" hidden="1"/>
    <col min="8955" max="8955" width="0.42578125" style="234" hidden="1"/>
    <col min="8956" max="8956" width="25.7109375" style="234" hidden="1"/>
    <col min="8957" max="8957" width="0.42578125" style="234" hidden="1"/>
    <col min="8958" max="8958" width="27.85546875" style="234" hidden="1"/>
    <col min="8959" max="8959" width="0.42578125" style="234" hidden="1"/>
    <col min="8960" max="8960" width="25.7109375" style="234" hidden="1"/>
    <col min="8961" max="8961" width="0.42578125" style="234" hidden="1"/>
    <col min="8962" max="8962" width="25.7109375" style="234" hidden="1"/>
    <col min="8963" max="8963" width="0.5703125" style="234" hidden="1"/>
    <col min="8964" max="8964" width="49.42578125" style="234" hidden="1"/>
    <col min="8965" max="8965" width="0.42578125" style="234" hidden="1"/>
    <col min="8966" max="8966" width="25" style="234" hidden="1"/>
    <col min="8967" max="8967" width="0.42578125" style="234" hidden="1"/>
    <col min="8968" max="8968" width="25" style="234" hidden="1"/>
    <col min="8969" max="8969" width="0.5703125" style="234" hidden="1"/>
    <col min="8970" max="8970" width="13.5703125" style="234" hidden="1"/>
    <col min="8971" max="8971" width="0.5703125" style="234" hidden="1"/>
    <col min="8972" max="8972" width="16.28515625" style="234" hidden="1"/>
    <col min="8973" max="8973" width="1.140625" style="234" hidden="1"/>
    <col min="8974" max="9206" width="11.42578125" style="234" hidden="1"/>
    <col min="9207" max="9207" width="1.28515625" style="234" hidden="1"/>
    <col min="9208" max="9208" width="39.85546875" style="234" hidden="1"/>
    <col min="9209" max="9209" width="0.42578125" style="234" hidden="1"/>
    <col min="9210" max="9210" width="22" style="234" hidden="1"/>
    <col min="9211" max="9211" width="0.42578125" style="234" hidden="1"/>
    <col min="9212" max="9212" width="25.7109375" style="234" hidden="1"/>
    <col min="9213" max="9213" width="0.42578125" style="234" hidden="1"/>
    <col min="9214" max="9214" width="27.85546875" style="234" hidden="1"/>
    <col min="9215" max="9215" width="0.42578125" style="234" hidden="1"/>
    <col min="9216" max="9216" width="25.7109375" style="234" hidden="1"/>
    <col min="9217" max="9217" width="0.42578125" style="234" hidden="1"/>
    <col min="9218" max="9218" width="25.7109375" style="234" hidden="1"/>
    <col min="9219" max="9219" width="0.5703125" style="234" hidden="1"/>
    <col min="9220" max="9220" width="49.42578125" style="234" hidden="1"/>
    <col min="9221" max="9221" width="0.42578125" style="234" hidden="1"/>
    <col min="9222" max="9222" width="25" style="234" hidden="1"/>
    <col min="9223" max="9223" width="0.42578125" style="234" hidden="1"/>
    <col min="9224" max="9224" width="25" style="234" hidden="1"/>
    <col min="9225" max="9225" width="0.5703125" style="234" hidden="1"/>
    <col min="9226" max="9226" width="13.5703125" style="234" hidden="1"/>
    <col min="9227" max="9227" width="0.5703125" style="234" hidden="1"/>
    <col min="9228" max="9228" width="16.28515625" style="234" hidden="1"/>
    <col min="9229" max="9229" width="1.140625" style="234" hidden="1"/>
    <col min="9230" max="9462" width="11.42578125" style="234" hidden="1"/>
    <col min="9463" max="9463" width="1.28515625" style="234" hidden="1"/>
    <col min="9464" max="9464" width="39.85546875" style="234" hidden="1"/>
    <col min="9465" max="9465" width="0.42578125" style="234" hidden="1"/>
    <col min="9466" max="9466" width="22" style="234" hidden="1"/>
    <col min="9467" max="9467" width="0.42578125" style="234" hidden="1"/>
    <col min="9468" max="9468" width="25.7109375" style="234" hidden="1"/>
    <col min="9469" max="9469" width="0.42578125" style="234" hidden="1"/>
    <col min="9470" max="9470" width="27.85546875" style="234" hidden="1"/>
    <col min="9471" max="9471" width="0.42578125" style="234" hidden="1"/>
    <col min="9472" max="9472" width="25.7109375" style="234" hidden="1"/>
    <col min="9473" max="9473" width="0.42578125" style="234" hidden="1"/>
    <col min="9474" max="9474" width="25.7109375" style="234" hidden="1"/>
    <col min="9475" max="9475" width="0.5703125" style="234" hidden="1"/>
    <col min="9476" max="9476" width="49.42578125" style="234" hidden="1"/>
    <col min="9477" max="9477" width="0.42578125" style="234" hidden="1"/>
    <col min="9478" max="9478" width="25" style="234" hidden="1"/>
    <col min="9479" max="9479" width="0.42578125" style="234" hidden="1"/>
    <col min="9480" max="9480" width="25" style="234" hidden="1"/>
    <col min="9481" max="9481" width="0.5703125" style="234" hidden="1"/>
    <col min="9482" max="9482" width="13.5703125" style="234" hidden="1"/>
    <col min="9483" max="9483" width="0.5703125" style="234" hidden="1"/>
    <col min="9484" max="9484" width="16.28515625" style="234" hidden="1"/>
    <col min="9485" max="9485" width="1.140625" style="234" hidden="1"/>
    <col min="9486" max="9718" width="11.42578125" style="234" hidden="1"/>
    <col min="9719" max="9719" width="1.28515625" style="234" hidden="1"/>
    <col min="9720" max="9720" width="39.85546875" style="234" hidden="1"/>
    <col min="9721" max="9721" width="0.42578125" style="234" hidden="1"/>
    <col min="9722" max="9722" width="22" style="234" hidden="1"/>
    <col min="9723" max="9723" width="0.42578125" style="234" hidden="1"/>
    <col min="9724" max="9724" width="25.7109375" style="234" hidden="1"/>
    <col min="9725" max="9725" width="0.42578125" style="234" hidden="1"/>
    <col min="9726" max="9726" width="27.85546875" style="234" hidden="1"/>
    <col min="9727" max="9727" width="0.42578125" style="234" hidden="1"/>
    <col min="9728" max="9728" width="25.7109375" style="234" hidden="1"/>
    <col min="9729" max="9729" width="0.42578125" style="234" hidden="1"/>
    <col min="9730" max="9730" width="25.7109375" style="234" hidden="1"/>
    <col min="9731" max="9731" width="0.5703125" style="234" hidden="1"/>
    <col min="9732" max="9732" width="49.42578125" style="234" hidden="1"/>
    <col min="9733" max="9733" width="0.42578125" style="234" hidden="1"/>
    <col min="9734" max="9734" width="25" style="234" hidden="1"/>
    <col min="9735" max="9735" width="0.42578125" style="234" hidden="1"/>
    <col min="9736" max="9736" width="25" style="234" hidden="1"/>
    <col min="9737" max="9737" width="0.5703125" style="234" hidden="1"/>
    <col min="9738" max="9738" width="13.5703125" style="234" hidden="1"/>
    <col min="9739" max="9739" width="0.5703125" style="234" hidden="1"/>
    <col min="9740" max="9740" width="16.28515625" style="234" hidden="1"/>
    <col min="9741" max="9741" width="1.140625" style="234" hidden="1"/>
    <col min="9742" max="9974" width="11.42578125" style="234" hidden="1"/>
    <col min="9975" max="9975" width="1.28515625" style="234" hidden="1"/>
    <col min="9976" max="9976" width="39.85546875" style="234" hidden="1"/>
    <col min="9977" max="9977" width="0.42578125" style="234" hidden="1"/>
    <col min="9978" max="9978" width="22" style="234" hidden="1"/>
    <col min="9979" max="9979" width="0.42578125" style="234" hidden="1"/>
    <col min="9980" max="9980" width="25.7109375" style="234" hidden="1"/>
    <col min="9981" max="9981" width="0.42578125" style="234" hidden="1"/>
    <col min="9982" max="9982" width="27.85546875" style="234" hidden="1"/>
    <col min="9983" max="9983" width="0.42578125" style="234" hidden="1"/>
    <col min="9984" max="9984" width="25.7109375" style="234" hidden="1"/>
    <col min="9985" max="9985" width="0.42578125" style="234" hidden="1"/>
    <col min="9986" max="9986" width="25.7109375" style="234" hidden="1"/>
    <col min="9987" max="9987" width="0.5703125" style="234" hidden="1"/>
    <col min="9988" max="9988" width="49.42578125" style="234" hidden="1"/>
    <col min="9989" max="9989" width="0.42578125" style="234" hidden="1"/>
    <col min="9990" max="9990" width="25" style="234" hidden="1"/>
    <col min="9991" max="9991" width="0.42578125" style="234" hidden="1"/>
    <col min="9992" max="9992" width="25" style="234" hidden="1"/>
    <col min="9993" max="9993" width="0.5703125" style="234" hidden="1"/>
    <col min="9994" max="9994" width="13.5703125" style="234" hidden="1"/>
    <col min="9995" max="9995" width="0.5703125" style="234" hidden="1"/>
    <col min="9996" max="9996" width="16.28515625" style="234" hidden="1"/>
    <col min="9997" max="9997" width="1.140625" style="234" hidden="1"/>
    <col min="9998" max="10230" width="11.42578125" style="234" hidden="1"/>
    <col min="10231" max="10231" width="1.28515625" style="234" hidden="1"/>
    <col min="10232" max="10232" width="39.85546875" style="234" hidden="1"/>
    <col min="10233" max="10233" width="0.42578125" style="234" hidden="1"/>
    <col min="10234" max="10234" width="22" style="234" hidden="1"/>
    <col min="10235" max="10235" width="0.42578125" style="234" hidden="1"/>
    <col min="10236" max="10236" width="25.7109375" style="234" hidden="1"/>
    <col min="10237" max="10237" width="0.42578125" style="234" hidden="1"/>
    <col min="10238" max="10238" width="27.85546875" style="234" hidden="1"/>
    <col min="10239" max="10239" width="0.42578125" style="234" hidden="1"/>
    <col min="10240" max="10240" width="25.7109375" style="234" hidden="1"/>
    <col min="10241" max="10241" width="0.42578125" style="234" hidden="1"/>
    <col min="10242" max="10242" width="25.7109375" style="234" hidden="1"/>
    <col min="10243" max="10243" width="0.5703125" style="234" hidden="1"/>
    <col min="10244" max="10244" width="49.42578125" style="234" hidden="1"/>
    <col min="10245" max="10245" width="0.42578125" style="234" hidden="1"/>
    <col min="10246" max="10246" width="25" style="234" hidden="1"/>
    <col min="10247" max="10247" width="0.42578125" style="234" hidden="1"/>
    <col min="10248" max="10248" width="25" style="234" hidden="1"/>
    <col min="10249" max="10249" width="0.5703125" style="234" hidden="1"/>
    <col min="10250" max="10250" width="13.5703125" style="234" hidden="1"/>
    <col min="10251" max="10251" width="0.5703125" style="234" hidden="1"/>
    <col min="10252" max="10252" width="16.28515625" style="234" hidden="1"/>
    <col min="10253" max="10253" width="1.140625" style="234" hidden="1"/>
    <col min="10254" max="10486" width="11.42578125" style="234" hidden="1"/>
    <col min="10487" max="10487" width="1.28515625" style="234" hidden="1"/>
    <col min="10488" max="10488" width="39.85546875" style="234" hidden="1"/>
    <col min="10489" max="10489" width="0.42578125" style="234" hidden="1"/>
    <col min="10490" max="10490" width="22" style="234" hidden="1"/>
    <col min="10491" max="10491" width="0.42578125" style="234" hidden="1"/>
    <col min="10492" max="10492" width="25.7109375" style="234" hidden="1"/>
    <col min="10493" max="10493" width="0.42578125" style="234" hidden="1"/>
    <col min="10494" max="10494" width="27.85546875" style="234" hidden="1"/>
    <col min="10495" max="10495" width="0.42578125" style="234" hidden="1"/>
    <col min="10496" max="10496" width="25.7109375" style="234" hidden="1"/>
    <col min="10497" max="10497" width="0.42578125" style="234" hidden="1"/>
    <col min="10498" max="10498" width="25.7109375" style="234" hidden="1"/>
    <col min="10499" max="10499" width="0.5703125" style="234" hidden="1"/>
    <col min="10500" max="10500" width="49.42578125" style="234" hidden="1"/>
    <col min="10501" max="10501" width="0.42578125" style="234" hidden="1"/>
    <col min="10502" max="10502" width="25" style="234" hidden="1"/>
    <col min="10503" max="10503" width="0.42578125" style="234" hidden="1"/>
    <col min="10504" max="10504" width="25" style="234" hidden="1"/>
    <col min="10505" max="10505" width="0.5703125" style="234" hidden="1"/>
    <col min="10506" max="10506" width="13.5703125" style="234" hidden="1"/>
    <col min="10507" max="10507" width="0.5703125" style="234" hidden="1"/>
    <col min="10508" max="10508" width="16.28515625" style="234" hidden="1"/>
    <col min="10509" max="10509" width="1.140625" style="234" hidden="1"/>
    <col min="10510" max="10742" width="11.42578125" style="234" hidden="1"/>
    <col min="10743" max="10743" width="1.28515625" style="234" hidden="1"/>
    <col min="10744" max="10744" width="39.85546875" style="234" hidden="1"/>
    <col min="10745" max="10745" width="0.42578125" style="234" hidden="1"/>
    <col min="10746" max="10746" width="22" style="234" hidden="1"/>
    <col min="10747" max="10747" width="0.42578125" style="234" hidden="1"/>
    <col min="10748" max="10748" width="25.7109375" style="234" hidden="1"/>
    <col min="10749" max="10749" width="0.42578125" style="234" hidden="1"/>
    <col min="10750" max="10750" width="27.85546875" style="234" hidden="1"/>
    <col min="10751" max="10751" width="0.42578125" style="234" hidden="1"/>
    <col min="10752" max="10752" width="25.7109375" style="234" hidden="1"/>
    <col min="10753" max="10753" width="0.42578125" style="234" hidden="1"/>
    <col min="10754" max="10754" width="25.7109375" style="234" hidden="1"/>
    <col min="10755" max="10755" width="0.5703125" style="234" hidden="1"/>
    <col min="10756" max="10756" width="49.42578125" style="234" hidden="1"/>
    <col min="10757" max="10757" width="0.42578125" style="234" hidden="1"/>
    <col min="10758" max="10758" width="25" style="234" hidden="1"/>
    <col min="10759" max="10759" width="0.42578125" style="234" hidden="1"/>
    <col min="10760" max="10760" width="25" style="234" hidden="1"/>
    <col min="10761" max="10761" width="0.5703125" style="234" hidden="1"/>
    <col min="10762" max="10762" width="13.5703125" style="234" hidden="1"/>
    <col min="10763" max="10763" width="0.5703125" style="234" hidden="1"/>
    <col min="10764" max="10764" width="16.28515625" style="234" hidden="1"/>
    <col min="10765" max="10765" width="1.140625" style="234" hidden="1"/>
    <col min="10766" max="10998" width="11.42578125" style="234" hidden="1"/>
    <col min="10999" max="10999" width="1.28515625" style="234" hidden="1"/>
    <col min="11000" max="11000" width="39.85546875" style="234" hidden="1"/>
    <col min="11001" max="11001" width="0.42578125" style="234" hidden="1"/>
    <col min="11002" max="11002" width="22" style="234" hidden="1"/>
    <col min="11003" max="11003" width="0.42578125" style="234" hidden="1"/>
    <col min="11004" max="11004" width="25.7109375" style="234" hidden="1"/>
    <col min="11005" max="11005" width="0.42578125" style="234" hidden="1"/>
    <col min="11006" max="11006" width="27.85546875" style="234" hidden="1"/>
    <col min="11007" max="11007" width="0.42578125" style="234" hidden="1"/>
    <col min="11008" max="11008" width="25.7109375" style="234" hidden="1"/>
    <col min="11009" max="11009" width="0.42578125" style="234" hidden="1"/>
    <col min="11010" max="11010" width="25.7109375" style="234" hidden="1"/>
    <col min="11011" max="11011" width="0.5703125" style="234" hidden="1"/>
    <col min="11012" max="11012" width="49.42578125" style="234" hidden="1"/>
    <col min="11013" max="11013" width="0.42578125" style="234" hidden="1"/>
    <col min="11014" max="11014" width="25" style="234" hidden="1"/>
    <col min="11015" max="11015" width="0.42578125" style="234" hidden="1"/>
    <col min="11016" max="11016" width="25" style="234" hidden="1"/>
    <col min="11017" max="11017" width="0.5703125" style="234" hidden="1"/>
    <col min="11018" max="11018" width="13.5703125" style="234" hidden="1"/>
    <col min="11019" max="11019" width="0.5703125" style="234" hidden="1"/>
    <col min="11020" max="11020" width="16.28515625" style="234" hidden="1"/>
    <col min="11021" max="11021" width="1.140625" style="234" hidden="1"/>
    <col min="11022" max="11254" width="11.42578125" style="234" hidden="1"/>
    <col min="11255" max="11255" width="1.28515625" style="234" hidden="1"/>
    <col min="11256" max="11256" width="39.85546875" style="234" hidden="1"/>
    <col min="11257" max="11257" width="0.42578125" style="234" hidden="1"/>
    <col min="11258" max="11258" width="22" style="234" hidden="1"/>
    <col min="11259" max="11259" width="0.42578125" style="234" hidden="1"/>
    <col min="11260" max="11260" width="25.7109375" style="234" hidden="1"/>
    <col min="11261" max="11261" width="0.42578125" style="234" hidden="1"/>
    <col min="11262" max="11262" width="27.85546875" style="234" hidden="1"/>
    <col min="11263" max="11263" width="0.42578125" style="234" hidden="1"/>
    <col min="11264" max="11264" width="25.7109375" style="234" hidden="1"/>
    <col min="11265" max="11265" width="0.42578125" style="234" hidden="1"/>
    <col min="11266" max="11266" width="25.7109375" style="234" hidden="1"/>
    <col min="11267" max="11267" width="0.5703125" style="234" hidden="1"/>
    <col min="11268" max="11268" width="49.42578125" style="234" hidden="1"/>
    <col min="11269" max="11269" width="0.42578125" style="234" hidden="1"/>
    <col min="11270" max="11270" width="25" style="234" hidden="1"/>
    <col min="11271" max="11271" width="0.42578125" style="234" hidden="1"/>
    <col min="11272" max="11272" width="25" style="234" hidden="1"/>
    <col min="11273" max="11273" width="0.5703125" style="234" hidden="1"/>
    <col min="11274" max="11274" width="13.5703125" style="234" hidden="1"/>
    <col min="11275" max="11275" width="0.5703125" style="234" hidden="1"/>
    <col min="11276" max="11276" width="16.28515625" style="234" hidden="1"/>
    <col min="11277" max="11277" width="1.140625" style="234" hidden="1"/>
    <col min="11278" max="11510" width="11.42578125" style="234" hidden="1"/>
    <col min="11511" max="11511" width="1.28515625" style="234" hidden="1"/>
    <col min="11512" max="11512" width="39.85546875" style="234" hidden="1"/>
    <col min="11513" max="11513" width="0.42578125" style="234" hidden="1"/>
    <col min="11514" max="11514" width="22" style="234" hidden="1"/>
    <col min="11515" max="11515" width="0.42578125" style="234" hidden="1"/>
    <col min="11516" max="11516" width="25.7109375" style="234" hidden="1"/>
    <col min="11517" max="11517" width="0.42578125" style="234" hidden="1"/>
    <col min="11518" max="11518" width="27.85546875" style="234" hidden="1"/>
    <col min="11519" max="11519" width="0.42578125" style="234" hidden="1"/>
    <col min="11520" max="11520" width="25.7109375" style="234" hidden="1"/>
    <col min="11521" max="11521" width="0.42578125" style="234" hidden="1"/>
    <col min="11522" max="11522" width="25.7109375" style="234" hidden="1"/>
    <col min="11523" max="11523" width="0.5703125" style="234" hidden="1"/>
    <col min="11524" max="11524" width="49.42578125" style="234" hidden="1"/>
    <col min="11525" max="11525" width="0.42578125" style="234" hidden="1"/>
    <col min="11526" max="11526" width="25" style="234" hidden="1"/>
    <col min="11527" max="11527" width="0.42578125" style="234" hidden="1"/>
    <col min="11528" max="11528" width="25" style="234" hidden="1"/>
    <col min="11529" max="11529" width="0.5703125" style="234" hidden="1"/>
    <col min="11530" max="11530" width="13.5703125" style="234" hidden="1"/>
    <col min="11531" max="11531" width="0.5703125" style="234" hidden="1"/>
    <col min="11532" max="11532" width="16.28515625" style="234" hidden="1"/>
    <col min="11533" max="11533" width="1.140625" style="234" hidden="1"/>
    <col min="11534" max="11766" width="11.42578125" style="234" hidden="1"/>
    <col min="11767" max="11767" width="1.28515625" style="234" hidden="1"/>
    <col min="11768" max="11768" width="39.85546875" style="234" hidden="1"/>
    <col min="11769" max="11769" width="0.42578125" style="234" hidden="1"/>
    <col min="11770" max="11770" width="22" style="234" hidden="1"/>
    <col min="11771" max="11771" width="0.42578125" style="234" hidden="1"/>
    <col min="11772" max="11772" width="25.7109375" style="234" hidden="1"/>
    <col min="11773" max="11773" width="0.42578125" style="234" hidden="1"/>
    <col min="11774" max="11774" width="27.85546875" style="234" hidden="1"/>
    <col min="11775" max="11775" width="0.42578125" style="234" hidden="1"/>
    <col min="11776" max="11776" width="25.7109375" style="234" hidden="1"/>
    <col min="11777" max="11777" width="0.42578125" style="234" hidden="1"/>
    <col min="11778" max="11778" width="25.7109375" style="234" hidden="1"/>
    <col min="11779" max="11779" width="0.5703125" style="234" hidden="1"/>
    <col min="11780" max="11780" width="49.42578125" style="234" hidden="1"/>
    <col min="11781" max="11781" width="0.42578125" style="234" hidden="1"/>
    <col min="11782" max="11782" width="25" style="234" hidden="1"/>
    <col min="11783" max="11783" width="0.42578125" style="234" hidden="1"/>
    <col min="11784" max="11784" width="25" style="234" hidden="1"/>
    <col min="11785" max="11785" width="0.5703125" style="234" hidden="1"/>
    <col min="11786" max="11786" width="13.5703125" style="234" hidden="1"/>
    <col min="11787" max="11787" width="0.5703125" style="234" hidden="1"/>
    <col min="11788" max="11788" width="16.28515625" style="234" hidden="1"/>
    <col min="11789" max="11789" width="1.140625" style="234" hidden="1"/>
    <col min="11790" max="12022" width="11.42578125" style="234" hidden="1"/>
    <col min="12023" max="12023" width="1.28515625" style="234" hidden="1"/>
    <col min="12024" max="12024" width="39.85546875" style="234" hidden="1"/>
    <col min="12025" max="12025" width="0.42578125" style="234" hidden="1"/>
    <col min="12026" max="12026" width="22" style="234" hidden="1"/>
    <col min="12027" max="12027" width="0.42578125" style="234" hidden="1"/>
    <col min="12028" max="12028" width="25.7109375" style="234" hidden="1"/>
    <col min="12029" max="12029" width="0.42578125" style="234" hidden="1"/>
    <col min="12030" max="12030" width="27.85546875" style="234" hidden="1"/>
    <col min="12031" max="12031" width="0.42578125" style="234" hidden="1"/>
    <col min="12032" max="12032" width="25.7109375" style="234" hidden="1"/>
    <col min="12033" max="12033" width="0.42578125" style="234" hidden="1"/>
    <col min="12034" max="12034" width="25.7109375" style="234" hidden="1"/>
    <col min="12035" max="12035" width="0.5703125" style="234" hidden="1"/>
    <col min="12036" max="12036" width="49.42578125" style="234" hidden="1"/>
    <col min="12037" max="12037" width="0.42578125" style="234" hidden="1"/>
    <col min="12038" max="12038" width="25" style="234" hidden="1"/>
    <col min="12039" max="12039" width="0.42578125" style="234" hidden="1"/>
    <col min="12040" max="12040" width="25" style="234" hidden="1"/>
    <col min="12041" max="12041" width="0.5703125" style="234" hidden="1"/>
    <col min="12042" max="12042" width="13.5703125" style="234" hidden="1"/>
    <col min="12043" max="12043" width="0.5703125" style="234" hidden="1"/>
    <col min="12044" max="12044" width="16.28515625" style="234" hidden="1"/>
    <col min="12045" max="12045" width="1.140625" style="234" hidden="1"/>
    <col min="12046" max="12278" width="11.42578125" style="234" hidden="1"/>
    <col min="12279" max="12279" width="1.28515625" style="234" hidden="1"/>
    <col min="12280" max="12280" width="39.85546875" style="234" hidden="1"/>
    <col min="12281" max="12281" width="0.42578125" style="234" hidden="1"/>
    <col min="12282" max="12282" width="22" style="234" hidden="1"/>
    <col min="12283" max="12283" width="0.42578125" style="234" hidden="1"/>
    <col min="12284" max="12284" width="25.7109375" style="234" hidden="1"/>
    <col min="12285" max="12285" width="0.42578125" style="234" hidden="1"/>
    <col min="12286" max="12286" width="27.85546875" style="234" hidden="1"/>
    <col min="12287" max="12287" width="0.42578125" style="234" hidden="1"/>
    <col min="12288" max="12288" width="25.7109375" style="234" hidden="1"/>
    <col min="12289" max="12289" width="0.42578125" style="234" hidden="1"/>
    <col min="12290" max="12290" width="25.7109375" style="234" hidden="1"/>
    <col min="12291" max="12291" width="0.5703125" style="234" hidden="1"/>
    <col min="12292" max="12292" width="49.42578125" style="234" hidden="1"/>
    <col min="12293" max="12293" width="0.42578125" style="234" hidden="1"/>
    <col min="12294" max="12294" width="25" style="234" hidden="1"/>
    <col min="12295" max="12295" width="0.42578125" style="234" hidden="1"/>
    <col min="12296" max="12296" width="25" style="234" hidden="1"/>
    <col min="12297" max="12297" width="0.5703125" style="234" hidden="1"/>
    <col min="12298" max="12298" width="13.5703125" style="234" hidden="1"/>
    <col min="12299" max="12299" width="0.5703125" style="234" hidden="1"/>
    <col min="12300" max="12300" width="16.28515625" style="234" hidden="1"/>
    <col min="12301" max="12301" width="1.140625" style="234" hidden="1"/>
    <col min="12302" max="12534" width="11.42578125" style="234" hidden="1"/>
    <col min="12535" max="12535" width="1.28515625" style="234" hidden="1"/>
    <col min="12536" max="12536" width="39.85546875" style="234" hidden="1"/>
    <col min="12537" max="12537" width="0.42578125" style="234" hidden="1"/>
    <col min="12538" max="12538" width="22" style="234" hidden="1"/>
    <col min="12539" max="12539" width="0.42578125" style="234" hidden="1"/>
    <col min="12540" max="12540" width="25.7109375" style="234" hidden="1"/>
    <col min="12541" max="12541" width="0.42578125" style="234" hidden="1"/>
    <col min="12542" max="12542" width="27.85546875" style="234" hidden="1"/>
    <col min="12543" max="12543" width="0.42578125" style="234" hidden="1"/>
    <col min="12544" max="12544" width="25.7109375" style="234" hidden="1"/>
    <col min="12545" max="12545" width="0.42578125" style="234" hidden="1"/>
    <col min="12546" max="12546" width="25.7109375" style="234" hidden="1"/>
    <col min="12547" max="12547" width="0.5703125" style="234" hidden="1"/>
    <col min="12548" max="12548" width="49.42578125" style="234" hidden="1"/>
    <col min="12549" max="12549" width="0.42578125" style="234" hidden="1"/>
    <col min="12550" max="12550" width="25" style="234" hidden="1"/>
    <col min="12551" max="12551" width="0.42578125" style="234" hidden="1"/>
    <col min="12552" max="12552" width="25" style="234" hidden="1"/>
    <col min="12553" max="12553" width="0.5703125" style="234" hidden="1"/>
    <col min="12554" max="12554" width="13.5703125" style="234" hidden="1"/>
    <col min="12555" max="12555" width="0.5703125" style="234" hidden="1"/>
    <col min="12556" max="12556" width="16.28515625" style="234" hidden="1"/>
    <col min="12557" max="12557" width="1.140625" style="234" hidden="1"/>
    <col min="12558" max="12790" width="11.42578125" style="234" hidden="1"/>
    <col min="12791" max="12791" width="1.28515625" style="234" hidden="1"/>
    <col min="12792" max="12792" width="39.85546875" style="234" hidden="1"/>
    <col min="12793" max="12793" width="0.42578125" style="234" hidden="1"/>
    <col min="12794" max="12794" width="22" style="234" hidden="1"/>
    <col min="12795" max="12795" width="0.42578125" style="234" hidden="1"/>
    <col min="12796" max="12796" width="25.7109375" style="234" hidden="1"/>
    <col min="12797" max="12797" width="0.42578125" style="234" hidden="1"/>
    <col min="12798" max="12798" width="27.85546875" style="234" hidden="1"/>
    <col min="12799" max="12799" width="0.42578125" style="234" hidden="1"/>
    <col min="12800" max="12800" width="25.7109375" style="234" hidden="1"/>
    <col min="12801" max="12801" width="0.42578125" style="234" hidden="1"/>
    <col min="12802" max="12802" width="25.7109375" style="234" hidden="1"/>
    <col min="12803" max="12803" width="0.5703125" style="234" hidden="1"/>
    <col min="12804" max="12804" width="49.42578125" style="234" hidden="1"/>
    <col min="12805" max="12805" width="0.42578125" style="234" hidden="1"/>
    <col min="12806" max="12806" width="25" style="234" hidden="1"/>
    <col min="12807" max="12807" width="0.42578125" style="234" hidden="1"/>
    <col min="12808" max="12808" width="25" style="234" hidden="1"/>
    <col min="12809" max="12809" width="0.5703125" style="234" hidden="1"/>
    <col min="12810" max="12810" width="13.5703125" style="234" hidden="1"/>
    <col min="12811" max="12811" width="0.5703125" style="234" hidden="1"/>
    <col min="12812" max="12812" width="16.28515625" style="234" hidden="1"/>
    <col min="12813" max="12813" width="1.140625" style="234" hidden="1"/>
    <col min="12814" max="13046" width="11.42578125" style="234" hidden="1"/>
    <col min="13047" max="13047" width="1.28515625" style="234" hidden="1"/>
    <col min="13048" max="13048" width="39.85546875" style="234" hidden="1"/>
    <col min="13049" max="13049" width="0.42578125" style="234" hidden="1"/>
    <col min="13050" max="13050" width="22" style="234" hidden="1"/>
    <col min="13051" max="13051" width="0.42578125" style="234" hidden="1"/>
    <col min="13052" max="13052" width="25.7109375" style="234" hidden="1"/>
    <col min="13053" max="13053" width="0.42578125" style="234" hidden="1"/>
    <col min="13054" max="13054" width="27.85546875" style="234" hidden="1"/>
    <col min="13055" max="13055" width="0.42578125" style="234" hidden="1"/>
    <col min="13056" max="13056" width="25.7109375" style="234" hidden="1"/>
    <col min="13057" max="13057" width="0.42578125" style="234" hidden="1"/>
    <col min="13058" max="13058" width="25.7109375" style="234" hidden="1"/>
    <col min="13059" max="13059" width="0.5703125" style="234" hidden="1"/>
    <col min="13060" max="13060" width="49.42578125" style="234" hidden="1"/>
    <col min="13061" max="13061" width="0.42578125" style="234" hidden="1"/>
    <col min="13062" max="13062" width="25" style="234" hidden="1"/>
    <col min="13063" max="13063" width="0.42578125" style="234" hidden="1"/>
    <col min="13064" max="13064" width="25" style="234" hidden="1"/>
    <col min="13065" max="13065" width="0.5703125" style="234" hidden="1"/>
    <col min="13066" max="13066" width="13.5703125" style="234" hidden="1"/>
    <col min="13067" max="13067" width="0.5703125" style="234" hidden="1"/>
    <col min="13068" max="13068" width="16.28515625" style="234" hidden="1"/>
    <col min="13069" max="13069" width="1.140625" style="234" hidden="1"/>
    <col min="13070" max="13302" width="11.42578125" style="234" hidden="1"/>
    <col min="13303" max="13303" width="1.28515625" style="234" hidden="1"/>
    <col min="13304" max="13304" width="39.85546875" style="234" hidden="1"/>
    <col min="13305" max="13305" width="0.42578125" style="234" hidden="1"/>
    <col min="13306" max="13306" width="22" style="234" hidden="1"/>
    <col min="13307" max="13307" width="0.42578125" style="234" hidden="1"/>
    <col min="13308" max="13308" width="25.7109375" style="234" hidden="1"/>
    <col min="13309" max="13309" width="0.42578125" style="234" hidden="1"/>
    <col min="13310" max="13310" width="27.85546875" style="234" hidden="1"/>
    <col min="13311" max="13311" width="0.42578125" style="234" hidden="1"/>
    <col min="13312" max="13312" width="25.7109375" style="234" hidden="1"/>
    <col min="13313" max="13313" width="0.42578125" style="234" hidden="1"/>
    <col min="13314" max="13314" width="25.7109375" style="234" hidden="1"/>
    <col min="13315" max="13315" width="0.5703125" style="234" hidden="1"/>
    <col min="13316" max="13316" width="49.42578125" style="234" hidden="1"/>
    <col min="13317" max="13317" width="0.42578125" style="234" hidden="1"/>
    <col min="13318" max="13318" width="25" style="234" hidden="1"/>
    <col min="13319" max="13319" width="0.42578125" style="234" hidden="1"/>
    <col min="13320" max="13320" width="25" style="234" hidden="1"/>
    <col min="13321" max="13321" width="0.5703125" style="234" hidden="1"/>
    <col min="13322" max="13322" width="13.5703125" style="234" hidden="1"/>
    <col min="13323" max="13323" width="0.5703125" style="234" hidden="1"/>
    <col min="13324" max="13324" width="16.28515625" style="234" hidden="1"/>
    <col min="13325" max="13325" width="1.140625" style="234" hidden="1"/>
    <col min="13326" max="13558" width="11.42578125" style="234" hidden="1"/>
    <col min="13559" max="13559" width="1.28515625" style="234" hidden="1"/>
    <col min="13560" max="13560" width="39.85546875" style="234" hidden="1"/>
    <col min="13561" max="13561" width="0.42578125" style="234" hidden="1"/>
    <col min="13562" max="13562" width="22" style="234" hidden="1"/>
    <col min="13563" max="13563" width="0.42578125" style="234" hidden="1"/>
    <col min="13564" max="13564" width="25.7109375" style="234" hidden="1"/>
    <col min="13565" max="13565" width="0.42578125" style="234" hidden="1"/>
    <col min="13566" max="13566" width="27.85546875" style="234" hidden="1"/>
    <col min="13567" max="13567" width="0.42578125" style="234" hidden="1"/>
    <col min="13568" max="13568" width="25.7109375" style="234" hidden="1"/>
    <col min="13569" max="13569" width="0.42578125" style="234" hidden="1"/>
    <col min="13570" max="13570" width="25.7109375" style="234" hidden="1"/>
    <col min="13571" max="13571" width="0.5703125" style="234" hidden="1"/>
    <col min="13572" max="13572" width="49.42578125" style="234" hidden="1"/>
    <col min="13573" max="13573" width="0.42578125" style="234" hidden="1"/>
    <col min="13574" max="13574" width="25" style="234" hidden="1"/>
    <col min="13575" max="13575" width="0.42578125" style="234" hidden="1"/>
    <col min="13576" max="13576" width="25" style="234" hidden="1"/>
    <col min="13577" max="13577" width="0.5703125" style="234" hidden="1"/>
    <col min="13578" max="13578" width="13.5703125" style="234" hidden="1"/>
    <col min="13579" max="13579" width="0.5703125" style="234" hidden="1"/>
    <col min="13580" max="13580" width="16.28515625" style="234" hidden="1"/>
    <col min="13581" max="13581" width="1.140625" style="234" hidden="1"/>
    <col min="13582" max="13814" width="11.42578125" style="234" hidden="1"/>
    <col min="13815" max="13815" width="1.28515625" style="234" hidden="1"/>
    <col min="13816" max="13816" width="39.85546875" style="234" hidden="1"/>
    <col min="13817" max="13817" width="0.42578125" style="234" hidden="1"/>
    <col min="13818" max="13818" width="22" style="234" hidden="1"/>
    <col min="13819" max="13819" width="0.42578125" style="234" hidden="1"/>
    <col min="13820" max="13820" width="25.7109375" style="234" hidden="1"/>
    <col min="13821" max="13821" width="0.42578125" style="234" hidden="1"/>
    <col min="13822" max="13822" width="27.85546875" style="234" hidden="1"/>
    <col min="13823" max="13823" width="0.42578125" style="234" hidden="1"/>
    <col min="13824" max="13824" width="25.7109375" style="234" hidden="1"/>
    <col min="13825" max="13825" width="0.42578125" style="234" hidden="1"/>
    <col min="13826" max="13826" width="25.7109375" style="234" hidden="1"/>
    <col min="13827" max="13827" width="0.5703125" style="234" hidden="1"/>
    <col min="13828" max="13828" width="49.42578125" style="234" hidden="1"/>
    <col min="13829" max="13829" width="0.42578125" style="234" hidden="1"/>
    <col min="13830" max="13830" width="25" style="234" hidden="1"/>
    <col min="13831" max="13831" width="0.42578125" style="234" hidden="1"/>
    <col min="13832" max="13832" width="25" style="234" hidden="1"/>
    <col min="13833" max="13833" width="0.5703125" style="234" hidden="1"/>
    <col min="13834" max="13834" width="13.5703125" style="234" hidden="1"/>
    <col min="13835" max="13835" width="0.5703125" style="234" hidden="1"/>
    <col min="13836" max="13836" width="16.28515625" style="234" hidden="1"/>
    <col min="13837" max="13837" width="1.140625" style="234" hidden="1"/>
    <col min="13838" max="14070" width="11.42578125" style="234" hidden="1"/>
    <col min="14071" max="14071" width="1.28515625" style="234" hidden="1"/>
    <col min="14072" max="14072" width="39.85546875" style="234" hidden="1"/>
    <col min="14073" max="14073" width="0.42578125" style="234" hidden="1"/>
    <col min="14074" max="14074" width="22" style="234" hidden="1"/>
    <col min="14075" max="14075" width="0.42578125" style="234" hidden="1"/>
    <col min="14076" max="14076" width="25.7109375" style="234" hidden="1"/>
    <col min="14077" max="14077" width="0.42578125" style="234" hidden="1"/>
    <col min="14078" max="14078" width="27.85546875" style="234" hidden="1"/>
    <col min="14079" max="14079" width="0.42578125" style="234" hidden="1"/>
    <col min="14080" max="14080" width="25.7109375" style="234" hidden="1"/>
    <col min="14081" max="14081" width="0.42578125" style="234" hidden="1"/>
    <col min="14082" max="14082" width="25.7109375" style="234" hidden="1"/>
    <col min="14083" max="14083" width="0.5703125" style="234" hidden="1"/>
    <col min="14084" max="14084" width="49.42578125" style="234" hidden="1"/>
    <col min="14085" max="14085" width="0.42578125" style="234" hidden="1"/>
    <col min="14086" max="14086" width="25" style="234" hidden="1"/>
    <col min="14087" max="14087" width="0.42578125" style="234" hidden="1"/>
    <col min="14088" max="14088" width="25" style="234" hidden="1"/>
    <col min="14089" max="14089" width="0.5703125" style="234" hidden="1"/>
    <col min="14090" max="14090" width="13.5703125" style="234" hidden="1"/>
    <col min="14091" max="14091" width="0.5703125" style="234" hidden="1"/>
    <col min="14092" max="14092" width="16.28515625" style="234" hidden="1"/>
    <col min="14093" max="14093" width="1.140625" style="234" hidden="1"/>
    <col min="14094" max="14326" width="11.42578125" style="234" hidden="1"/>
    <col min="14327" max="14327" width="1.28515625" style="234" hidden="1"/>
    <col min="14328" max="14328" width="39.85546875" style="234" hidden="1"/>
    <col min="14329" max="14329" width="0.42578125" style="234" hidden="1"/>
    <col min="14330" max="14330" width="22" style="234" hidden="1"/>
    <col min="14331" max="14331" width="0.42578125" style="234" hidden="1"/>
    <col min="14332" max="14332" width="25.7109375" style="234" hidden="1"/>
    <col min="14333" max="14333" width="0.42578125" style="234" hidden="1"/>
    <col min="14334" max="14334" width="27.85546875" style="234" hidden="1"/>
    <col min="14335" max="14335" width="0.42578125" style="234" hidden="1"/>
    <col min="14336" max="14336" width="25.7109375" style="234" hidden="1"/>
    <col min="14337" max="14337" width="0.42578125" style="234" hidden="1"/>
    <col min="14338" max="14338" width="25.7109375" style="234" hidden="1"/>
    <col min="14339" max="14339" width="0.5703125" style="234" hidden="1"/>
    <col min="14340" max="14340" width="49.42578125" style="234" hidden="1"/>
    <col min="14341" max="14341" width="0.42578125" style="234" hidden="1"/>
    <col min="14342" max="14342" width="25" style="234" hidden="1"/>
    <col min="14343" max="14343" width="0.42578125" style="234" hidden="1"/>
    <col min="14344" max="14344" width="25" style="234" hidden="1"/>
    <col min="14345" max="14345" width="0.5703125" style="234" hidden="1"/>
    <col min="14346" max="14346" width="13.5703125" style="234" hidden="1"/>
    <col min="14347" max="14347" width="0.5703125" style="234" hidden="1"/>
    <col min="14348" max="14348" width="16.28515625" style="234" hidden="1"/>
    <col min="14349" max="14349" width="1.140625" style="234" hidden="1"/>
    <col min="14350" max="14582" width="11.42578125" style="234" hidden="1"/>
    <col min="14583" max="14583" width="1.28515625" style="234" hidden="1"/>
    <col min="14584" max="14584" width="39.85546875" style="234" hidden="1"/>
    <col min="14585" max="14585" width="0.42578125" style="234" hidden="1"/>
    <col min="14586" max="14586" width="22" style="234" hidden="1"/>
    <col min="14587" max="14587" width="0.42578125" style="234" hidden="1"/>
    <col min="14588" max="14588" width="25.7109375" style="234" hidden="1"/>
    <col min="14589" max="14589" width="0.42578125" style="234" hidden="1"/>
    <col min="14590" max="14590" width="27.85546875" style="234" hidden="1"/>
    <col min="14591" max="14591" width="0.42578125" style="234" hidden="1"/>
    <col min="14592" max="14592" width="25.7109375" style="234" hidden="1"/>
    <col min="14593" max="14593" width="0.42578125" style="234" hidden="1"/>
    <col min="14594" max="14594" width="25.7109375" style="234" hidden="1"/>
    <col min="14595" max="14595" width="0.5703125" style="234" hidden="1"/>
    <col min="14596" max="14596" width="49.42578125" style="234" hidden="1"/>
    <col min="14597" max="14597" width="0.42578125" style="234" hidden="1"/>
    <col min="14598" max="14598" width="25" style="234" hidden="1"/>
    <col min="14599" max="14599" width="0.42578125" style="234" hidden="1"/>
    <col min="14600" max="14600" width="25" style="234" hidden="1"/>
    <col min="14601" max="14601" width="0.5703125" style="234" hidden="1"/>
    <col min="14602" max="14602" width="13.5703125" style="234" hidden="1"/>
    <col min="14603" max="14603" width="0.5703125" style="234" hidden="1"/>
    <col min="14604" max="14604" width="16.28515625" style="234" hidden="1"/>
    <col min="14605" max="14605" width="1.140625" style="234" hidden="1"/>
    <col min="14606" max="14838" width="11.42578125" style="234" hidden="1"/>
    <col min="14839" max="14839" width="1.28515625" style="234" hidden="1"/>
    <col min="14840" max="14840" width="39.85546875" style="234" hidden="1"/>
    <col min="14841" max="14841" width="0.42578125" style="234" hidden="1"/>
    <col min="14842" max="14842" width="22" style="234" hidden="1"/>
    <col min="14843" max="14843" width="0.42578125" style="234" hidden="1"/>
    <col min="14844" max="14844" width="25.7109375" style="234" hidden="1"/>
    <col min="14845" max="14845" width="0.42578125" style="234" hidden="1"/>
    <col min="14846" max="14846" width="27.85546875" style="234" hidden="1"/>
    <col min="14847" max="14847" width="0.42578125" style="234" hidden="1"/>
    <col min="14848" max="14848" width="25.7109375" style="234" hidden="1"/>
    <col min="14849" max="14849" width="0.42578125" style="234" hidden="1"/>
    <col min="14850" max="14850" width="25.7109375" style="234" hidden="1"/>
    <col min="14851" max="14851" width="0.5703125" style="234" hidden="1"/>
    <col min="14852" max="14852" width="49.42578125" style="234" hidden="1"/>
    <col min="14853" max="14853" width="0.42578125" style="234" hidden="1"/>
    <col min="14854" max="14854" width="25" style="234" hidden="1"/>
    <col min="14855" max="14855" width="0.42578125" style="234" hidden="1"/>
    <col min="14856" max="14856" width="25" style="234" hidden="1"/>
    <col min="14857" max="14857" width="0.5703125" style="234" hidden="1"/>
    <col min="14858" max="14858" width="13.5703125" style="234" hidden="1"/>
    <col min="14859" max="14859" width="0.5703125" style="234" hidden="1"/>
    <col min="14860" max="14860" width="16.28515625" style="234" hidden="1"/>
    <col min="14861" max="14861" width="1.140625" style="234" hidden="1"/>
    <col min="14862" max="15094" width="11.42578125" style="234" hidden="1"/>
    <col min="15095" max="15095" width="1.28515625" style="234" hidden="1"/>
    <col min="15096" max="15096" width="39.85546875" style="234" hidden="1"/>
    <col min="15097" max="15097" width="0.42578125" style="234" hidden="1"/>
    <col min="15098" max="15098" width="22" style="234" hidden="1"/>
    <col min="15099" max="15099" width="0.42578125" style="234" hidden="1"/>
    <col min="15100" max="15100" width="25.7109375" style="234" hidden="1"/>
    <col min="15101" max="15101" width="0.42578125" style="234" hidden="1"/>
    <col min="15102" max="15102" width="27.85546875" style="234" hidden="1"/>
    <col min="15103" max="15103" width="0.42578125" style="234" hidden="1"/>
    <col min="15104" max="15104" width="25.7109375" style="234" hidden="1"/>
    <col min="15105" max="15105" width="0.42578125" style="234" hidden="1"/>
    <col min="15106" max="15106" width="25.7109375" style="234" hidden="1"/>
    <col min="15107" max="15107" width="0.5703125" style="234" hidden="1"/>
    <col min="15108" max="15108" width="49.42578125" style="234" hidden="1"/>
    <col min="15109" max="15109" width="0.42578125" style="234" hidden="1"/>
    <col min="15110" max="15110" width="25" style="234" hidden="1"/>
    <col min="15111" max="15111" width="0.42578125" style="234" hidden="1"/>
    <col min="15112" max="15112" width="25" style="234" hidden="1"/>
    <col min="15113" max="15113" width="0.5703125" style="234" hidden="1"/>
    <col min="15114" max="15114" width="13.5703125" style="234" hidden="1"/>
    <col min="15115" max="15115" width="0.5703125" style="234" hidden="1"/>
    <col min="15116" max="15116" width="16.28515625" style="234" hidden="1"/>
    <col min="15117" max="15117" width="1.140625" style="234" hidden="1"/>
    <col min="15118" max="15350" width="11.42578125" style="234" hidden="1"/>
    <col min="15351" max="15351" width="1.28515625" style="234" hidden="1"/>
    <col min="15352" max="15352" width="39.85546875" style="234" hidden="1"/>
    <col min="15353" max="15353" width="0.42578125" style="234" hidden="1"/>
    <col min="15354" max="15354" width="22" style="234" hidden="1"/>
    <col min="15355" max="15355" width="0.42578125" style="234" hidden="1"/>
    <col min="15356" max="15356" width="25.7109375" style="234" hidden="1"/>
    <col min="15357" max="15357" width="0.42578125" style="234" hidden="1"/>
    <col min="15358" max="15358" width="27.85546875" style="234" hidden="1"/>
    <col min="15359" max="15359" width="0.42578125" style="234" hidden="1"/>
    <col min="15360" max="15360" width="25.7109375" style="234" hidden="1"/>
    <col min="15361" max="15361" width="0.42578125" style="234" hidden="1"/>
    <col min="15362" max="15362" width="25.7109375" style="234" hidden="1"/>
    <col min="15363" max="15363" width="0.5703125" style="234" hidden="1"/>
    <col min="15364" max="15364" width="49.42578125" style="234" hidden="1"/>
    <col min="15365" max="15365" width="0.42578125" style="234" hidden="1"/>
    <col min="15366" max="15366" width="25" style="234" hidden="1"/>
    <col min="15367" max="15367" width="0.42578125" style="234" hidden="1"/>
    <col min="15368" max="15368" width="25" style="234" hidden="1"/>
    <col min="15369" max="15369" width="0.5703125" style="234" hidden="1"/>
    <col min="15370" max="15370" width="13.5703125" style="234" hidden="1"/>
    <col min="15371" max="15371" width="0.5703125" style="234" hidden="1"/>
    <col min="15372" max="15372" width="16.28515625" style="234" hidden="1"/>
    <col min="15373" max="15373" width="1.140625" style="234" hidden="1"/>
    <col min="15374" max="15606" width="11.42578125" style="234" hidden="1"/>
    <col min="15607" max="15607" width="1.28515625" style="234" hidden="1"/>
    <col min="15608" max="15608" width="39.85546875" style="234" hidden="1"/>
    <col min="15609" max="15609" width="0.42578125" style="234" hidden="1"/>
    <col min="15610" max="15610" width="22" style="234" hidden="1"/>
    <col min="15611" max="15611" width="0.42578125" style="234" hidden="1"/>
    <col min="15612" max="15612" width="25.7109375" style="234" hidden="1"/>
    <col min="15613" max="15613" width="0.42578125" style="234" hidden="1"/>
    <col min="15614" max="15614" width="27.85546875" style="234" hidden="1"/>
    <col min="15615" max="15615" width="0.42578125" style="234" hidden="1"/>
    <col min="15616" max="15616" width="25.7109375" style="234" hidden="1"/>
    <col min="15617" max="15617" width="0.42578125" style="234" hidden="1"/>
    <col min="15618" max="15618" width="25.7109375" style="234" hidden="1"/>
    <col min="15619" max="15619" width="0.5703125" style="234" hidden="1"/>
    <col min="15620" max="15620" width="49.42578125" style="234" hidden="1"/>
    <col min="15621" max="15621" width="0.42578125" style="234" hidden="1"/>
    <col min="15622" max="15622" width="25" style="234" hidden="1"/>
    <col min="15623" max="15623" width="0.42578125" style="234" hidden="1"/>
    <col min="15624" max="15624" width="25" style="234" hidden="1"/>
    <col min="15625" max="15625" width="0.5703125" style="234" hidden="1"/>
    <col min="15626" max="15626" width="13.5703125" style="234" hidden="1"/>
    <col min="15627" max="15627" width="0.5703125" style="234" hidden="1"/>
    <col min="15628" max="15628" width="16.28515625" style="234" hidden="1"/>
    <col min="15629" max="15629" width="1.140625" style="234" hidden="1"/>
    <col min="15630" max="15862" width="11.42578125" style="234" hidden="1"/>
    <col min="15863" max="15863" width="1.28515625" style="234" hidden="1"/>
    <col min="15864" max="15864" width="39.85546875" style="234" hidden="1"/>
    <col min="15865" max="15865" width="0.42578125" style="234" hidden="1"/>
    <col min="15866" max="15866" width="22" style="234" hidden="1"/>
    <col min="15867" max="15867" width="0.42578125" style="234" hidden="1"/>
    <col min="15868" max="15868" width="25.7109375" style="234" hidden="1"/>
    <col min="15869" max="15869" width="0.42578125" style="234" hidden="1"/>
    <col min="15870" max="15870" width="27.85546875" style="234" hidden="1"/>
    <col min="15871" max="15871" width="0.42578125" style="234" hidden="1"/>
    <col min="15872" max="15872" width="25.7109375" style="234" hidden="1"/>
    <col min="15873" max="15873" width="0.42578125" style="234" hidden="1"/>
    <col min="15874" max="15874" width="25.7109375" style="234" hidden="1"/>
    <col min="15875" max="15875" width="0.5703125" style="234" hidden="1"/>
    <col min="15876" max="15876" width="49.42578125" style="234" hidden="1"/>
    <col min="15877" max="15877" width="0.42578125" style="234" hidden="1"/>
    <col min="15878" max="15878" width="25" style="234" hidden="1"/>
    <col min="15879" max="15879" width="0.42578125" style="234" hidden="1"/>
    <col min="15880" max="15880" width="25" style="234" hidden="1"/>
    <col min="15881" max="15881" width="0.5703125" style="234" hidden="1"/>
    <col min="15882" max="15882" width="13.5703125" style="234" hidden="1"/>
    <col min="15883" max="15883" width="0.5703125" style="234" hidden="1"/>
    <col min="15884" max="15884" width="16.28515625" style="234" hidden="1"/>
    <col min="15885" max="15885" width="1.140625" style="234" hidden="1"/>
    <col min="15886" max="16118" width="11.42578125" style="234" hidden="1"/>
    <col min="16119" max="16119" width="1.28515625" style="234" hidden="1"/>
    <col min="16120" max="16120" width="39.85546875" style="234" hidden="1"/>
    <col min="16121" max="16121" width="0.42578125" style="234" hidden="1"/>
    <col min="16122" max="16122" width="22" style="234" hidden="1"/>
    <col min="16123" max="16123" width="0.42578125" style="234" hidden="1"/>
    <col min="16124" max="16124" width="25.7109375" style="234" hidden="1"/>
    <col min="16125" max="16125" width="0.42578125" style="234" hidden="1"/>
    <col min="16126" max="16126" width="27.85546875" style="234" hidden="1"/>
    <col min="16127" max="16127" width="0.42578125" style="234" hidden="1"/>
    <col min="16128" max="16128" width="25.7109375" style="234" hidden="1"/>
    <col min="16129" max="16129" width="0.42578125" style="234" hidden="1"/>
    <col min="16130" max="16130" width="25.7109375" style="234" hidden="1"/>
    <col min="16131" max="16131" width="0.5703125" style="234" hidden="1"/>
    <col min="16132" max="16132" width="49.42578125" style="234" hidden="1"/>
    <col min="16133" max="16133" width="0.42578125" style="234" hidden="1"/>
    <col min="16134" max="16134" width="25" style="234" hidden="1"/>
    <col min="16135" max="16135" width="0.42578125" style="234" hidden="1"/>
    <col min="16136" max="16136" width="25" style="234" hidden="1"/>
    <col min="16137" max="16137" width="0.5703125" style="234" hidden="1"/>
    <col min="16138" max="16138" width="13.5703125" style="234" hidden="1"/>
    <col min="16139" max="16139" width="0.5703125" style="234" hidden="1"/>
    <col min="16140" max="16140" width="16.28515625" style="234" hidden="1"/>
    <col min="16141" max="16141" width="1.140625" style="234" hidden="1"/>
    <col min="16142" max="16384" width="11.42578125" style="234" hidden="1"/>
  </cols>
  <sheetData>
    <row r="1" spans="1:6" ht="18.75" customHeight="1" x14ac:dyDescent="0.25">
      <c r="A1" s="233" t="s">
        <v>259</v>
      </c>
    </row>
    <row r="2" spans="1:6" ht="18.75" x14ac:dyDescent="0.25">
      <c r="A2" s="233" t="s">
        <v>223</v>
      </c>
    </row>
    <row r="3" spans="1:6" ht="26.25" customHeight="1" x14ac:dyDescent="0.25">
      <c r="A3" s="1223" t="s">
        <v>243</v>
      </c>
      <c r="B3" s="1223"/>
      <c r="C3" s="1223"/>
    </row>
    <row r="4" spans="1:6" ht="15.75" x14ac:dyDescent="0.25">
      <c r="A4" s="1249" t="s">
        <v>109</v>
      </c>
      <c r="B4" s="1250" t="s">
        <v>244</v>
      </c>
      <c r="C4" s="1250"/>
    </row>
    <row r="5" spans="1:6" ht="31.5" x14ac:dyDescent="0.25">
      <c r="A5" s="1217"/>
      <c r="B5" s="236" t="s">
        <v>128</v>
      </c>
      <c r="C5" s="236" t="s">
        <v>129</v>
      </c>
    </row>
    <row r="6" spans="1:6" ht="15.75" x14ac:dyDescent="0.25">
      <c r="A6" s="237" t="s">
        <v>245</v>
      </c>
      <c r="B6" s="238">
        <v>30</v>
      </c>
      <c r="C6" s="251">
        <v>26</v>
      </c>
    </row>
    <row r="7" spans="1:6" ht="15.75" x14ac:dyDescent="0.25">
      <c r="A7" s="239" t="s">
        <v>246</v>
      </c>
      <c r="B7" s="240">
        <v>127</v>
      </c>
      <c r="C7" s="251">
        <v>111</v>
      </c>
    </row>
    <row r="8" spans="1:6" ht="15.75" x14ac:dyDescent="0.25">
      <c r="A8" s="241" t="s">
        <v>123</v>
      </c>
      <c r="B8" s="242">
        <f>SUM(B6:B7)</f>
        <v>157</v>
      </c>
      <c r="C8" s="242">
        <f>SUM(C6:C7)</f>
        <v>137</v>
      </c>
    </row>
    <row r="9" spans="1:6" hidden="1" x14ac:dyDescent="0.25">
      <c r="B9" s="243"/>
      <c r="C9" s="243"/>
      <c r="D9" s="243"/>
      <c r="E9" s="243"/>
      <c r="F9" s="243"/>
    </row>
    <row r="10" spans="1:6" hidden="1" x14ac:dyDescent="0.25">
      <c r="B10" s="243"/>
      <c r="C10" s="243"/>
      <c r="D10" s="243"/>
      <c r="E10" s="243"/>
      <c r="F10" s="243"/>
    </row>
    <row r="11" spans="1:6" hidden="1" x14ac:dyDescent="0.25">
      <c r="B11" s="243"/>
      <c r="C11" s="243"/>
      <c r="D11" s="243"/>
      <c r="E11" s="243"/>
      <c r="F11" s="243"/>
    </row>
    <row r="12" spans="1:6" hidden="1" x14ac:dyDescent="0.25">
      <c r="B12" s="243"/>
      <c r="C12" s="243"/>
      <c r="D12" s="243"/>
      <c r="E12" s="243"/>
      <c r="F12" s="243"/>
    </row>
    <row r="13" spans="1:6" hidden="1" x14ac:dyDescent="0.25">
      <c r="B13" s="243"/>
      <c r="C13" s="243"/>
      <c r="D13" s="243"/>
      <c r="E13" s="243"/>
      <c r="F13" s="243"/>
    </row>
    <row r="25" spans="2:6" hidden="1" x14ac:dyDescent="0.25">
      <c r="B25" s="244"/>
      <c r="C25" s="244"/>
      <c r="D25" s="244"/>
      <c r="E25" s="244"/>
      <c r="F25" s="244"/>
    </row>
    <row r="26" spans="2:6" hidden="1" x14ac:dyDescent="0.25">
      <c r="B26" s="244"/>
      <c r="C26" s="244"/>
      <c r="D26" s="244"/>
      <c r="E26" s="244"/>
      <c r="F26" s="244"/>
    </row>
    <row r="35" spans="2:6" hidden="1" x14ac:dyDescent="0.25">
      <c r="B35" s="244"/>
      <c r="C35" s="244"/>
      <c r="D35" s="244"/>
      <c r="E35" s="244"/>
      <c r="F35" s="244"/>
    </row>
    <row r="36" spans="2:6" hidden="1" x14ac:dyDescent="0.25">
      <c r="B36" s="244"/>
      <c r="C36" s="244"/>
      <c r="D36" s="244"/>
      <c r="E36" s="244"/>
      <c r="F36" s="244"/>
    </row>
    <row r="37" spans="2:6" hidden="1" x14ac:dyDescent="0.25">
      <c r="B37" s="244"/>
      <c r="C37" s="244"/>
      <c r="D37" s="244"/>
      <c r="E37" s="244"/>
      <c r="F37" s="244"/>
    </row>
    <row r="38" spans="2:6" hidden="1" x14ac:dyDescent="0.25">
      <c r="B38" s="244"/>
      <c r="C38" s="244"/>
      <c r="D38" s="244"/>
      <c r="E38" s="244"/>
      <c r="F38" s="244"/>
    </row>
    <row r="39" spans="2:6" hidden="1" x14ac:dyDescent="0.25">
      <c r="B39" s="244"/>
      <c r="C39" s="244"/>
      <c r="D39" s="244"/>
      <c r="E39" s="244"/>
      <c r="F39" s="244"/>
    </row>
    <row r="40" spans="2:6" hidden="1" x14ac:dyDescent="0.25">
      <c r="B40" s="244"/>
      <c r="C40" s="244"/>
      <c r="D40" s="244"/>
      <c r="E40" s="244"/>
      <c r="F40" s="244"/>
    </row>
    <row r="41" spans="2:6" hidden="1" x14ac:dyDescent="0.25">
      <c r="B41" s="244"/>
      <c r="C41" s="244"/>
      <c r="D41" s="244"/>
      <c r="E41" s="244"/>
      <c r="F41" s="244"/>
    </row>
    <row r="42" spans="2:6" hidden="1" x14ac:dyDescent="0.25">
      <c r="B42" s="244"/>
      <c r="C42" s="244"/>
      <c r="D42" s="244"/>
      <c r="E42" s="244"/>
      <c r="F42" s="244"/>
    </row>
    <row r="43" spans="2:6" hidden="1" x14ac:dyDescent="0.25">
      <c r="B43" s="244"/>
      <c r="C43" s="244"/>
      <c r="D43" s="244"/>
      <c r="E43" s="244"/>
      <c r="F43" s="244"/>
    </row>
    <row r="44" spans="2:6" hidden="1" x14ac:dyDescent="0.25">
      <c r="B44" s="244"/>
      <c r="C44" s="244"/>
      <c r="D44" s="244"/>
      <c r="E44" s="244"/>
      <c r="F44" s="244"/>
    </row>
    <row r="45" spans="2:6" hidden="1" x14ac:dyDescent="0.25">
      <c r="B45" s="244"/>
      <c r="C45" s="244"/>
      <c r="D45" s="244"/>
      <c r="E45" s="244"/>
      <c r="F45" s="244"/>
    </row>
    <row r="46" spans="2:6" hidden="1" x14ac:dyDescent="0.25">
      <c r="B46" s="244"/>
      <c r="C46" s="244"/>
      <c r="D46" s="244"/>
      <c r="E46" s="244"/>
      <c r="F46" s="244"/>
    </row>
    <row r="47" spans="2:6" hidden="1" x14ac:dyDescent="0.25">
      <c r="B47" s="244"/>
      <c r="C47" s="244"/>
      <c r="D47" s="244"/>
      <c r="E47" s="244"/>
      <c r="F47" s="244"/>
    </row>
    <row r="48" spans="2:6" hidden="1" x14ac:dyDescent="0.25">
      <c r="B48" s="244"/>
      <c r="C48" s="244"/>
      <c r="D48" s="244"/>
      <c r="E48" s="244"/>
      <c r="F48" s="244"/>
    </row>
    <row r="49" spans="2:6" hidden="1" x14ac:dyDescent="0.25">
      <c r="B49" s="244"/>
      <c r="C49" s="244"/>
      <c r="D49" s="244"/>
      <c r="E49" s="244"/>
      <c r="F49" s="244"/>
    </row>
    <row r="50" spans="2:6" hidden="1" x14ac:dyDescent="0.25">
      <c r="B50" s="244"/>
      <c r="C50" s="244"/>
      <c r="D50" s="244"/>
      <c r="E50" s="244"/>
      <c r="F50" s="244"/>
    </row>
    <row r="51" spans="2:6" hidden="1" x14ac:dyDescent="0.25">
      <c r="B51" s="244"/>
      <c r="C51" s="244"/>
      <c r="D51" s="244"/>
      <c r="E51" s="244"/>
      <c r="F51" s="244"/>
    </row>
    <row r="52" spans="2:6" hidden="1" x14ac:dyDescent="0.25">
      <c r="B52" s="244"/>
      <c r="C52" s="244"/>
      <c r="D52" s="244"/>
      <c r="E52" s="244"/>
      <c r="F52" s="244"/>
    </row>
    <row r="53" spans="2:6" hidden="1" x14ac:dyDescent="0.25">
      <c r="B53" s="244"/>
      <c r="C53" s="244"/>
      <c r="D53" s="244"/>
      <c r="E53" s="244"/>
      <c r="F53" s="244"/>
    </row>
    <row r="54" spans="2:6" hidden="1" x14ac:dyDescent="0.25">
      <c r="B54" s="244"/>
      <c r="C54" s="244"/>
      <c r="D54" s="244"/>
      <c r="E54" s="244"/>
      <c r="F54" s="244"/>
    </row>
    <row r="55" spans="2:6" hidden="1" x14ac:dyDescent="0.25">
      <c r="B55" s="244"/>
      <c r="C55" s="244"/>
      <c r="D55" s="244"/>
      <c r="E55" s="244"/>
      <c r="F55" s="244"/>
    </row>
    <row r="56" spans="2:6" hidden="1" x14ac:dyDescent="0.25">
      <c r="B56" s="244"/>
      <c r="C56" s="244"/>
      <c r="D56" s="244"/>
      <c r="E56" s="244"/>
      <c r="F56" s="244"/>
    </row>
    <row r="57" spans="2:6" hidden="1" x14ac:dyDescent="0.25">
      <c r="B57" s="244"/>
      <c r="C57" s="244"/>
      <c r="D57" s="244"/>
      <c r="E57" s="244"/>
      <c r="F57" s="244"/>
    </row>
    <row r="58" spans="2:6" hidden="1" x14ac:dyDescent="0.25">
      <c r="B58" s="244"/>
      <c r="C58" s="244"/>
      <c r="D58" s="244"/>
      <c r="E58" s="244"/>
      <c r="F58" s="244"/>
    </row>
    <row r="59" spans="2:6" hidden="1" x14ac:dyDescent="0.25">
      <c r="B59" s="244"/>
      <c r="C59" s="244"/>
      <c r="D59" s="244"/>
      <c r="E59" s="244"/>
      <c r="F59" s="244"/>
    </row>
    <row r="60" spans="2:6" hidden="1" x14ac:dyDescent="0.25">
      <c r="B60" s="244"/>
      <c r="C60" s="244"/>
      <c r="D60" s="244"/>
      <c r="E60" s="244"/>
      <c r="F60" s="244"/>
    </row>
    <row r="61" spans="2:6" hidden="1" x14ac:dyDescent="0.25">
      <c r="B61" s="244"/>
      <c r="C61" s="244"/>
      <c r="D61" s="244"/>
      <c r="E61" s="244"/>
      <c r="F61" s="244"/>
    </row>
    <row r="62" spans="2:6" hidden="1" x14ac:dyDescent="0.25">
      <c r="B62" s="244"/>
      <c r="C62" s="244"/>
      <c r="D62" s="244"/>
      <c r="E62" s="244"/>
      <c r="F62" s="244"/>
    </row>
    <row r="63" spans="2:6" hidden="1" x14ac:dyDescent="0.25">
      <c r="B63" s="244"/>
      <c r="C63" s="244"/>
      <c r="D63" s="244"/>
      <c r="E63" s="244"/>
      <c r="F63" s="244"/>
    </row>
    <row r="64" spans="2:6" hidden="1" x14ac:dyDescent="0.25">
      <c r="B64" s="244"/>
      <c r="C64" s="244"/>
      <c r="D64" s="244"/>
      <c r="E64" s="244"/>
      <c r="F64" s="244"/>
    </row>
    <row r="65" spans="2:6" hidden="1" x14ac:dyDescent="0.25">
      <c r="B65" s="244"/>
      <c r="C65" s="244"/>
      <c r="D65" s="244"/>
      <c r="E65" s="244"/>
      <c r="F65" s="244"/>
    </row>
    <row r="66" spans="2:6" hidden="1" x14ac:dyDescent="0.25">
      <c r="B66" s="244"/>
      <c r="C66" s="244"/>
      <c r="D66" s="244"/>
      <c r="E66" s="244"/>
      <c r="F66" s="244"/>
    </row>
    <row r="67" spans="2:6" hidden="1" x14ac:dyDescent="0.25">
      <c r="B67" s="244"/>
      <c r="C67" s="244"/>
      <c r="D67" s="244"/>
      <c r="E67" s="244"/>
      <c r="F67" s="244"/>
    </row>
    <row r="68" spans="2:6" hidden="1" x14ac:dyDescent="0.25">
      <c r="B68" s="244"/>
      <c r="C68" s="244"/>
      <c r="D68" s="244"/>
      <c r="E68" s="244"/>
      <c r="F68" s="244"/>
    </row>
    <row r="69" spans="2:6" hidden="1" x14ac:dyDescent="0.25">
      <c r="B69" s="244"/>
      <c r="C69" s="244"/>
      <c r="D69" s="244"/>
      <c r="E69" s="244"/>
      <c r="F69" s="244"/>
    </row>
    <row r="70" spans="2:6" hidden="1" x14ac:dyDescent="0.25">
      <c r="B70" s="244"/>
      <c r="C70" s="244"/>
      <c r="D70" s="244"/>
      <c r="E70" s="244"/>
      <c r="F70" s="244"/>
    </row>
    <row r="71" spans="2:6" hidden="1" x14ac:dyDescent="0.25">
      <c r="B71" s="244"/>
      <c r="C71" s="244"/>
      <c r="D71" s="244"/>
      <c r="E71" s="244"/>
      <c r="F71" s="244"/>
    </row>
    <row r="72" spans="2:6" hidden="1" x14ac:dyDescent="0.25">
      <c r="B72" s="244"/>
      <c r="C72" s="244"/>
      <c r="D72" s="244"/>
      <c r="E72" s="244"/>
      <c r="F72" s="244"/>
    </row>
    <row r="73" spans="2:6" hidden="1" x14ac:dyDescent="0.25">
      <c r="B73" s="244"/>
      <c r="C73" s="244"/>
      <c r="D73" s="244"/>
      <c r="E73" s="244"/>
      <c r="F73" s="244"/>
    </row>
    <row r="74" spans="2:6" hidden="1" x14ac:dyDescent="0.25">
      <c r="B74" s="244"/>
      <c r="C74" s="244"/>
      <c r="D74" s="244"/>
      <c r="E74" s="244"/>
      <c r="F74" s="244"/>
    </row>
    <row r="75" spans="2:6" hidden="1" x14ac:dyDescent="0.25">
      <c r="B75" s="244"/>
      <c r="C75" s="244"/>
      <c r="D75" s="244"/>
      <c r="E75" s="244"/>
      <c r="F75" s="244"/>
    </row>
    <row r="76" spans="2:6" hidden="1" x14ac:dyDescent="0.25">
      <c r="B76" s="244"/>
      <c r="C76" s="244"/>
      <c r="D76" s="244"/>
      <c r="E76" s="244"/>
      <c r="F76" s="244"/>
    </row>
    <row r="77" spans="2:6" hidden="1" x14ac:dyDescent="0.25">
      <c r="B77" s="244"/>
      <c r="C77" s="244"/>
      <c r="D77" s="244"/>
      <c r="E77" s="244"/>
      <c r="F77" s="244"/>
    </row>
    <row r="78" spans="2:6" hidden="1" x14ac:dyDescent="0.25">
      <c r="B78" s="244"/>
      <c r="C78" s="244"/>
      <c r="D78" s="244"/>
      <c r="E78" s="244"/>
      <c r="F78" s="244"/>
    </row>
    <row r="79" spans="2:6" hidden="1" x14ac:dyDescent="0.25">
      <c r="B79" s="244"/>
      <c r="C79" s="244"/>
      <c r="D79" s="244"/>
      <c r="E79" s="244"/>
      <c r="F79" s="244"/>
    </row>
    <row r="80" spans="2:6" hidden="1" x14ac:dyDescent="0.25">
      <c r="B80" s="244"/>
      <c r="C80" s="244"/>
      <c r="D80" s="244"/>
      <c r="E80" s="244"/>
      <c r="F80" s="244"/>
    </row>
    <row r="81" spans="2:6" hidden="1" x14ac:dyDescent="0.25">
      <c r="B81" s="244"/>
      <c r="C81" s="244"/>
      <c r="D81" s="244"/>
      <c r="E81" s="244"/>
      <c r="F81" s="244"/>
    </row>
    <row r="82" spans="2:6" hidden="1" x14ac:dyDescent="0.25">
      <c r="B82" s="244"/>
      <c r="C82" s="244"/>
      <c r="D82" s="244"/>
      <c r="E82" s="244"/>
      <c r="F82" s="244"/>
    </row>
    <row r="83" spans="2:6" hidden="1" x14ac:dyDescent="0.25">
      <c r="B83" s="244"/>
      <c r="C83" s="244"/>
      <c r="D83" s="244"/>
      <c r="E83" s="244"/>
      <c r="F83" s="244"/>
    </row>
    <row r="84" spans="2:6" hidden="1" x14ac:dyDescent="0.25">
      <c r="B84" s="244"/>
      <c r="C84" s="244"/>
      <c r="D84" s="244"/>
      <c r="E84" s="244"/>
      <c r="F84" s="244"/>
    </row>
    <row r="85" spans="2:6" hidden="1" x14ac:dyDescent="0.25">
      <c r="B85" s="244"/>
      <c r="C85" s="244"/>
      <c r="D85" s="244"/>
      <c r="E85" s="244"/>
      <c r="F85" s="244"/>
    </row>
    <row r="86" spans="2:6" hidden="1" x14ac:dyDescent="0.25">
      <c r="B86" s="244"/>
      <c r="C86" s="244"/>
      <c r="D86" s="244"/>
      <c r="E86" s="244"/>
      <c r="F86" s="244"/>
    </row>
    <row r="87" spans="2:6" hidden="1" x14ac:dyDescent="0.25">
      <c r="B87" s="244"/>
      <c r="C87" s="244"/>
      <c r="D87" s="244"/>
      <c r="E87" s="244"/>
      <c r="F87" s="244"/>
    </row>
    <row r="88" spans="2:6" hidden="1" x14ac:dyDescent="0.25">
      <c r="B88" s="244"/>
      <c r="C88" s="244"/>
      <c r="D88" s="244"/>
      <c r="E88" s="244"/>
      <c r="F88" s="244"/>
    </row>
    <row r="89" spans="2:6" hidden="1" x14ac:dyDescent="0.25">
      <c r="B89" s="244"/>
      <c r="C89" s="244"/>
      <c r="D89" s="244"/>
      <c r="E89" s="244"/>
      <c r="F89" s="244"/>
    </row>
    <row r="90" spans="2:6" hidden="1" x14ac:dyDescent="0.25">
      <c r="B90" s="244"/>
      <c r="C90" s="244"/>
      <c r="D90" s="244"/>
      <c r="E90" s="244"/>
      <c r="F90" s="244"/>
    </row>
    <row r="91" spans="2:6" hidden="1" x14ac:dyDescent="0.25">
      <c r="B91" s="244"/>
      <c r="C91" s="244"/>
      <c r="D91" s="244"/>
      <c r="E91" s="244"/>
      <c r="F91" s="244"/>
    </row>
    <row r="92" spans="2:6" hidden="1" x14ac:dyDescent="0.25">
      <c r="B92" s="244"/>
      <c r="C92" s="244"/>
      <c r="D92" s="244"/>
      <c r="E92" s="244"/>
      <c r="F92" s="244"/>
    </row>
    <row r="93" spans="2:6" hidden="1" x14ac:dyDescent="0.25">
      <c r="B93" s="244"/>
      <c r="C93" s="244"/>
      <c r="D93" s="244"/>
      <c r="E93" s="244"/>
      <c r="F93" s="244"/>
    </row>
    <row r="94" spans="2:6" hidden="1" x14ac:dyDescent="0.25">
      <c r="B94" s="244"/>
      <c r="C94" s="244"/>
      <c r="D94" s="244"/>
      <c r="E94" s="244"/>
      <c r="F94" s="244"/>
    </row>
    <row r="95" spans="2:6" hidden="1" x14ac:dyDescent="0.25">
      <c r="B95" s="244"/>
      <c r="C95" s="244"/>
      <c r="D95" s="244"/>
      <c r="E95" s="244"/>
      <c r="F95" s="244"/>
    </row>
    <row r="96" spans="2:6" hidden="1" x14ac:dyDescent="0.25">
      <c r="B96" s="244"/>
      <c r="C96" s="244"/>
      <c r="D96" s="244"/>
      <c r="E96" s="244"/>
      <c r="F96" s="244"/>
    </row>
    <row r="97" spans="2:6" hidden="1" x14ac:dyDescent="0.25">
      <c r="B97" s="244"/>
      <c r="C97" s="244"/>
      <c r="D97" s="244"/>
      <c r="E97" s="244"/>
      <c r="F97" s="244"/>
    </row>
    <row r="98" spans="2:6" hidden="1" x14ac:dyDescent="0.25">
      <c r="B98" s="244"/>
      <c r="C98" s="244"/>
      <c r="D98" s="244"/>
      <c r="E98" s="244"/>
      <c r="F98" s="244"/>
    </row>
    <row r="99" spans="2:6" hidden="1" x14ac:dyDescent="0.25">
      <c r="B99" s="244"/>
      <c r="C99" s="244"/>
      <c r="D99" s="244"/>
      <c r="E99" s="244"/>
      <c r="F99" s="244"/>
    </row>
    <row r="100" spans="2:6" hidden="1" x14ac:dyDescent="0.25">
      <c r="B100" s="244"/>
      <c r="C100" s="244"/>
      <c r="D100" s="244"/>
      <c r="E100" s="244"/>
      <c r="F100" s="244"/>
    </row>
    <row r="101" spans="2:6" hidden="1" x14ac:dyDescent="0.25">
      <c r="B101" s="244"/>
      <c r="C101" s="244"/>
      <c r="D101" s="244"/>
      <c r="E101" s="244"/>
      <c r="F101" s="244"/>
    </row>
    <row r="102" spans="2:6" hidden="1" x14ac:dyDescent="0.25">
      <c r="B102" s="244"/>
      <c r="C102" s="244"/>
      <c r="D102" s="244"/>
      <c r="E102" s="244"/>
      <c r="F102" s="244"/>
    </row>
    <row r="103" spans="2:6" hidden="1" x14ac:dyDescent="0.25">
      <c r="B103" s="244"/>
      <c r="C103" s="244"/>
      <c r="D103" s="244"/>
      <c r="E103" s="244"/>
      <c r="F103" s="244"/>
    </row>
    <row r="104" spans="2:6" hidden="1" x14ac:dyDescent="0.25">
      <c r="B104" s="244"/>
      <c r="C104" s="244"/>
      <c r="D104" s="244"/>
      <c r="E104" s="244"/>
      <c r="F104" s="244"/>
    </row>
    <row r="105" spans="2:6" hidden="1" x14ac:dyDescent="0.25">
      <c r="B105" s="244"/>
      <c r="C105" s="244"/>
      <c r="D105" s="244"/>
      <c r="E105" s="244"/>
      <c r="F105" s="244"/>
    </row>
    <row r="106" spans="2:6" hidden="1" x14ac:dyDescent="0.25">
      <c r="B106" s="244"/>
      <c r="C106" s="244"/>
      <c r="D106" s="244"/>
      <c r="E106" s="244"/>
      <c r="F106" s="244"/>
    </row>
    <row r="107" spans="2:6" hidden="1" x14ac:dyDescent="0.25">
      <c r="B107" s="244"/>
      <c r="C107" s="244"/>
      <c r="D107" s="244"/>
      <c r="E107" s="244"/>
      <c r="F107" s="244"/>
    </row>
    <row r="108" spans="2:6" hidden="1" x14ac:dyDescent="0.25">
      <c r="B108" s="244"/>
      <c r="C108" s="244"/>
      <c r="D108" s="244"/>
      <c r="E108" s="244"/>
      <c r="F108" s="244"/>
    </row>
    <row r="109" spans="2:6" hidden="1" x14ac:dyDescent="0.25">
      <c r="B109" s="244"/>
      <c r="C109" s="244"/>
      <c r="D109" s="244"/>
      <c r="E109" s="244"/>
      <c r="F109" s="244"/>
    </row>
    <row r="110" spans="2:6" hidden="1" x14ac:dyDescent="0.25">
      <c r="B110" s="244"/>
      <c r="C110" s="244"/>
      <c r="D110" s="244"/>
      <c r="E110" s="244"/>
      <c r="F110" s="244"/>
    </row>
    <row r="111" spans="2:6" hidden="1" x14ac:dyDescent="0.25">
      <c r="B111" s="244"/>
      <c r="C111" s="244"/>
      <c r="D111" s="244"/>
      <c r="E111" s="244"/>
      <c r="F111" s="244"/>
    </row>
    <row r="112" spans="2:6" hidden="1" x14ac:dyDescent="0.25">
      <c r="B112" s="244"/>
      <c r="C112" s="244"/>
      <c r="D112" s="244"/>
      <c r="E112" s="244"/>
      <c r="F112" s="244"/>
    </row>
    <row r="113" spans="2:6" hidden="1" x14ac:dyDescent="0.25">
      <c r="B113" s="244"/>
      <c r="C113" s="244"/>
      <c r="D113" s="244"/>
      <c r="E113" s="244"/>
      <c r="F113" s="244"/>
    </row>
    <row r="114" spans="2:6" hidden="1" x14ac:dyDescent="0.25">
      <c r="B114" s="244"/>
      <c r="C114" s="244"/>
      <c r="D114" s="244"/>
      <c r="E114" s="244"/>
      <c r="F114" s="244"/>
    </row>
    <row r="115" spans="2:6" hidden="1" x14ac:dyDescent="0.25">
      <c r="B115" s="244"/>
      <c r="C115" s="244"/>
      <c r="D115" s="244"/>
      <c r="E115" s="244"/>
      <c r="F115" s="244"/>
    </row>
    <row r="116" spans="2:6" hidden="1" x14ac:dyDescent="0.25">
      <c r="B116" s="244"/>
      <c r="C116" s="244"/>
      <c r="D116" s="244"/>
      <c r="E116" s="244"/>
      <c r="F116" s="244"/>
    </row>
    <row r="117" spans="2:6" hidden="1" x14ac:dyDescent="0.25">
      <c r="B117" s="244"/>
      <c r="C117" s="244"/>
      <c r="D117" s="244"/>
      <c r="E117" s="244"/>
      <c r="F117" s="244"/>
    </row>
    <row r="118" spans="2:6" hidden="1" x14ac:dyDescent="0.25">
      <c r="B118" s="244"/>
      <c r="C118" s="244"/>
      <c r="D118" s="244"/>
      <c r="E118" s="244"/>
      <c r="F118" s="244"/>
    </row>
    <row r="119" spans="2:6" hidden="1" x14ac:dyDescent="0.25">
      <c r="B119" s="244"/>
      <c r="C119" s="244"/>
      <c r="D119" s="244"/>
      <c r="E119" s="244"/>
      <c r="F119" s="244"/>
    </row>
    <row r="120" spans="2:6" hidden="1" x14ac:dyDescent="0.25">
      <c r="B120" s="244"/>
      <c r="C120" s="244"/>
      <c r="D120" s="244"/>
      <c r="E120" s="244"/>
      <c r="F120" s="244"/>
    </row>
    <row r="121" spans="2:6" hidden="1" x14ac:dyDescent="0.25">
      <c r="B121" s="244"/>
      <c r="C121" s="244"/>
      <c r="D121" s="244"/>
      <c r="E121" s="244"/>
      <c r="F121" s="244"/>
    </row>
    <row r="122" spans="2:6" hidden="1" x14ac:dyDescent="0.25">
      <c r="B122" s="244"/>
      <c r="C122" s="244"/>
      <c r="D122" s="244"/>
      <c r="E122" s="244"/>
      <c r="F122" s="244"/>
    </row>
    <row r="123" spans="2:6" hidden="1" x14ac:dyDescent="0.25">
      <c r="B123" s="244"/>
      <c r="C123" s="244"/>
      <c r="D123" s="244"/>
      <c r="E123" s="244"/>
      <c r="F123" s="244"/>
    </row>
    <row r="124" spans="2:6" hidden="1" x14ac:dyDescent="0.25">
      <c r="B124" s="244"/>
      <c r="C124" s="244"/>
      <c r="D124" s="244"/>
      <c r="E124" s="244"/>
      <c r="F124" s="244"/>
    </row>
    <row r="125" spans="2:6" hidden="1" x14ac:dyDescent="0.25">
      <c r="B125" s="244"/>
      <c r="C125" s="244"/>
      <c r="D125" s="244"/>
      <c r="E125" s="244"/>
      <c r="F125" s="244"/>
    </row>
  </sheetData>
  <mergeCells count="3">
    <mergeCell ref="A3:C3"/>
    <mergeCell ref="A4:A5"/>
    <mergeCell ref="B4:C4"/>
  </mergeCells>
  <pageMargins left="0.70866141732283472" right="0.70866141732283472" top="0.74803149606299213" bottom="0.74803149606299213" header="0.31496062992125984" footer="0.31496062992125984"/>
  <pageSetup scale="80" orientation="landscape" r:id="rId1"/>
  <ignoredErrors>
    <ignoredError sqref="B8:C8" unlockedFormula="1"/>
  </ignoredErrors>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6DED4-489E-4FE9-88C0-9DB404DA10C1}">
  <dimension ref="A1:E14"/>
  <sheetViews>
    <sheetView showGridLines="0" zoomScaleNormal="100" workbookViewId="0"/>
  </sheetViews>
  <sheetFormatPr baseColWidth="10" defaultColWidth="0" defaultRowHeight="15" zeroHeight="1" x14ac:dyDescent="0.25"/>
  <cols>
    <col min="1" max="1" width="20.5703125" style="76" customWidth="1"/>
    <col min="2" max="2" width="72" style="76" customWidth="1"/>
    <col min="3" max="3" width="16.140625" style="76" customWidth="1"/>
    <col min="4" max="4" width="14.42578125" style="76" bestFit="1" customWidth="1"/>
    <col min="5" max="5" width="0" style="76" hidden="1" customWidth="1"/>
    <col min="6" max="16384" width="11.42578125" style="76" hidden="1"/>
  </cols>
  <sheetData>
    <row r="1" spans="1:5" ht="18.75" x14ac:dyDescent="0.25">
      <c r="A1" s="233" t="s">
        <v>259</v>
      </c>
    </row>
    <row r="2" spans="1:5" ht="18.75" x14ac:dyDescent="0.25">
      <c r="A2" s="233" t="s">
        <v>930</v>
      </c>
    </row>
    <row r="3" spans="1:5" ht="15.75" x14ac:dyDescent="0.25">
      <c r="A3" s="1251" t="s">
        <v>243</v>
      </c>
      <c r="B3" s="1252"/>
      <c r="C3" s="1251"/>
      <c r="D3" s="1251"/>
    </row>
    <row r="4" spans="1:5" ht="15.75" x14ac:dyDescent="0.25">
      <c r="A4" s="1253" t="s">
        <v>122</v>
      </c>
      <c r="B4" s="1254"/>
      <c r="C4" s="1253"/>
      <c r="D4" s="1253"/>
    </row>
    <row r="5" spans="1:5" ht="31.5" x14ac:dyDescent="0.25">
      <c r="A5" s="1058" t="s">
        <v>921</v>
      </c>
      <c r="B5" s="1059" t="s">
        <v>922</v>
      </c>
      <c r="C5" s="1059" t="s">
        <v>923</v>
      </c>
      <c r="D5" s="1059" t="s">
        <v>123</v>
      </c>
    </row>
    <row r="6" spans="1:5" s="1035" customFormat="1" ht="63" x14ac:dyDescent="0.25">
      <c r="A6" s="1064" t="s">
        <v>924</v>
      </c>
      <c r="B6" s="1063" t="s">
        <v>925</v>
      </c>
      <c r="C6" s="1060">
        <v>45657</v>
      </c>
      <c r="D6" s="1159">
        <v>10196311</v>
      </c>
      <c r="E6" s="238"/>
    </row>
    <row r="7" spans="1:5" ht="47.25" x14ac:dyDescent="0.25">
      <c r="A7" s="1255" t="s">
        <v>250</v>
      </c>
      <c r="B7" s="1063" t="s">
        <v>926</v>
      </c>
      <c r="C7" s="1060">
        <v>46021</v>
      </c>
      <c r="D7" s="1159">
        <v>486776</v>
      </c>
    </row>
    <row r="8" spans="1:5" ht="63" x14ac:dyDescent="0.25">
      <c r="A8" s="1255"/>
      <c r="B8" s="1063" t="s">
        <v>927</v>
      </c>
      <c r="C8" s="1060">
        <v>45657</v>
      </c>
      <c r="D8" s="1159">
        <v>693942</v>
      </c>
    </row>
    <row r="9" spans="1:5" ht="47.25" x14ac:dyDescent="0.25">
      <c r="A9" s="1255"/>
      <c r="B9" s="1063" t="s">
        <v>928</v>
      </c>
      <c r="C9" s="1060">
        <v>45657</v>
      </c>
      <c r="D9" s="1159">
        <v>376131</v>
      </c>
    </row>
    <row r="10" spans="1:5" ht="47.25" x14ac:dyDescent="0.25">
      <c r="A10" s="1255"/>
      <c r="B10" s="1063" t="s">
        <v>926</v>
      </c>
      <c r="C10" s="1060">
        <v>45657</v>
      </c>
      <c r="D10" s="1159">
        <v>330640</v>
      </c>
    </row>
    <row r="11" spans="1:5" ht="47.25" x14ac:dyDescent="0.25">
      <c r="A11" s="1255"/>
      <c r="B11" s="1063" t="s">
        <v>926</v>
      </c>
      <c r="C11" s="1060">
        <v>45657</v>
      </c>
      <c r="D11" s="1159">
        <v>804826</v>
      </c>
    </row>
    <row r="12" spans="1:5" ht="47.25" x14ac:dyDescent="0.25">
      <c r="A12" s="1255"/>
      <c r="B12" s="1063" t="s">
        <v>926</v>
      </c>
      <c r="C12" s="1060">
        <v>46387</v>
      </c>
      <c r="D12" s="1159">
        <v>558398</v>
      </c>
    </row>
    <row r="13" spans="1:5" ht="15.75" x14ac:dyDescent="0.25">
      <c r="A13" s="1255"/>
      <c r="B13" s="1063" t="s">
        <v>929</v>
      </c>
      <c r="C13" s="1061">
        <v>46387</v>
      </c>
      <c r="D13" s="1159">
        <v>2904832</v>
      </c>
    </row>
    <row r="14" spans="1:5" s="1062" customFormat="1" ht="17.25" x14ac:dyDescent="0.3">
      <c r="A14" s="1256" t="s">
        <v>123</v>
      </c>
      <c r="B14" s="1257"/>
      <c r="C14" s="1257"/>
      <c r="D14" s="1159">
        <f>SUM(D6:D13)</f>
        <v>16351856</v>
      </c>
    </row>
  </sheetData>
  <mergeCells count="4">
    <mergeCell ref="A3:D3"/>
    <mergeCell ref="A4:D4"/>
    <mergeCell ref="A7:A13"/>
    <mergeCell ref="A14:C14"/>
  </mergeCells>
  <pageMargins left="0.7" right="0.7" top="0.75" bottom="0.75" header="0.3" footer="0.3"/>
  <pageSetup orientation="portrait" verticalDpi="0" r:id="rId1"/>
  <ignoredErrors>
    <ignoredError sqref="D14" unlockedFormula="1"/>
  </ignoredErrors>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95343-D94E-49E7-8663-C5ECE1E8E5C0}">
  <dimension ref="A1:E18"/>
  <sheetViews>
    <sheetView showGridLines="0" zoomScaleNormal="100" workbookViewId="0"/>
  </sheetViews>
  <sheetFormatPr baseColWidth="10" defaultColWidth="0" defaultRowHeight="15" zeroHeight="1" x14ac:dyDescent="0.25"/>
  <cols>
    <col min="1" max="1" width="38.7109375" style="76" customWidth="1"/>
    <col min="2" max="4" width="17.28515625" style="76" customWidth="1"/>
    <col min="5" max="5" width="0" style="76" hidden="1" customWidth="1"/>
    <col min="6" max="16384" width="11.42578125" style="76" hidden="1"/>
  </cols>
  <sheetData>
    <row r="1" spans="1:5" ht="18.75" x14ac:dyDescent="0.3">
      <c r="A1" s="118" t="s">
        <v>242</v>
      </c>
    </row>
    <row r="2" spans="1:5" ht="18.75" x14ac:dyDescent="0.3">
      <c r="A2" s="118" t="s">
        <v>247</v>
      </c>
    </row>
    <row r="3" spans="1:5" ht="15.75" x14ac:dyDescent="0.25">
      <c r="A3" s="1207" t="s">
        <v>248</v>
      </c>
      <c r="B3" s="1258"/>
      <c r="C3" s="1207"/>
      <c r="D3" s="1207"/>
    </row>
    <row r="4" spans="1:5" ht="15.75" x14ac:dyDescent="0.25">
      <c r="A4" s="1199" t="s">
        <v>122</v>
      </c>
      <c r="B4" s="1259"/>
      <c r="C4" s="1199"/>
      <c r="D4" s="1199"/>
    </row>
    <row r="5" spans="1:5" ht="50.25" customHeight="1" x14ac:dyDescent="0.25">
      <c r="A5" s="105" t="s">
        <v>109</v>
      </c>
      <c r="B5" s="105" t="s">
        <v>249</v>
      </c>
      <c r="C5" s="105" t="s">
        <v>250</v>
      </c>
      <c r="D5" s="105" t="s">
        <v>123</v>
      </c>
    </row>
    <row r="6" spans="1:5" ht="15.75" hidden="1" x14ac:dyDescent="0.25">
      <c r="A6" s="137" t="s">
        <v>251</v>
      </c>
      <c r="B6" s="245">
        <v>0</v>
      </c>
      <c r="C6" s="245">
        <v>0</v>
      </c>
      <c r="D6" s="238">
        <v>0</v>
      </c>
    </row>
    <row r="7" spans="1:5" ht="15.75" x14ac:dyDescent="0.25">
      <c r="A7" s="246" t="s">
        <v>252</v>
      </c>
      <c r="B7" s="247">
        <v>6869944</v>
      </c>
      <c r="C7" s="247">
        <v>1973617</v>
      </c>
      <c r="D7" s="247">
        <v>8843561</v>
      </c>
      <c r="E7" s="77"/>
    </row>
    <row r="8" spans="1:5" ht="15.75" x14ac:dyDescent="0.25">
      <c r="A8" s="137" t="s">
        <v>253</v>
      </c>
      <c r="B8" s="245">
        <v>0</v>
      </c>
      <c r="C8" s="196">
        <v>1178995</v>
      </c>
      <c r="D8" s="238">
        <f>SUM(B8:C8)</f>
        <v>1178995</v>
      </c>
    </row>
    <row r="9" spans="1:5" ht="15.75" x14ac:dyDescent="0.25">
      <c r="A9" s="137" t="s">
        <v>254</v>
      </c>
      <c r="B9" s="245">
        <v>0</v>
      </c>
      <c r="C9" s="196">
        <v>-257318</v>
      </c>
      <c r="D9" s="238">
        <f>SUM(B9:C9)</f>
        <v>-257318</v>
      </c>
    </row>
    <row r="10" spans="1:5" ht="15.75" x14ac:dyDescent="0.25">
      <c r="A10" s="137" t="s">
        <v>255</v>
      </c>
      <c r="B10" s="245">
        <v>-663268</v>
      </c>
      <c r="C10" s="245">
        <v>-18853</v>
      </c>
      <c r="D10" s="238">
        <f>SUM(B10:C10)</f>
        <v>-682121</v>
      </c>
    </row>
    <row r="11" spans="1:5" ht="15.75" x14ac:dyDescent="0.25">
      <c r="A11" s="137" t="s">
        <v>256</v>
      </c>
      <c r="B11" s="245">
        <v>819488</v>
      </c>
      <c r="C11" s="245">
        <v>233400</v>
      </c>
      <c r="D11" s="238">
        <f>SUM(B11:C11)</f>
        <v>1052888</v>
      </c>
    </row>
    <row r="12" spans="1:5" ht="15.75" x14ac:dyDescent="0.25">
      <c r="A12" s="246" t="s">
        <v>257</v>
      </c>
      <c r="B12" s="247">
        <f>SUM(B7:B11)</f>
        <v>7026164</v>
      </c>
      <c r="C12" s="247">
        <f>SUM(C7:C11)</f>
        <v>3109841</v>
      </c>
      <c r="D12" s="247">
        <f>SUM(D7:D11)</f>
        <v>10136005</v>
      </c>
    </row>
    <row r="13" spans="1:5" ht="15.75" x14ac:dyDescent="0.25">
      <c r="A13" s="137" t="s">
        <v>253</v>
      </c>
      <c r="B13" s="250">
        <v>2184561</v>
      </c>
      <c r="C13" s="250">
        <v>3423927</v>
      </c>
      <c r="D13" s="251">
        <f>SUM(B13:C13)</f>
        <v>5608488</v>
      </c>
    </row>
    <row r="14" spans="1:5" ht="15.75" x14ac:dyDescent="0.25">
      <c r="A14" s="137" t="s">
        <v>254</v>
      </c>
      <c r="B14" s="250">
        <v>0</v>
      </c>
      <c r="C14" s="250">
        <v>-666266</v>
      </c>
      <c r="D14" s="251">
        <f>SUM(B14:C14)</f>
        <v>-666266</v>
      </c>
    </row>
    <row r="15" spans="1:5" ht="15.75" x14ac:dyDescent="0.25">
      <c r="A15" s="137" t="s">
        <v>255</v>
      </c>
      <c r="B15" s="250">
        <v>0</v>
      </c>
      <c r="C15" s="250">
        <v>-159049</v>
      </c>
      <c r="D15" s="251">
        <f>SUM(B15:C15)</f>
        <v>-159049</v>
      </c>
    </row>
    <row r="16" spans="1:5" ht="15.75" x14ac:dyDescent="0.25">
      <c r="A16" s="137" t="s">
        <v>256</v>
      </c>
      <c r="B16" s="250">
        <v>985586</v>
      </c>
      <c r="C16" s="250">
        <v>447092</v>
      </c>
      <c r="D16" s="251">
        <f>SUM(B16:C16)</f>
        <v>1432678</v>
      </c>
    </row>
    <row r="17" spans="1:5" ht="15.75" x14ac:dyDescent="0.25">
      <c r="A17" s="246" t="s">
        <v>258</v>
      </c>
      <c r="B17" s="247">
        <f>SUM(B12:B16)</f>
        <v>10196311</v>
      </c>
      <c r="C17" s="247">
        <f>SUM(C12:C16)</f>
        <v>6155545</v>
      </c>
      <c r="D17" s="247">
        <f>SUM(D12:D16)</f>
        <v>16351856</v>
      </c>
      <c r="E17" s="77"/>
    </row>
    <row r="18" spans="1:5" ht="16.5" hidden="1" customHeight="1" x14ac:dyDescent="0.25">
      <c r="A18" s="234"/>
      <c r="B18" s="244"/>
      <c r="C18" s="244"/>
      <c r="D18" s="244"/>
    </row>
  </sheetData>
  <mergeCells count="2">
    <mergeCell ref="A3:D3"/>
    <mergeCell ref="A4:D4"/>
  </mergeCells>
  <pageMargins left="0.7" right="0.7" top="0.75" bottom="0.75" header="0.3" footer="0.3"/>
  <pageSetup paperSize="9" orientation="portrait" horizontalDpi="90" verticalDpi="90" r:id="rId1"/>
  <ignoredErrors>
    <ignoredError sqref="B8:D11 B13:D17" unlockedFormula="1"/>
    <ignoredError sqref="D12" formula="1" unlockedFormula="1"/>
    <ignoredError sqref="B12:C12" formula="1" formulaRange="1" unlockedFormula="1"/>
  </ignoredErrors>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F9600-FCBA-446B-82F4-4FF2A2587836}">
  <dimension ref="A1:L16"/>
  <sheetViews>
    <sheetView showGridLines="0" zoomScaleNormal="100" workbookViewId="0"/>
  </sheetViews>
  <sheetFormatPr baseColWidth="10" defaultColWidth="0" defaultRowHeight="12.75" zeroHeight="1" x14ac:dyDescent="0.2"/>
  <cols>
    <col min="1" max="1" width="33.28515625" style="1007" customWidth="1"/>
    <col min="2" max="2" width="16.42578125" style="1007" customWidth="1"/>
    <col min="3" max="3" width="15.85546875" style="1007" bestFit="1" customWidth="1"/>
    <col min="4" max="4" width="13.28515625" style="1007" customWidth="1"/>
    <col min="5" max="5" width="15.28515625" style="1007" customWidth="1"/>
    <col min="6" max="6" width="15.140625" style="1007" customWidth="1"/>
    <col min="7" max="7" width="17.28515625" style="1007" customWidth="1"/>
    <col min="8" max="9" width="17.140625" style="1007" customWidth="1"/>
    <col min="10" max="10" width="17.5703125" style="1007" bestFit="1" customWidth="1"/>
    <col min="11" max="11" width="14.42578125" style="1007" hidden="1" customWidth="1"/>
    <col min="12" max="12" width="12" style="1007" hidden="1" customWidth="1"/>
    <col min="13" max="16384" width="11.42578125" style="1007" hidden="1"/>
  </cols>
  <sheetData>
    <row r="1" spans="1:11" ht="18.75" x14ac:dyDescent="0.3">
      <c r="A1" s="1006" t="s">
        <v>856</v>
      </c>
    </row>
    <row r="2" spans="1:11" ht="15.75" x14ac:dyDescent="0.25">
      <c r="A2" s="1260" t="s">
        <v>857</v>
      </c>
      <c r="B2" s="1260"/>
      <c r="C2" s="1260"/>
      <c r="D2" s="1260"/>
      <c r="E2" s="1260"/>
      <c r="F2" s="1260"/>
      <c r="G2" s="1260"/>
      <c r="H2" s="1260"/>
      <c r="I2" s="1260"/>
      <c r="J2" s="1260"/>
      <c r="K2" s="1008"/>
    </row>
    <row r="3" spans="1:11" ht="24.75" customHeight="1" x14ac:dyDescent="0.25">
      <c r="A3" s="1261" t="s">
        <v>122</v>
      </c>
      <c r="B3" s="1261"/>
      <c r="C3" s="1261"/>
      <c r="D3" s="1261"/>
      <c r="E3" s="1261"/>
      <c r="F3" s="1261"/>
      <c r="G3" s="1261"/>
      <c r="H3" s="1261"/>
      <c r="I3" s="1261"/>
      <c r="J3" s="1261"/>
      <c r="K3" s="1008"/>
    </row>
    <row r="4" spans="1:11" s="1012" customFormat="1" ht="36" customHeight="1" x14ac:dyDescent="0.25">
      <c r="A4" s="1009" t="s">
        <v>377</v>
      </c>
      <c r="B4" s="1262" t="s">
        <v>858</v>
      </c>
      <c r="C4" s="1263"/>
      <c r="D4" s="1263"/>
      <c r="E4" s="1263"/>
      <c r="F4" s="1264"/>
      <c r="G4" s="1265" t="s">
        <v>859</v>
      </c>
      <c r="H4" s="1265"/>
      <c r="I4" s="1265"/>
      <c r="J4" s="1010"/>
      <c r="K4" s="1011"/>
    </row>
    <row r="5" spans="1:11" s="1012" customFormat="1" ht="33" customHeight="1" x14ac:dyDescent="0.25">
      <c r="A5" s="1028"/>
      <c r="B5" s="1029" t="s">
        <v>860</v>
      </c>
      <c r="C5" s="1029" t="s">
        <v>861</v>
      </c>
      <c r="D5" s="1029" t="s">
        <v>340</v>
      </c>
      <c r="E5" s="1029" t="s">
        <v>862</v>
      </c>
      <c r="F5" s="1029" t="s">
        <v>863</v>
      </c>
      <c r="G5" s="1029" t="s">
        <v>263</v>
      </c>
      <c r="H5" s="1029" t="s">
        <v>864</v>
      </c>
      <c r="I5" s="1029" t="s">
        <v>865</v>
      </c>
      <c r="J5" s="275" t="s">
        <v>123</v>
      </c>
      <c r="K5" s="1011"/>
    </row>
    <row r="6" spans="1:11" ht="15.75" x14ac:dyDescent="0.25">
      <c r="A6" s="268" t="s">
        <v>285</v>
      </c>
      <c r="B6" s="1013">
        <v>-264125584</v>
      </c>
      <c r="C6" s="1013">
        <v>-93072870</v>
      </c>
      <c r="D6" s="1013">
        <v>5218873</v>
      </c>
      <c r="E6" s="1013">
        <v>-133213249</v>
      </c>
      <c r="F6" s="1014">
        <v>-359801092</v>
      </c>
      <c r="G6" s="1013">
        <v>-1252703624</v>
      </c>
      <c r="H6" s="1014">
        <v>9888549</v>
      </c>
      <c r="I6" s="1014">
        <v>0</v>
      </c>
      <c r="J6" s="1013">
        <v>-2087808997</v>
      </c>
      <c r="K6" s="1008"/>
    </row>
    <row r="7" spans="1:11" ht="15.75" x14ac:dyDescent="0.25">
      <c r="A7" s="1015" t="s">
        <v>866</v>
      </c>
      <c r="B7" s="1016">
        <v>254517910</v>
      </c>
      <c r="C7" s="1016">
        <v>392695576</v>
      </c>
      <c r="D7" s="1016">
        <v>949859</v>
      </c>
      <c r="E7" s="1016">
        <v>-646063533</v>
      </c>
      <c r="F7" s="1017">
        <v>-2146110</v>
      </c>
      <c r="G7" s="1016">
        <v>0</v>
      </c>
      <c r="H7" s="1017">
        <v>0</v>
      </c>
      <c r="I7" s="1017">
        <v>0</v>
      </c>
      <c r="J7" s="1016">
        <v>-46298</v>
      </c>
      <c r="K7" s="1008"/>
    </row>
    <row r="8" spans="1:11" ht="15" customHeight="1" x14ac:dyDescent="0.25">
      <c r="A8" s="1015" t="s">
        <v>867</v>
      </c>
      <c r="B8" s="1018">
        <v>0</v>
      </c>
      <c r="C8" s="1018">
        <v>0</v>
      </c>
      <c r="D8" s="1018">
        <v>0</v>
      </c>
      <c r="E8" s="1018">
        <v>0</v>
      </c>
      <c r="F8" s="1018">
        <v>0</v>
      </c>
      <c r="G8" s="1016">
        <v>-6049015369</v>
      </c>
      <c r="H8" s="1017">
        <v>-10592349</v>
      </c>
      <c r="I8" s="1017">
        <v>-1899825965</v>
      </c>
      <c r="J8" s="1016">
        <v>-7959433683</v>
      </c>
      <c r="K8" s="1008"/>
    </row>
    <row r="9" spans="1:11" ht="15.75" x14ac:dyDescent="0.25">
      <c r="A9" s="1015" t="s">
        <v>868</v>
      </c>
      <c r="B9" s="1018">
        <v>0</v>
      </c>
      <c r="C9" s="1018">
        <v>0</v>
      </c>
      <c r="D9" s="1018">
        <v>0</v>
      </c>
      <c r="E9" s="1018">
        <v>0</v>
      </c>
      <c r="F9" s="1018">
        <v>0</v>
      </c>
      <c r="G9" s="1016">
        <v>-97602</v>
      </c>
      <c r="H9" s="1018">
        <v>0</v>
      </c>
      <c r="I9" s="1018">
        <v>0</v>
      </c>
      <c r="J9" s="1016">
        <v>-97602</v>
      </c>
      <c r="K9" s="1008"/>
    </row>
    <row r="10" spans="1:11" ht="15.75" x14ac:dyDescent="0.25">
      <c r="A10" s="270" t="s">
        <v>284</v>
      </c>
      <c r="B10" s="1026">
        <f t="shared" ref="B10:I10" si="0">+SUM(B6:B9)</f>
        <v>-9607674</v>
      </c>
      <c r="C10" s="1026">
        <f t="shared" si="0"/>
        <v>299622706</v>
      </c>
      <c r="D10" s="1026">
        <f t="shared" si="0"/>
        <v>6168732</v>
      </c>
      <c r="E10" s="1026">
        <f t="shared" si="0"/>
        <v>-779276782</v>
      </c>
      <c r="F10" s="1026">
        <f t="shared" si="0"/>
        <v>-361947202</v>
      </c>
      <c r="G10" s="1026">
        <f t="shared" si="0"/>
        <v>-7301816595</v>
      </c>
      <c r="H10" s="1026">
        <f t="shared" si="0"/>
        <v>-703800</v>
      </c>
      <c r="I10" s="1026">
        <f t="shared" si="0"/>
        <v>-1899825965</v>
      </c>
      <c r="J10" s="1026">
        <f>SUM(J6:J9)</f>
        <v>-10047386580</v>
      </c>
      <c r="K10" s="1008"/>
    </row>
    <row r="11" spans="1:11" s="1040" customFormat="1" ht="15.75" x14ac:dyDescent="0.25">
      <c r="A11" s="1038" t="s">
        <v>866</v>
      </c>
      <c r="B11" s="1020">
        <v>-328893944</v>
      </c>
      <c r="C11" s="1020">
        <v>-236149416</v>
      </c>
      <c r="D11" s="1020">
        <v>-873608</v>
      </c>
      <c r="E11" s="1020">
        <v>758038288</v>
      </c>
      <c r="F11" s="1020">
        <v>-190146676</v>
      </c>
      <c r="G11" s="1020">
        <v>0</v>
      </c>
      <c r="H11" s="1020">
        <v>0</v>
      </c>
      <c r="I11" s="1020">
        <v>0</v>
      </c>
      <c r="J11" s="1021">
        <f>+SUM(B11:I11)</f>
        <v>1974644</v>
      </c>
      <c r="K11" s="1039"/>
    </row>
    <row r="12" spans="1:11" ht="15.75" x14ac:dyDescent="0.25">
      <c r="A12" s="1015" t="s">
        <v>867</v>
      </c>
      <c r="B12" s="1020">
        <v>0</v>
      </c>
      <c r="C12" s="1020">
        <v>0</v>
      </c>
      <c r="D12" s="1020">
        <v>0</v>
      </c>
      <c r="E12" s="1020">
        <v>0</v>
      </c>
      <c r="F12" s="1020">
        <v>0</v>
      </c>
      <c r="G12" s="1020">
        <f>6223063195+372162-G13</f>
        <v>5851272644</v>
      </c>
      <c r="H12" s="1020">
        <f>-H10</f>
        <v>703800</v>
      </c>
      <c r="I12" s="1019">
        <f>1496244246-I13</f>
        <v>775978627</v>
      </c>
      <c r="J12" s="1021">
        <f>+SUM(B12:I12)</f>
        <v>6627955071</v>
      </c>
      <c r="K12" s="1008"/>
    </row>
    <row r="13" spans="1:11" ht="15.75" x14ac:dyDescent="0.25">
      <c r="A13" s="1015" t="s">
        <v>868</v>
      </c>
      <c r="B13" s="1020">
        <v>0</v>
      </c>
      <c r="C13" s="1020">
        <v>0</v>
      </c>
      <c r="D13" s="1020">
        <v>0</v>
      </c>
      <c r="E13" s="1020">
        <v>0</v>
      </c>
      <c r="F13" s="1020">
        <v>0</v>
      </c>
      <c r="G13" s="1020">
        <v>372162713</v>
      </c>
      <c r="H13" s="1020">
        <v>0</v>
      </c>
      <c r="I13" s="1020">
        <v>720265619</v>
      </c>
      <c r="J13" s="1021">
        <f>+SUM(B13:I13)</f>
        <v>1092428332</v>
      </c>
      <c r="K13" s="1008"/>
    </row>
    <row r="14" spans="1:11" ht="15.75" x14ac:dyDescent="0.25">
      <c r="A14" s="270" t="s">
        <v>281</v>
      </c>
      <c r="B14" s="1027">
        <f t="shared" ref="B14:I14" si="1">+SUM(B10:B13)</f>
        <v>-338501618</v>
      </c>
      <c r="C14" s="1027">
        <f t="shared" si="1"/>
        <v>63473290</v>
      </c>
      <c r="D14" s="1027">
        <f t="shared" si="1"/>
        <v>5295124</v>
      </c>
      <c r="E14" s="1027">
        <f t="shared" si="1"/>
        <v>-21238494</v>
      </c>
      <c r="F14" s="1027">
        <f t="shared" si="1"/>
        <v>-552093878</v>
      </c>
      <c r="G14" s="1027">
        <f t="shared" si="1"/>
        <v>-1078381238</v>
      </c>
      <c r="H14" s="1027">
        <f t="shared" si="1"/>
        <v>0</v>
      </c>
      <c r="I14" s="1027">
        <f t="shared" si="1"/>
        <v>-403581719</v>
      </c>
      <c r="J14" s="1027">
        <f>SUM(J10:J13)</f>
        <v>-2325028533</v>
      </c>
      <c r="K14" s="1008"/>
    </row>
    <row r="15" spans="1:11" ht="15.75" hidden="1" x14ac:dyDescent="0.25">
      <c r="A15" s="1008"/>
      <c r="B15" s="1022"/>
      <c r="C15" s="1022"/>
      <c r="D15" s="1022"/>
      <c r="E15" s="1022"/>
      <c r="F15" s="1022"/>
      <c r="G15" s="1023"/>
      <c r="H15" s="1022"/>
      <c r="I15" s="1022"/>
      <c r="J15" s="1023"/>
    </row>
    <row r="16" spans="1:11" hidden="1" x14ac:dyDescent="0.2">
      <c r="B16" s="1024"/>
      <c r="C16" s="1024"/>
      <c r="D16" s="1024"/>
      <c r="E16" s="1024"/>
      <c r="F16" s="1024"/>
      <c r="G16" s="1024"/>
      <c r="H16" s="1024"/>
      <c r="I16" s="1024"/>
      <c r="J16" s="1025"/>
    </row>
  </sheetData>
  <mergeCells count="4">
    <mergeCell ref="A2:J2"/>
    <mergeCell ref="A3:J3"/>
    <mergeCell ref="B4:F4"/>
    <mergeCell ref="G4:I4"/>
  </mergeCells>
  <pageMargins left="0.7" right="0.7" top="0.75" bottom="0.75" header="0.3" footer="0.3"/>
  <pageSetup orientation="portrait" verticalDpi="300" r:id="rId1"/>
  <ignoredErrors>
    <ignoredError sqref="I12" unlockedFormula="1"/>
  </ignoredError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1B8E6-1A73-4554-A3B3-DDE36D27B9FB}">
  <dimension ref="A1:D17"/>
  <sheetViews>
    <sheetView showGridLines="0" zoomScaleNormal="100" workbookViewId="0"/>
  </sheetViews>
  <sheetFormatPr baseColWidth="10" defaultColWidth="0" defaultRowHeight="15.75" zeroHeight="1" x14ac:dyDescent="0.25"/>
  <cols>
    <col min="1" max="1" width="43.7109375" style="107" customWidth="1"/>
    <col min="2" max="3" width="18.7109375" style="107" customWidth="1"/>
    <col min="4" max="4" width="0" style="107" hidden="1" customWidth="1"/>
    <col min="5" max="16384" width="11.42578125" style="107" hidden="1"/>
  </cols>
  <sheetData>
    <row r="1" spans="1:4" s="182" customFormat="1" ht="18.75" x14ac:dyDescent="0.3">
      <c r="A1" s="32" t="s">
        <v>789</v>
      </c>
    </row>
    <row r="2" spans="1:4" s="182" customFormat="1" ht="18.75" x14ac:dyDescent="0.3">
      <c r="A2" s="32" t="s">
        <v>790</v>
      </c>
    </row>
    <row r="3" spans="1:4" ht="33.75" customHeight="1" x14ac:dyDescent="0.25">
      <c r="A3" s="1246" t="s">
        <v>875</v>
      </c>
      <c r="B3" s="1246"/>
      <c r="C3" s="1246"/>
    </row>
    <row r="4" spans="1:4" x14ac:dyDescent="0.25">
      <c r="A4" s="1201" t="s">
        <v>122</v>
      </c>
      <c r="B4" s="1201"/>
      <c r="C4" s="1201"/>
    </row>
    <row r="5" spans="1:4" ht="33" customHeight="1" x14ac:dyDescent="0.25">
      <c r="A5" s="1032"/>
      <c r="B5" s="1033" t="s">
        <v>128</v>
      </c>
      <c r="C5" s="1033" t="s">
        <v>129</v>
      </c>
    </row>
    <row r="6" spans="1:4" s="481" customFormat="1" x14ac:dyDescent="0.25">
      <c r="A6" s="926" t="s">
        <v>876</v>
      </c>
      <c r="B6" s="927">
        <f>+B7+B12</f>
        <v>8459110089</v>
      </c>
      <c r="C6" s="928">
        <f>+C8+C9</f>
        <v>-359437406</v>
      </c>
    </row>
    <row r="7" spans="1:4" s="481" customFormat="1" hidden="1" x14ac:dyDescent="0.25">
      <c r="A7" s="929" t="s">
        <v>791</v>
      </c>
      <c r="B7" s="927">
        <f>+B8+B9</f>
        <v>8459110089</v>
      </c>
      <c r="C7" s="928">
        <f>+C8+C9</f>
        <v>-359437406</v>
      </c>
    </row>
    <row r="8" spans="1:4" s="933" customFormat="1" x14ac:dyDescent="0.25">
      <c r="A8" s="930" t="s">
        <v>792</v>
      </c>
      <c r="B8" s="931">
        <v>7496041612</v>
      </c>
      <c r="C8" s="932">
        <v>2964914058</v>
      </c>
    </row>
    <row r="9" spans="1:4" s="933" customFormat="1" x14ac:dyDescent="0.25">
      <c r="A9" s="930" t="s">
        <v>793</v>
      </c>
      <c r="B9" s="931">
        <v>963068477</v>
      </c>
      <c r="C9" s="932">
        <v>-3324351464</v>
      </c>
      <c r="D9" s="75"/>
    </row>
    <row r="10" spans="1:4" hidden="1" x14ac:dyDescent="0.25">
      <c r="A10" s="934" t="s">
        <v>794</v>
      </c>
      <c r="B10" s="935">
        <v>-1902000000</v>
      </c>
      <c r="C10" s="932">
        <v>-1811913557</v>
      </c>
    </row>
    <row r="11" spans="1:4" hidden="1" x14ac:dyDescent="0.25">
      <c r="A11" s="934" t="s">
        <v>795</v>
      </c>
      <c r="B11" s="935">
        <v>-1422351464</v>
      </c>
      <c r="C11" s="932">
        <v>-1293683352.1840301</v>
      </c>
    </row>
    <row r="12" spans="1:4" hidden="1" x14ac:dyDescent="0.25">
      <c r="A12" s="929" t="s">
        <v>47</v>
      </c>
      <c r="B12" s="927">
        <v>0</v>
      </c>
      <c r="C12" s="932">
        <v>0</v>
      </c>
    </row>
    <row r="13" spans="1:4" x14ac:dyDescent="0.25">
      <c r="A13" s="926" t="s">
        <v>877</v>
      </c>
      <c r="B13" s="927">
        <f>+B14</f>
        <v>175990441</v>
      </c>
      <c r="C13" s="928">
        <f>+C14</f>
        <v>5683484</v>
      </c>
    </row>
    <row r="14" spans="1:4" x14ac:dyDescent="0.25">
      <c r="A14" s="930" t="s">
        <v>796</v>
      </c>
      <c r="B14" s="936">
        <v>175990441</v>
      </c>
      <c r="C14" s="932">
        <v>5683484</v>
      </c>
    </row>
    <row r="15" spans="1:4" x14ac:dyDescent="0.25">
      <c r="A15" s="937" t="s">
        <v>878</v>
      </c>
      <c r="B15" s="938">
        <v>72869125</v>
      </c>
      <c r="C15" s="939">
        <v>21578093</v>
      </c>
    </row>
    <row r="16" spans="1:4" x14ac:dyDescent="0.25">
      <c r="A16" s="937" t="s">
        <v>797</v>
      </c>
      <c r="B16" s="938">
        <f>+B6+B13+B15</f>
        <v>8707969655</v>
      </c>
      <c r="C16" s="939">
        <f>+C6+C13+C15</f>
        <v>-332175829</v>
      </c>
    </row>
    <row r="17" spans="3:3" hidden="1" x14ac:dyDescent="0.25">
      <c r="C17" s="940"/>
    </row>
  </sheetData>
  <mergeCells count="2">
    <mergeCell ref="A3:C3"/>
    <mergeCell ref="A4:C4"/>
  </mergeCells>
  <pageMargins left="0.7" right="0.7" top="0.75" bottom="0.75" header="0.3" footer="0.3"/>
  <pageSetup orientation="portrait" r:id="rId1"/>
  <ignoredErrors>
    <ignoredError sqref="B6:C16" unlockedFormula="1"/>
  </ignoredError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F070A-9A87-4874-8F3B-EDF6C8911FF9}">
  <dimension ref="A1:C8"/>
  <sheetViews>
    <sheetView showGridLines="0" zoomScaleNormal="100" workbookViewId="0"/>
  </sheetViews>
  <sheetFormatPr baseColWidth="10" defaultColWidth="0" defaultRowHeight="15" zeroHeight="1" x14ac:dyDescent="0.25"/>
  <cols>
    <col min="1" max="1" width="25.140625" customWidth="1"/>
    <col min="2" max="3" width="20.42578125" customWidth="1"/>
    <col min="4" max="16384" width="11.42578125" hidden="1"/>
  </cols>
  <sheetData>
    <row r="1" spans="1:3" ht="18.75" x14ac:dyDescent="0.25">
      <c r="A1" s="323" t="s">
        <v>327</v>
      </c>
      <c r="B1" s="324"/>
      <c r="C1" s="324"/>
    </row>
    <row r="2" spans="1:3" ht="15.75" x14ac:dyDescent="0.25">
      <c r="A2" s="1207" t="s">
        <v>328</v>
      </c>
      <c r="B2" s="1207"/>
      <c r="C2" s="1207"/>
    </row>
    <row r="3" spans="1:3" ht="15.75" x14ac:dyDescent="0.25">
      <c r="A3" s="1199" t="s">
        <v>122</v>
      </c>
      <c r="B3" s="1199"/>
      <c r="C3" s="1199"/>
    </row>
    <row r="4" spans="1:3" ht="42.75" customHeight="1" x14ac:dyDescent="0.25">
      <c r="A4" s="103" t="s">
        <v>109</v>
      </c>
      <c r="B4" s="198" t="s">
        <v>128</v>
      </c>
      <c r="C4" s="121" t="s">
        <v>129</v>
      </c>
    </row>
    <row r="5" spans="1:3" ht="15.75" x14ac:dyDescent="0.25">
      <c r="A5" s="170" t="s">
        <v>212</v>
      </c>
      <c r="B5" s="325">
        <v>82055398</v>
      </c>
      <c r="C5" s="325">
        <v>75108597</v>
      </c>
    </row>
    <row r="6" spans="1:3" ht="15.75" x14ac:dyDescent="0.25">
      <c r="A6" s="172" t="s">
        <v>214</v>
      </c>
      <c r="B6" s="326">
        <v>183318144</v>
      </c>
      <c r="C6" s="326">
        <v>166207725</v>
      </c>
    </row>
    <row r="7" spans="1:3" ht="15.75" x14ac:dyDescent="0.25">
      <c r="A7" s="308" t="s">
        <v>123</v>
      </c>
      <c r="B7" s="247">
        <f>SUM(B5:B6)</f>
        <v>265373542</v>
      </c>
      <c r="C7" s="327">
        <f>SUM(C5:C6)</f>
        <v>241316322</v>
      </c>
    </row>
    <row r="8" spans="1:3" s="35" customFormat="1" ht="12.75" hidden="1" x14ac:dyDescent="0.2">
      <c r="B8" s="130"/>
      <c r="C8" s="130"/>
    </row>
  </sheetData>
  <mergeCells count="2">
    <mergeCell ref="A2:C2"/>
    <mergeCell ref="A3:C3"/>
  </mergeCells>
  <pageMargins left="0.7" right="0.7" top="0.75" bottom="0.75" header="0.3" footer="0.3"/>
  <ignoredErrors>
    <ignoredError sqref="B7"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107</vt:i4>
      </vt:variant>
      <vt:variant>
        <vt:lpstr>Rangos con nombre</vt:lpstr>
      </vt:variant>
      <vt:variant>
        <vt:i4>17</vt:i4>
      </vt:variant>
    </vt:vector>
  </HeadingPairs>
  <TitlesOfParts>
    <vt:vector size="124" baseType="lpstr">
      <vt:lpstr>Nota 6X Tasas</vt:lpstr>
      <vt:lpstr>Checklist accesibilidad web</vt:lpstr>
      <vt:lpstr>Activos</vt:lpstr>
      <vt:lpstr>Pasivos</vt:lpstr>
      <vt:lpstr>Estado resultado integral</vt:lpstr>
      <vt:lpstr>Flujos de efectivo</vt:lpstr>
      <vt:lpstr>Estado cambios Patrimonio</vt:lpstr>
      <vt:lpstr>Nota 2.5 Moneda Funcional</vt:lpstr>
      <vt:lpstr>2.6 VR y Jerarquia 2023</vt:lpstr>
      <vt:lpstr>Nota 2.6 VR y Jerarquia 2022</vt:lpstr>
      <vt:lpstr>Nota 2.20 Recursos Admon23</vt:lpstr>
      <vt:lpstr>Nota 2.20 Recursos Admon22</vt:lpstr>
      <vt:lpstr>Nota 6A Efectivo</vt:lpstr>
      <vt:lpstr>Nota 6B Instrumentos financ</vt:lpstr>
      <vt:lpstr>Nota 6B1calificacrediticia2023</vt:lpstr>
      <vt:lpstr>Nota 6B1calificacrediticia2022</vt:lpstr>
      <vt:lpstr>Nota 6B1 riesgosector2023</vt:lpstr>
      <vt:lpstr>Nota 6B1 riesgosector2022</vt:lpstr>
      <vt:lpstr>Nota 6B1 Duracion port</vt:lpstr>
      <vt:lpstr>Nota 6B1 exposición moneda2023</vt:lpstr>
      <vt:lpstr>Nota 6B1 exposición moneda2022</vt:lpstr>
      <vt:lpstr>Nota 6B-1 Valor en riesgo</vt:lpstr>
      <vt:lpstr>Nota 6B-2 Admon dir-favorab</vt:lpstr>
      <vt:lpstr>Nota6B-2 Admon dir-desfavorab</vt:lpstr>
      <vt:lpstr>Nota 6B-2 Admon ext-favorab</vt:lpstr>
      <vt:lpstr>Nota 6B-2 Admon ext-desfavo</vt:lpstr>
      <vt:lpstr>Nota 6D FMI</vt:lpstr>
      <vt:lpstr>Nota 6E FLAR</vt:lpstr>
      <vt:lpstr>Nota 7A -aportesorginternales</vt:lpstr>
      <vt:lpstr>Nota 7B otros activoss exterior</vt:lpstr>
      <vt:lpstr>Nota 8 Efectivo</vt:lpstr>
      <vt:lpstr>Nota 9A Repos</vt:lpstr>
      <vt:lpstr>Nota 9A Plazos y Tasas</vt:lpstr>
      <vt:lpstr>Nota 9A Garantias repos</vt:lpstr>
      <vt:lpstr>Nota 9A Portafolio regula </vt:lpstr>
      <vt:lpstr>Nota 9Acalificacrediticia2023</vt:lpstr>
      <vt:lpstr>Nota 9Acalificacrediticia2022</vt:lpstr>
      <vt:lpstr>Nota 11 Cartera credítos</vt:lpstr>
      <vt:lpstr>Nota 11 Cartera hipotecaria</vt:lpstr>
      <vt:lpstr>Nota 11 Calif cartera hipo 2023</vt:lpstr>
      <vt:lpstr>Nota 11 Calif cartera hipo 2022</vt:lpstr>
      <vt:lpstr>Nota 11 Provision cartera hipot</vt:lpstr>
      <vt:lpstr>Nota 11 Creditos a empleados</vt:lpstr>
      <vt:lpstr>Nota 11 Calif creditos emp 2023</vt:lpstr>
      <vt:lpstr>Nota 11 Calif creditos emp 2022</vt:lpstr>
      <vt:lpstr>Nota 11 Provision Creditos emp</vt:lpstr>
      <vt:lpstr>Nota 11 Intereses y comisiones </vt:lpstr>
      <vt:lpstr>Nota 11 Calif int. y comisiones</vt:lpstr>
      <vt:lpstr>Nota 11 Provision int y comisio</vt:lpstr>
      <vt:lpstr>Nota 11 Otras cxc </vt:lpstr>
      <vt:lpstr>Nota 11 Recup otras cxc</vt:lpstr>
      <vt:lpstr>Nota 11 Calif otras cxc</vt:lpstr>
      <vt:lpstr>Nota 11 Provision otras cxc</vt:lpstr>
      <vt:lpstr>Nota 11 Prov cartera</vt:lpstr>
      <vt:lpstr>Nota 11 Castigos cxc</vt:lpstr>
      <vt:lpstr>Nota 12 Inventarios</vt:lpstr>
      <vt:lpstr>Nota 12 Deterioro inventarios</vt:lpstr>
      <vt:lpstr>Nota 12 Costo emisión especies</vt:lpstr>
      <vt:lpstr>Nota 13 Activos prepagados</vt:lpstr>
      <vt:lpstr>Nota 14 Anticipo de contratos </vt:lpstr>
      <vt:lpstr>Nota 15 Activos intangibles</vt:lpstr>
      <vt:lpstr>Nota 15 mov act intangibles</vt:lpstr>
      <vt:lpstr>Nota 15 Compromisos adquisicion</vt:lpstr>
      <vt:lpstr>Nota 16 PP&amp;E </vt:lpstr>
      <vt:lpstr>Nota 16 PP&amp;E Mov 22 21</vt:lpstr>
      <vt:lpstr>Nota 16 Compromisos adquisición</vt:lpstr>
      <vt:lpstr>Nota 16 PP&amp;E Activos en bodega</vt:lpstr>
      <vt:lpstr>Nota 17 ANCMV</vt:lpstr>
      <vt:lpstr>Nota 18 Propiedades inv</vt:lpstr>
      <vt:lpstr>Nota 19 Bienes patrimonio</vt:lpstr>
      <vt:lpstr>Nota 20 Otros activos</vt:lpstr>
      <vt:lpstr>Nota 20 Activo por derecho </vt:lpstr>
      <vt:lpstr>Nota 21A cxp reservas</vt:lpstr>
      <vt:lpstr>Nota 21B Otras cxp</vt:lpstr>
      <vt:lpstr>Nota 22 Obligaciones org</vt:lpstr>
      <vt:lpstr>Nota 23 Billetes en circulacion</vt:lpstr>
      <vt:lpstr>Nota 24 Depositos cuenta</vt:lpstr>
      <vt:lpstr>Nota 25 Operaciones pasivas</vt:lpstr>
      <vt:lpstr>Nota 27 Otros depositos</vt:lpstr>
      <vt:lpstr>Nota 28 Cuentas por pagar </vt:lpstr>
      <vt:lpstr>Nota 29 Plan de beneficios</vt:lpstr>
      <vt:lpstr>Nota 29 Supuestos econo</vt:lpstr>
      <vt:lpstr>Nota 29 Analisis sensibilidad</vt:lpstr>
      <vt:lpstr>Nota 29 Movimiento PBD</vt:lpstr>
      <vt:lpstr>Nota 29 PBD proyeccion pagos</vt:lpstr>
      <vt:lpstr>Nota 29 Activos del plan</vt:lpstr>
      <vt:lpstr>Nota 29 Composición portafolio</vt:lpstr>
      <vt:lpstr>Nota 29 Exposicion 2023</vt:lpstr>
      <vt:lpstr>Nota 29 Exposicion 2022</vt:lpstr>
      <vt:lpstr>Nota 29 Exp sectores 2023</vt:lpstr>
      <vt:lpstr>Nota 29 Exp sectores 2022</vt:lpstr>
      <vt:lpstr>Nota 30 Obligac laborales</vt:lpstr>
      <vt:lpstr>Nota 30 Mov beneficios</vt:lpstr>
      <vt:lpstr>Nota 31A Procesos judiciales</vt:lpstr>
      <vt:lpstr>Nota 31A Provisiones - casos </vt:lpstr>
      <vt:lpstr>Nota 31A Provision procesos</vt:lpstr>
      <vt:lpstr>Nota 32A ORI</vt:lpstr>
      <vt:lpstr>Nota33A Intereses y rto miles</vt:lpstr>
      <vt:lpstr>Nota 34 Comisiones</vt:lpstr>
      <vt:lpstr>Nota 35 Diferencias ingresos</vt:lpstr>
      <vt:lpstr>Nota 35 Diferencias egresos</vt:lpstr>
      <vt:lpstr>Nota 37 Otros ingresos </vt:lpstr>
      <vt:lpstr>Nota 41 Beneficios y gastos emp</vt:lpstr>
      <vt:lpstr>Nota 42 Gastos generales </vt:lpstr>
      <vt:lpstr>Nota 43A Activos no financieros</vt:lpstr>
      <vt:lpstr>Nota 43B Deterioro </vt:lpstr>
      <vt:lpstr>Nota 44 Otros gastos</vt:lpstr>
      <vt:lpstr>'Nota33A Intereses y rto miles'!_Hlk86858548</vt:lpstr>
      <vt:lpstr>'Estado resultado integral'!_Toc445280293</vt:lpstr>
      <vt:lpstr>'Flujos de efectivo'!_Toc445280294</vt:lpstr>
      <vt:lpstr>'Estado cambios Patrimonio'!_Toc445280295</vt:lpstr>
      <vt:lpstr>Activos!_Toc474910639</vt:lpstr>
      <vt:lpstr>Activos!Área_de_impresión</vt:lpstr>
      <vt:lpstr>'Estado cambios Patrimonio'!Área_de_impresión</vt:lpstr>
      <vt:lpstr>'Estado resultado integral'!Área_de_impresión</vt:lpstr>
      <vt:lpstr>'Flujos de efectivo'!Área_de_impresión</vt:lpstr>
      <vt:lpstr>'Nota 15 Compromisos adquisicion'!Área_de_impresión</vt:lpstr>
      <vt:lpstr>'Nota 22 Obligaciones org'!Área_de_impresión</vt:lpstr>
      <vt:lpstr>'Nota 29 Composición portafolio'!Área_de_impresión</vt:lpstr>
      <vt:lpstr>'Nota 29 Exp sectores 2022'!Área_de_impresión</vt:lpstr>
      <vt:lpstr>'Nota 29 Exp sectores 2023'!Área_de_impresión</vt:lpstr>
      <vt:lpstr>'Nota 7A -aportesorginternales'!Área_de_impresión</vt:lpstr>
      <vt:lpstr>'Nota 9A Portafolio regula '!Área_de_impresión</vt:lpstr>
      <vt:lpstr>Pasivos!Área_de_impresión</vt:lpstr>
    </vt:vector>
  </TitlesOfParts>
  <Company>Banco de la Republica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Duarte González Yadira Slendy</dc:creator>
  <cp:lastModifiedBy>Duarte González Yadira Slendy</cp:lastModifiedBy>
  <cp:lastPrinted>2024-01-25T20:41:46Z</cp:lastPrinted>
  <dcterms:created xsi:type="dcterms:W3CDTF">2023-01-15T01:24:52Z</dcterms:created>
  <dcterms:modified xsi:type="dcterms:W3CDTF">2024-02-23T20:18:56Z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7faaadc-1a6d-4614-bb5b-a314f37e002a_Enabled">
    <vt:lpwstr>true</vt:lpwstr>
  </property>
  <property fmtid="{D5CDD505-2E9C-101B-9397-08002B2CF9AE}" pid="3" name="MSIP_Label_d7faaadc-1a6d-4614-bb5b-a314f37e002a_SetDate">
    <vt:lpwstr>2023-01-15T01:24:54Z</vt:lpwstr>
  </property>
  <property fmtid="{D5CDD505-2E9C-101B-9397-08002B2CF9AE}" pid="4" name="MSIP_Label_d7faaadc-1a6d-4614-bb5b-a314f37e002a_Method">
    <vt:lpwstr>Standard</vt:lpwstr>
  </property>
  <property fmtid="{D5CDD505-2E9C-101B-9397-08002B2CF9AE}" pid="5" name="MSIP_Label_d7faaadc-1a6d-4614-bb5b-a314f37e002a_Name">
    <vt:lpwstr>Documento en construcción</vt:lpwstr>
  </property>
  <property fmtid="{D5CDD505-2E9C-101B-9397-08002B2CF9AE}" pid="6" name="MSIP_Label_d7faaadc-1a6d-4614-bb5b-a314f37e002a_SiteId">
    <vt:lpwstr>2ff255e1-ae00-44bc-9787-fa8f8061bf68</vt:lpwstr>
  </property>
  <property fmtid="{D5CDD505-2E9C-101B-9397-08002B2CF9AE}" pid="7" name="MSIP_Label_d7faaadc-1a6d-4614-bb5b-a314f37e002a_ActionId">
    <vt:lpwstr>d5959ead-74e8-4171-88c8-bf02f1c342b2</vt:lpwstr>
  </property>
  <property fmtid="{D5CDD505-2E9C-101B-9397-08002B2CF9AE}" pid="8" name="MSIP_Label_d7faaadc-1a6d-4614-bb5b-a314f37e002a_ContentBits">
    <vt:lpwstr>0</vt:lpwstr>
  </property>
</Properties>
</file>